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67\Desktop\Evolutia salariilor in invatamant 2016_2022\"/>
    </mc:Choice>
  </mc:AlternateContent>
  <xr:revisionPtr revIDLastSave="0" documentId="13_ncr:1_{D809063B-A706-4394-A2C0-3DDB59108D1C}" xr6:coauthVersionLast="40" xr6:coauthVersionMax="40" xr10:uidLastSave="{00000000-0000-0000-0000-000000000000}"/>
  <bookViews>
    <workbookView xWindow="0" yWindow="0" windowWidth="27870" windowHeight="12795" activeTab="1" xr2:uid="{00000000-000D-0000-FFFF-FFFF00000000}"/>
  </bookViews>
  <sheets>
    <sheet name="functii de conducere" sheetId="3" r:id="rId1"/>
    <sheet name="Didactic_Predare" sheetId="1" r:id="rId2"/>
    <sheet name="Didactic_Auxiliar" sheetId="7" r:id="rId3"/>
    <sheet name="Cercetare" sheetId="6" r:id="rId4"/>
    <sheet name="BCU-uri" sheetId="5" r:id="rId5"/>
    <sheet name="Personal Nedidactic" sheetId="4" r:id="rId6"/>
    <sheet name="Cresteri salariale nete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3" i="6" l="1"/>
  <c r="AG54" i="6"/>
  <c r="AM54" i="6" s="1"/>
  <c r="AG55" i="6"/>
  <c r="AG56" i="6"/>
  <c r="AG57" i="6"/>
  <c r="AM57" i="6" s="1"/>
  <c r="AG58" i="6"/>
  <c r="AM58" i="6" s="1"/>
  <c r="AG59" i="6"/>
  <c r="AG60" i="6"/>
  <c r="AM60" i="6" s="1"/>
  <c r="AF53" i="6"/>
  <c r="AF54" i="6"/>
  <c r="AF55" i="6"/>
  <c r="AF56" i="6"/>
  <c r="AF57" i="6"/>
  <c r="AL57" i="6" s="1"/>
  <c r="AF58" i="6"/>
  <c r="AL58" i="6" s="1"/>
  <c r="AF59" i="6"/>
  <c r="AL59" i="6" s="1"/>
  <c r="AF60" i="6"/>
  <c r="AL60" i="6" s="1"/>
  <c r="AE53" i="6"/>
  <c r="AE54" i="6"/>
  <c r="AE55" i="6"/>
  <c r="AE56" i="6"/>
  <c r="AK56" i="6" s="1"/>
  <c r="AE57" i="6"/>
  <c r="AK57" i="6" s="1"/>
  <c r="AE58" i="6"/>
  <c r="AK58" i="6" s="1"/>
  <c r="AE59" i="6"/>
  <c r="AK59" i="6" s="1"/>
  <c r="AE60" i="6"/>
  <c r="AK60" i="6" s="1"/>
  <c r="AF52" i="6"/>
  <c r="AL52" i="6" s="1"/>
  <c r="AG52" i="6"/>
  <c r="AE52" i="6"/>
  <c r="AK52" i="6" s="1"/>
  <c r="U53" i="6"/>
  <c r="U54" i="6"/>
  <c r="AA54" i="6" s="1"/>
  <c r="U55" i="6"/>
  <c r="U56" i="6"/>
  <c r="AA56" i="6" s="1"/>
  <c r="U57" i="6"/>
  <c r="AA57" i="6" s="1"/>
  <c r="U58" i="6"/>
  <c r="U59" i="6"/>
  <c r="U60" i="6"/>
  <c r="AA60" i="6" s="1"/>
  <c r="T53" i="6"/>
  <c r="T54" i="6"/>
  <c r="Z54" i="6" s="1"/>
  <c r="T55" i="6"/>
  <c r="Z55" i="6" s="1"/>
  <c r="T56" i="6"/>
  <c r="T57" i="6"/>
  <c r="Z57" i="6" s="1"/>
  <c r="T58" i="6"/>
  <c r="Z58" i="6" s="1"/>
  <c r="T59" i="6"/>
  <c r="T60" i="6"/>
  <c r="Z60" i="6" s="1"/>
  <c r="T52" i="6"/>
  <c r="U52" i="6"/>
  <c r="AA52" i="6" s="1"/>
  <c r="S54" i="6"/>
  <c r="Y54" i="6" s="1"/>
  <c r="S55" i="6"/>
  <c r="Y55" i="6" s="1"/>
  <c r="S56" i="6"/>
  <c r="Y56" i="6" s="1"/>
  <c r="S57" i="6"/>
  <c r="Y57" i="6" s="1"/>
  <c r="S58" i="6"/>
  <c r="S59" i="6"/>
  <c r="S60" i="6"/>
  <c r="Y60" i="6" s="1"/>
  <c r="S53" i="6"/>
  <c r="Y53" i="6" s="1"/>
  <c r="S52" i="6"/>
  <c r="Y52" i="6" s="1"/>
  <c r="CC62" i="6"/>
  <c r="CI62" i="6" s="1"/>
  <c r="BQ62" i="6"/>
  <c r="BW62" i="6" s="1"/>
  <c r="BK62" i="6"/>
  <c r="AY62" i="6"/>
  <c r="AM62" i="6"/>
  <c r="AA62" i="6"/>
  <c r="CC61" i="6"/>
  <c r="CI61" i="6" s="1"/>
  <c r="BQ61" i="6"/>
  <c r="BW61" i="6" s="1"/>
  <c r="BE61" i="6"/>
  <c r="BK61" i="6" s="1"/>
  <c r="AS61" i="6"/>
  <c r="AY61" i="6" s="1"/>
  <c r="AG61" i="6"/>
  <c r="AM61" i="6" s="1"/>
  <c r="U61" i="6"/>
  <c r="AA61" i="6" s="1"/>
  <c r="CK60" i="6"/>
  <c r="CL60" i="6" s="1"/>
  <c r="CM60" i="6" s="1"/>
  <c r="CN60" i="6" s="1"/>
  <c r="CO60" i="6" s="1"/>
  <c r="CD60" i="6"/>
  <c r="BY60" i="6"/>
  <c r="BZ60" i="6" s="1"/>
  <c r="AJ60" i="6"/>
  <c r="AD60" i="6"/>
  <c r="AC60" i="6"/>
  <c r="AI60" i="6" s="1"/>
  <c r="AB60" i="6"/>
  <c r="W60" i="6"/>
  <c r="R60" i="6"/>
  <c r="X60" i="6" s="1"/>
  <c r="Q60" i="6"/>
  <c r="P60" i="6"/>
  <c r="V60" i="6" s="1"/>
  <c r="O60" i="6"/>
  <c r="N60" i="6"/>
  <c r="M60" i="6"/>
  <c r="L60" i="6"/>
  <c r="K60" i="6"/>
  <c r="J60" i="6"/>
  <c r="CK59" i="6"/>
  <c r="CL59" i="6" s="1"/>
  <c r="CM59" i="6" s="1"/>
  <c r="CN59" i="6" s="1"/>
  <c r="CO59" i="6" s="1"/>
  <c r="CD59" i="6"/>
  <c r="BY59" i="6"/>
  <c r="BZ59" i="6" s="1"/>
  <c r="AM59" i="6"/>
  <c r="AD59" i="6"/>
  <c r="AJ59" i="6" s="1"/>
  <c r="AC59" i="6"/>
  <c r="AI59" i="6" s="1"/>
  <c r="AB59" i="6"/>
  <c r="AA59" i="6"/>
  <c r="Z59" i="6"/>
  <c r="Y59" i="6"/>
  <c r="R59" i="6"/>
  <c r="X59" i="6" s="1"/>
  <c r="Q59" i="6"/>
  <c r="W59" i="6" s="1"/>
  <c r="P59" i="6"/>
  <c r="V59" i="6" s="1"/>
  <c r="O59" i="6"/>
  <c r="N59" i="6"/>
  <c r="M59" i="6"/>
  <c r="L59" i="6"/>
  <c r="K59" i="6"/>
  <c r="J59" i="6"/>
  <c r="CK58" i="6"/>
  <c r="CL58" i="6" s="1"/>
  <c r="CM58" i="6" s="1"/>
  <c r="CN58" i="6" s="1"/>
  <c r="CO58" i="6" s="1"/>
  <c r="CD58" i="6"/>
  <c r="BY58" i="6"/>
  <c r="CE58" i="6" s="1"/>
  <c r="AD58" i="6"/>
  <c r="AJ58" i="6" s="1"/>
  <c r="AC58" i="6"/>
  <c r="AI58" i="6" s="1"/>
  <c r="AB58" i="6"/>
  <c r="AH58" i="6" s="1"/>
  <c r="AA58" i="6"/>
  <c r="Y58" i="6"/>
  <c r="R58" i="6"/>
  <c r="X58" i="6" s="1"/>
  <c r="Q58" i="6"/>
  <c r="W58" i="6" s="1"/>
  <c r="P58" i="6"/>
  <c r="V58" i="6" s="1"/>
  <c r="O58" i="6"/>
  <c r="N58" i="6"/>
  <c r="M58" i="6"/>
  <c r="L58" i="6"/>
  <c r="K58" i="6"/>
  <c r="J58" i="6"/>
  <c r="CK57" i="6"/>
  <c r="CL57" i="6" s="1"/>
  <c r="CM57" i="6" s="1"/>
  <c r="CN57" i="6" s="1"/>
  <c r="CO57" i="6" s="1"/>
  <c r="CD57" i="6"/>
  <c r="BY57" i="6"/>
  <c r="CE57" i="6" s="1"/>
  <c r="AD57" i="6"/>
  <c r="AJ57" i="6" s="1"/>
  <c r="AC57" i="6"/>
  <c r="AI57" i="6" s="1"/>
  <c r="AB57" i="6"/>
  <c r="AH57" i="6" s="1"/>
  <c r="R57" i="6"/>
  <c r="X57" i="6" s="1"/>
  <c r="Q57" i="6"/>
  <c r="W57" i="6" s="1"/>
  <c r="P57" i="6"/>
  <c r="V57" i="6" s="1"/>
  <c r="O57" i="6"/>
  <c r="N57" i="6"/>
  <c r="M57" i="6"/>
  <c r="L57" i="6"/>
  <c r="K57" i="6"/>
  <c r="J57" i="6"/>
  <c r="CK56" i="6"/>
  <c r="CL56" i="6" s="1"/>
  <c r="CM56" i="6" s="1"/>
  <c r="CN56" i="6" s="1"/>
  <c r="CO56" i="6" s="1"/>
  <c r="CD56" i="6"/>
  <c r="BY56" i="6"/>
  <c r="BZ56" i="6" s="1"/>
  <c r="AM56" i="6"/>
  <c r="AL56" i="6"/>
  <c r="AD56" i="6"/>
  <c r="AJ56" i="6" s="1"/>
  <c r="AC56" i="6"/>
  <c r="AI56" i="6" s="1"/>
  <c r="AB56" i="6"/>
  <c r="X56" i="6"/>
  <c r="W56" i="6"/>
  <c r="Z56" i="6"/>
  <c r="R56" i="6"/>
  <c r="Q56" i="6"/>
  <c r="P56" i="6"/>
  <c r="V56" i="6" s="1"/>
  <c r="O56" i="6"/>
  <c r="N56" i="6"/>
  <c r="M56" i="6"/>
  <c r="L56" i="6"/>
  <c r="K56" i="6"/>
  <c r="J56" i="6"/>
  <c r="CK55" i="6"/>
  <c r="CL55" i="6" s="1"/>
  <c r="CM55" i="6" s="1"/>
  <c r="CN55" i="6" s="1"/>
  <c r="CO55" i="6" s="1"/>
  <c r="CD55" i="6"/>
  <c r="BY55" i="6"/>
  <c r="BZ55" i="6" s="1"/>
  <c r="AL55" i="6"/>
  <c r="AH55" i="6"/>
  <c r="AM55" i="6"/>
  <c r="AK55" i="6"/>
  <c r="AD55" i="6"/>
  <c r="AJ55" i="6" s="1"/>
  <c r="AC55" i="6"/>
  <c r="AI55" i="6" s="1"/>
  <c r="AB55" i="6"/>
  <c r="AN55" i="6" s="1"/>
  <c r="AT55" i="6" s="1"/>
  <c r="AA55" i="6"/>
  <c r="R55" i="6"/>
  <c r="X55" i="6" s="1"/>
  <c r="Q55" i="6"/>
  <c r="W55" i="6" s="1"/>
  <c r="P55" i="6"/>
  <c r="V55" i="6" s="1"/>
  <c r="O55" i="6"/>
  <c r="N55" i="6"/>
  <c r="M55" i="6"/>
  <c r="L55" i="6"/>
  <c r="K55" i="6"/>
  <c r="J55" i="6"/>
  <c r="CK54" i="6"/>
  <c r="CL54" i="6" s="1"/>
  <c r="CM54" i="6" s="1"/>
  <c r="CN54" i="6" s="1"/>
  <c r="CO54" i="6" s="1"/>
  <c r="CD54" i="6"/>
  <c r="BY54" i="6"/>
  <c r="CE54" i="6" s="1"/>
  <c r="AL54" i="6"/>
  <c r="AK54" i="6"/>
  <c r="AD54" i="6"/>
  <c r="AJ54" i="6" s="1"/>
  <c r="AC54" i="6"/>
  <c r="AI54" i="6" s="1"/>
  <c r="AB54" i="6"/>
  <c r="AH54" i="6" s="1"/>
  <c r="R54" i="6"/>
  <c r="X54" i="6" s="1"/>
  <c r="Q54" i="6"/>
  <c r="W54" i="6" s="1"/>
  <c r="P54" i="6"/>
  <c r="V54" i="6" s="1"/>
  <c r="O54" i="6"/>
  <c r="N54" i="6"/>
  <c r="M54" i="6"/>
  <c r="L54" i="6"/>
  <c r="K54" i="6"/>
  <c r="J54" i="6"/>
  <c r="CK53" i="6"/>
  <c r="CL53" i="6" s="1"/>
  <c r="CM53" i="6" s="1"/>
  <c r="CN53" i="6" s="1"/>
  <c r="CO53" i="6" s="1"/>
  <c r="CD53" i="6"/>
  <c r="BY53" i="6"/>
  <c r="BZ53" i="6" s="1"/>
  <c r="CF53" i="6" s="1"/>
  <c r="AL53" i="6"/>
  <c r="AK53" i="6"/>
  <c r="AM53" i="6"/>
  <c r="AD53" i="6"/>
  <c r="AJ53" i="6" s="1"/>
  <c r="AC53" i="6"/>
  <c r="AI53" i="6" s="1"/>
  <c r="AB53" i="6"/>
  <c r="AH53" i="6" s="1"/>
  <c r="Z53" i="6"/>
  <c r="AA53" i="6"/>
  <c r="R53" i="6"/>
  <c r="X53" i="6" s="1"/>
  <c r="Q53" i="6"/>
  <c r="W53" i="6" s="1"/>
  <c r="P53" i="6"/>
  <c r="V53" i="6" s="1"/>
  <c r="O53" i="6"/>
  <c r="N53" i="6"/>
  <c r="M53" i="6"/>
  <c r="L53" i="6"/>
  <c r="K53" i="6"/>
  <c r="J53" i="6"/>
  <c r="CK52" i="6"/>
  <c r="CL52" i="6" s="1"/>
  <c r="CM52" i="6" s="1"/>
  <c r="CN52" i="6" s="1"/>
  <c r="CO52" i="6" s="1"/>
  <c r="CD52" i="6"/>
  <c r="BY52" i="6"/>
  <c r="BZ52" i="6" s="1"/>
  <c r="AM52" i="6"/>
  <c r="AD52" i="6"/>
  <c r="AJ52" i="6" s="1"/>
  <c r="AC52" i="6"/>
  <c r="AI52" i="6" s="1"/>
  <c r="AB52" i="6"/>
  <c r="Z52" i="6"/>
  <c r="R52" i="6"/>
  <c r="X52" i="6" s="1"/>
  <c r="Q52" i="6"/>
  <c r="W52" i="6" s="1"/>
  <c r="P52" i="6"/>
  <c r="V52" i="6" s="1"/>
  <c r="O52" i="6"/>
  <c r="N52" i="6"/>
  <c r="M52" i="6"/>
  <c r="L52" i="6"/>
  <c r="K52" i="6"/>
  <c r="J52" i="6"/>
  <c r="CI46" i="6"/>
  <c r="BW46" i="6"/>
  <c r="BK46" i="6"/>
  <c r="AY46" i="6"/>
  <c r="AM46" i="6"/>
  <c r="AA46" i="6"/>
  <c r="AG32" i="6"/>
  <c r="AM32" i="6" s="1"/>
  <c r="AG33" i="6"/>
  <c r="AG34" i="6"/>
  <c r="AM34" i="6" s="1"/>
  <c r="AG35" i="6"/>
  <c r="AM35" i="6" s="1"/>
  <c r="AG36" i="6"/>
  <c r="AG37" i="6"/>
  <c r="AM37" i="6" s="1"/>
  <c r="AG38" i="6"/>
  <c r="AM38" i="6" s="1"/>
  <c r="AG39" i="6"/>
  <c r="AM39" i="6" s="1"/>
  <c r="AF32" i="6"/>
  <c r="AL32" i="6" s="1"/>
  <c r="AF33" i="6"/>
  <c r="AF34" i="6"/>
  <c r="AL34" i="6" s="1"/>
  <c r="AF35" i="6"/>
  <c r="AL35" i="6" s="1"/>
  <c r="AF36" i="6"/>
  <c r="AF37" i="6"/>
  <c r="AL37" i="6" s="1"/>
  <c r="AF38" i="6"/>
  <c r="AL38" i="6" s="1"/>
  <c r="AF39" i="6"/>
  <c r="AL39" i="6" s="1"/>
  <c r="AE32" i="6"/>
  <c r="AK32" i="6" s="1"/>
  <c r="AE33" i="6"/>
  <c r="AK33" i="6" s="1"/>
  <c r="AE34" i="6"/>
  <c r="AK34" i="6" s="1"/>
  <c r="AE35" i="6"/>
  <c r="AE36" i="6"/>
  <c r="AK36" i="6" s="1"/>
  <c r="AE37" i="6"/>
  <c r="AK37" i="6" s="1"/>
  <c r="AE38" i="6"/>
  <c r="AK38" i="6" s="1"/>
  <c r="AE39" i="6"/>
  <c r="AD32" i="6"/>
  <c r="AJ32" i="6" s="1"/>
  <c r="AD33" i="6"/>
  <c r="AJ33" i="6" s="1"/>
  <c r="AD34" i="6"/>
  <c r="AJ34" i="6" s="1"/>
  <c r="AD35" i="6"/>
  <c r="AD36" i="6"/>
  <c r="AJ36" i="6" s="1"/>
  <c r="AD37" i="6"/>
  <c r="AJ37" i="6" s="1"/>
  <c r="AD38" i="6"/>
  <c r="AJ38" i="6" s="1"/>
  <c r="AD39" i="6"/>
  <c r="AC32" i="6"/>
  <c r="AC33" i="6"/>
  <c r="AI33" i="6" s="1"/>
  <c r="AC34" i="6"/>
  <c r="AI34" i="6" s="1"/>
  <c r="AC35" i="6"/>
  <c r="AC36" i="6"/>
  <c r="AC37" i="6"/>
  <c r="AI37" i="6" s="1"/>
  <c r="AC38" i="6"/>
  <c r="AC39" i="6"/>
  <c r="AC31" i="6"/>
  <c r="AD31" i="6"/>
  <c r="AE31" i="6"/>
  <c r="AK31" i="6" s="1"/>
  <c r="AF31" i="6"/>
  <c r="AL31" i="6" s="1"/>
  <c r="AG31" i="6"/>
  <c r="AB32" i="6"/>
  <c r="AB33" i="6"/>
  <c r="AH33" i="6" s="1"/>
  <c r="AB34" i="6"/>
  <c r="AH34" i="6" s="1"/>
  <c r="AB35" i="6"/>
  <c r="AB36" i="6"/>
  <c r="AB37" i="6"/>
  <c r="AB38" i="6"/>
  <c r="AB39" i="6"/>
  <c r="AB31" i="6"/>
  <c r="AN31" i="6" s="1"/>
  <c r="AT31" i="6" s="1"/>
  <c r="CC41" i="6"/>
  <c r="CI41" i="6" s="1"/>
  <c r="BQ41" i="6"/>
  <c r="BW41" i="6" s="1"/>
  <c r="BK41" i="6"/>
  <c r="AY41" i="6"/>
  <c r="AM41" i="6"/>
  <c r="AA41" i="6"/>
  <c r="CC40" i="6"/>
  <c r="CI40" i="6" s="1"/>
  <c r="BQ40" i="6"/>
  <c r="BW40" i="6" s="1"/>
  <c r="BE40" i="6"/>
  <c r="BK40" i="6" s="1"/>
  <c r="AS40" i="6"/>
  <c r="AY40" i="6" s="1"/>
  <c r="AG40" i="6"/>
  <c r="AM40" i="6" s="1"/>
  <c r="U40" i="6"/>
  <c r="AA40" i="6" s="1"/>
  <c r="CK39" i="6"/>
  <c r="CL39" i="6" s="1"/>
  <c r="CM39" i="6" s="1"/>
  <c r="CN39" i="6" s="1"/>
  <c r="CO39" i="6" s="1"/>
  <c r="CD39" i="6"/>
  <c r="BY39" i="6"/>
  <c r="CE39" i="6" s="1"/>
  <c r="Y39" i="6"/>
  <c r="U39" i="6"/>
  <c r="AA39" i="6" s="1"/>
  <c r="T39" i="6"/>
  <c r="Z39" i="6" s="1"/>
  <c r="S39" i="6"/>
  <c r="R39" i="6"/>
  <c r="X39" i="6" s="1"/>
  <c r="Q39" i="6"/>
  <c r="W39" i="6" s="1"/>
  <c r="P39" i="6"/>
  <c r="V39" i="6" s="1"/>
  <c r="O39" i="6"/>
  <c r="N39" i="6"/>
  <c r="M39" i="6"/>
  <c r="L39" i="6"/>
  <c r="K39" i="6"/>
  <c r="J39" i="6"/>
  <c r="CL38" i="6"/>
  <c r="CM38" i="6" s="1"/>
  <c r="CN38" i="6" s="1"/>
  <c r="CO38" i="6" s="1"/>
  <c r="CK38" i="6"/>
  <c r="CD38" i="6"/>
  <c r="BY38" i="6"/>
  <c r="BZ38" i="6" s="1"/>
  <c r="U38" i="6"/>
  <c r="AA38" i="6" s="1"/>
  <c r="T38" i="6"/>
  <c r="Z38" i="6" s="1"/>
  <c r="S38" i="6"/>
  <c r="Y38" i="6" s="1"/>
  <c r="R38" i="6"/>
  <c r="X38" i="6" s="1"/>
  <c r="Q38" i="6"/>
  <c r="W38" i="6" s="1"/>
  <c r="P38" i="6"/>
  <c r="V38" i="6" s="1"/>
  <c r="O38" i="6"/>
  <c r="N38" i="6"/>
  <c r="M38" i="6"/>
  <c r="L38" i="6"/>
  <c r="K38" i="6"/>
  <c r="J38" i="6"/>
  <c r="CK37" i="6"/>
  <c r="CL37" i="6" s="1"/>
  <c r="CM37" i="6" s="1"/>
  <c r="CN37" i="6" s="1"/>
  <c r="CO37" i="6" s="1"/>
  <c r="CD37" i="6"/>
  <c r="BY37" i="6"/>
  <c r="BZ37" i="6" s="1"/>
  <c r="U37" i="6"/>
  <c r="AA37" i="6" s="1"/>
  <c r="T37" i="6"/>
  <c r="Z37" i="6" s="1"/>
  <c r="S37" i="6"/>
  <c r="Y37" i="6" s="1"/>
  <c r="R37" i="6"/>
  <c r="X37" i="6" s="1"/>
  <c r="Q37" i="6"/>
  <c r="W37" i="6" s="1"/>
  <c r="P37" i="6"/>
  <c r="V37" i="6" s="1"/>
  <c r="O37" i="6"/>
  <c r="N37" i="6"/>
  <c r="M37" i="6"/>
  <c r="L37" i="6"/>
  <c r="K37" i="6"/>
  <c r="J37" i="6"/>
  <c r="CK36" i="6"/>
  <c r="CL36" i="6" s="1"/>
  <c r="CM36" i="6" s="1"/>
  <c r="CN36" i="6" s="1"/>
  <c r="CO36" i="6" s="1"/>
  <c r="CD36" i="6"/>
  <c r="BY36" i="6"/>
  <c r="CE36" i="6" s="1"/>
  <c r="AM36" i="6"/>
  <c r="AL36" i="6"/>
  <c r="AI36" i="6"/>
  <c r="U36" i="6"/>
  <c r="AA36" i="6" s="1"/>
  <c r="T36" i="6"/>
  <c r="Z36" i="6" s="1"/>
  <c r="S36" i="6"/>
  <c r="Y36" i="6" s="1"/>
  <c r="R36" i="6"/>
  <c r="X36" i="6" s="1"/>
  <c r="Q36" i="6"/>
  <c r="W36" i="6" s="1"/>
  <c r="P36" i="6"/>
  <c r="V36" i="6" s="1"/>
  <c r="O36" i="6"/>
  <c r="N36" i="6"/>
  <c r="M36" i="6"/>
  <c r="L36" i="6"/>
  <c r="K36" i="6"/>
  <c r="J36" i="6"/>
  <c r="CK35" i="6"/>
  <c r="CL35" i="6" s="1"/>
  <c r="CM35" i="6" s="1"/>
  <c r="CN35" i="6" s="1"/>
  <c r="CO35" i="6" s="1"/>
  <c r="CD35" i="6"/>
  <c r="BY35" i="6"/>
  <c r="CE35" i="6" s="1"/>
  <c r="AK35" i="6"/>
  <c r="V35" i="6"/>
  <c r="U35" i="6"/>
  <c r="AA35" i="6" s="1"/>
  <c r="T35" i="6"/>
  <c r="Z35" i="6" s="1"/>
  <c r="S35" i="6"/>
  <c r="Y35" i="6" s="1"/>
  <c r="R35" i="6"/>
  <c r="X35" i="6" s="1"/>
  <c r="Q35" i="6"/>
  <c r="W35" i="6" s="1"/>
  <c r="P35" i="6"/>
  <c r="O35" i="6"/>
  <c r="N35" i="6"/>
  <c r="M35" i="6"/>
  <c r="L35" i="6"/>
  <c r="K35" i="6"/>
  <c r="J35" i="6"/>
  <c r="CK34" i="6"/>
  <c r="CL34" i="6" s="1"/>
  <c r="CM34" i="6" s="1"/>
  <c r="CN34" i="6" s="1"/>
  <c r="CO34" i="6" s="1"/>
  <c r="CD34" i="6"/>
  <c r="BY34" i="6"/>
  <c r="BZ34" i="6" s="1"/>
  <c r="AN34" i="6"/>
  <c r="AT34" i="6" s="1"/>
  <c r="U34" i="6"/>
  <c r="AA34" i="6" s="1"/>
  <c r="T34" i="6"/>
  <c r="Z34" i="6" s="1"/>
  <c r="S34" i="6"/>
  <c r="Y34" i="6" s="1"/>
  <c r="R34" i="6"/>
  <c r="X34" i="6" s="1"/>
  <c r="Q34" i="6"/>
  <c r="W34" i="6" s="1"/>
  <c r="P34" i="6"/>
  <c r="V34" i="6" s="1"/>
  <c r="O34" i="6"/>
  <c r="N34" i="6"/>
  <c r="M34" i="6"/>
  <c r="L34" i="6"/>
  <c r="K34" i="6"/>
  <c r="J34" i="6"/>
  <c r="CK33" i="6"/>
  <c r="CL33" i="6" s="1"/>
  <c r="CM33" i="6" s="1"/>
  <c r="CN33" i="6" s="1"/>
  <c r="CO33" i="6" s="1"/>
  <c r="CD33" i="6"/>
  <c r="BY33" i="6"/>
  <c r="BZ33" i="6" s="1"/>
  <c r="AM33" i="6"/>
  <c r="AL33" i="6"/>
  <c r="U33" i="6"/>
  <c r="AA33" i="6" s="1"/>
  <c r="T33" i="6"/>
  <c r="Z33" i="6" s="1"/>
  <c r="S33" i="6"/>
  <c r="Y33" i="6" s="1"/>
  <c r="R33" i="6"/>
  <c r="X33" i="6" s="1"/>
  <c r="Q33" i="6"/>
  <c r="W33" i="6" s="1"/>
  <c r="P33" i="6"/>
  <c r="V33" i="6" s="1"/>
  <c r="O33" i="6"/>
  <c r="N33" i="6"/>
  <c r="M33" i="6"/>
  <c r="L33" i="6"/>
  <c r="K33" i="6"/>
  <c r="J33" i="6"/>
  <c r="CK32" i="6"/>
  <c r="CL32" i="6" s="1"/>
  <c r="CM32" i="6" s="1"/>
  <c r="CN32" i="6" s="1"/>
  <c r="CO32" i="6" s="1"/>
  <c r="CD32" i="6"/>
  <c r="BY32" i="6"/>
  <c r="CE32" i="6" s="1"/>
  <c r="AI32" i="6"/>
  <c r="U32" i="6"/>
  <c r="AA32" i="6" s="1"/>
  <c r="T32" i="6"/>
  <c r="Z32" i="6" s="1"/>
  <c r="S32" i="6"/>
  <c r="Y32" i="6" s="1"/>
  <c r="R32" i="6"/>
  <c r="X32" i="6" s="1"/>
  <c r="Q32" i="6"/>
  <c r="W32" i="6" s="1"/>
  <c r="P32" i="6"/>
  <c r="V32" i="6" s="1"/>
  <c r="O32" i="6"/>
  <c r="N32" i="6"/>
  <c r="M32" i="6"/>
  <c r="L32" i="6"/>
  <c r="K32" i="6"/>
  <c r="J32" i="6"/>
  <c r="CK31" i="6"/>
  <c r="CL31" i="6" s="1"/>
  <c r="CM31" i="6" s="1"/>
  <c r="CN31" i="6" s="1"/>
  <c r="CO31" i="6" s="1"/>
  <c r="CD31" i="6"/>
  <c r="BY31" i="6"/>
  <c r="CE31" i="6" s="1"/>
  <c r="AM31" i="6"/>
  <c r="U31" i="6"/>
  <c r="AA31" i="6" s="1"/>
  <c r="T31" i="6"/>
  <c r="Z31" i="6" s="1"/>
  <c r="S31" i="6"/>
  <c r="Y31" i="6" s="1"/>
  <c r="R31" i="6"/>
  <c r="X31" i="6" s="1"/>
  <c r="Q31" i="6"/>
  <c r="W31" i="6" s="1"/>
  <c r="P31" i="6"/>
  <c r="V31" i="6" s="1"/>
  <c r="O31" i="6"/>
  <c r="N31" i="6"/>
  <c r="M31" i="6"/>
  <c r="L31" i="6"/>
  <c r="K31" i="6"/>
  <c r="J31" i="6"/>
  <c r="CI25" i="6"/>
  <c r="BW25" i="6"/>
  <c r="BK25" i="6"/>
  <c r="AY25" i="6"/>
  <c r="AM25" i="6"/>
  <c r="AA25" i="6"/>
  <c r="U11" i="6"/>
  <c r="U12" i="6"/>
  <c r="AA12" i="6" s="1"/>
  <c r="U13" i="6"/>
  <c r="AA13" i="6" s="1"/>
  <c r="U14" i="6"/>
  <c r="AA14" i="6" s="1"/>
  <c r="U15" i="6"/>
  <c r="AA15" i="6" s="1"/>
  <c r="U16" i="6"/>
  <c r="AA16" i="6" s="1"/>
  <c r="U17" i="6"/>
  <c r="AA17" i="6" s="1"/>
  <c r="U18" i="6"/>
  <c r="AA18" i="6" s="1"/>
  <c r="T11" i="6"/>
  <c r="Z11" i="6" s="1"/>
  <c r="T12" i="6"/>
  <c r="Z12" i="6" s="1"/>
  <c r="T13" i="6"/>
  <c r="Z13" i="6" s="1"/>
  <c r="T14" i="6"/>
  <c r="Z14" i="6" s="1"/>
  <c r="T15" i="6"/>
  <c r="Z15" i="6" s="1"/>
  <c r="T16" i="6"/>
  <c r="T17" i="6"/>
  <c r="T18" i="6"/>
  <c r="Z18" i="6" s="1"/>
  <c r="S11" i="6"/>
  <c r="S12" i="6"/>
  <c r="Y12" i="6" s="1"/>
  <c r="S13" i="6"/>
  <c r="Y13" i="6" s="1"/>
  <c r="S14" i="6"/>
  <c r="Y14" i="6" s="1"/>
  <c r="S15" i="6"/>
  <c r="Y15" i="6" s="1"/>
  <c r="S16" i="6"/>
  <c r="Y16" i="6" s="1"/>
  <c r="S17" i="6"/>
  <c r="S18" i="6"/>
  <c r="Y18" i="6" s="1"/>
  <c r="R11" i="6"/>
  <c r="X11" i="6" s="1"/>
  <c r="R12" i="6"/>
  <c r="X12" i="6" s="1"/>
  <c r="R13" i="6"/>
  <c r="X13" i="6" s="1"/>
  <c r="R14" i="6"/>
  <c r="X14" i="6" s="1"/>
  <c r="R15" i="6"/>
  <c r="X15" i="6" s="1"/>
  <c r="R16" i="6"/>
  <c r="X16" i="6" s="1"/>
  <c r="R17" i="6"/>
  <c r="X17" i="6" s="1"/>
  <c r="R18" i="6"/>
  <c r="X18" i="6" s="1"/>
  <c r="Q11" i="6"/>
  <c r="W11" i="6" s="1"/>
  <c r="Q12" i="6"/>
  <c r="W12" i="6" s="1"/>
  <c r="Q13" i="6"/>
  <c r="W13" i="6" s="1"/>
  <c r="Q14" i="6"/>
  <c r="W14" i="6" s="1"/>
  <c r="Q15" i="6"/>
  <c r="W15" i="6" s="1"/>
  <c r="Q16" i="6"/>
  <c r="Q17" i="6"/>
  <c r="W17" i="6" s="1"/>
  <c r="Q18" i="6"/>
  <c r="W18" i="6" s="1"/>
  <c r="P11" i="6"/>
  <c r="P12" i="6"/>
  <c r="V12" i="6" s="1"/>
  <c r="P13" i="6"/>
  <c r="V13" i="6" s="1"/>
  <c r="P14" i="6"/>
  <c r="V14" i="6" s="1"/>
  <c r="P15" i="6"/>
  <c r="V15" i="6" s="1"/>
  <c r="P16" i="6"/>
  <c r="V16" i="6" s="1"/>
  <c r="P17" i="6"/>
  <c r="V17" i="6" s="1"/>
  <c r="P18" i="6"/>
  <c r="V18" i="6" s="1"/>
  <c r="Q10" i="6"/>
  <c r="W10" i="6" s="1"/>
  <c r="R10" i="6"/>
  <c r="X10" i="6" s="1"/>
  <c r="S10" i="6"/>
  <c r="Y10" i="6" s="1"/>
  <c r="T10" i="6"/>
  <c r="Z10" i="6" s="1"/>
  <c r="U10" i="6"/>
  <c r="AA10" i="6" s="1"/>
  <c r="P10" i="6"/>
  <c r="V10" i="6" s="1"/>
  <c r="AA20" i="6"/>
  <c r="U19" i="6"/>
  <c r="AA19" i="6" s="1"/>
  <c r="Z17" i="6"/>
  <c r="Y17" i="6"/>
  <c r="W16" i="6"/>
  <c r="Z16" i="6"/>
  <c r="AA11" i="6"/>
  <c r="Y11" i="6"/>
  <c r="V11" i="6"/>
  <c r="AA4" i="6"/>
  <c r="AG43" i="5"/>
  <c r="AG44" i="5"/>
  <c r="AG45" i="5"/>
  <c r="AG46" i="5"/>
  <c r="AG47" i="5"/>
  <c r="AM47" i="5" s="1"/>
  <c r="AG48" i="5"/>
  <c r="AG49" i="5"/>
  <c r="AG50" i="5"/>
  <c r="AG51" i="5"/>
  <c r="AG52" i="5"/>
  <c r="AG53" i="5"/>
  <c r="AG54" i="5"/>
  <c r="AG55" i="5"/>
  <c r="AG56" i="5"/>
  <c r="AG57" i="5"/>
  <c r="AG58" i="5"/>
  <c r="AG59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L55" i="5" s="1"/>
  <c r="AF56" i="5"/>
  <c r="AF57" i="5"/>
  <c r="AF58" i="5"/>
  <c r="AF59" i="5"/>
  <c r="AL59" i="5" s="1"/>
  <c r="AE43" i="5"/>
  <c r="AE44" i="5"/>
  <c r="AK44" i="5" s="1"/>
  <c r="AE45" i="5"/>
  <c r="AE46" i="5"/>
  <c r="AE47" i="5"/>
  <c r="AK47" i="5" s="1"/>
  <c r="AE48" i="5"/>
  <c r="AE49" i="5"/>
  <c r="AE50" i="5"/>
  <c r="AE51" i="5"/>
  <c r="AE52" i="5"/>
  <c r="AE53" i="5"/>
  <c r="AE54" i="5"/>
  <c r="AE55" i="5"/>
  <c r="AE56" i="5"/>
  <c r="AE57" i="5"/>
  <c r="AE58" i="5"/>
  <c r="AE59" i="5"/>
  <c r="AF42" i="5"/>
  <c r="AG42" i="5"/>
  <c r="AM42" i="5" s="1"/>
  <c r="AE42" i="5"/>
  <c r="CC61" i="5"/>
  <c r="CI61" i="5" s="1"/>
  <c r="BQ61" i="5"/>
  <c r="BW61" i="5" s="1"/>
  <c r="BK61" i="5"/>
  <c r="AY61" i="5"/>
  <c r="CI60" i="5"/>
  <c r="CC60" i="5"/>
  <c r="BQ60" i="5"/>
  <c r="BW60" i="5" s="1"/>
  <c r="BE60" i="5"/>
  <c r="BK60" i="5" s="1"/>
  <c r="AY60" i="5"/>
  <c r="AS60" i="5"/>
  <c r="CL59" i="5"/>
  <c r="CM59" i="5" s="1"/>
  <c r="CN59" i="5" s="1"/>
  <c r="CO59" i="5" s="1"/>
  <c r="CK59" i="5"/>
  <c r="CE59" i="5"/>
  <c r="CD59" i="5"/>
  <c r="CA59" i="5"/>
  <c r="BZ59" i="5"/>
  <c r="CF59" i="5" s="1"/>
  <c r="BY59" i="5"/>
  <c r="AD59" i="5"/>
  <c r="AJ59" i="5" s="1"/>
  <c r="AC59" i="5"/>
  <c r="Z59" i="5"/>
  <c r="V59" i="5"/>
  <c r="U59" i="5"/>
  <c r="T59" i="5"/>
  <c r="S59" i="5"/>
  <c r="Y59" i="5" s="1"/>
  <c r="R59" i="5"/>
  <c r="X59" i="5" s="1"/>
  <c r="Q59" i="5"/>
  <c r="W59" i="5" s="1"/>
  <c r="P59" i="5"/>
  <c r="AB59" i="5" s="1"/>
  <c r="O59" i="5"/>
  <c r="N59" i="5"/>
  <c r="M59" i="5"/>
  <c r="L59" i="5"/>
  <c r="K59" i="5"/>
  <c r="J59" i="5"/>
  <c r="CL58" i="5"/>
  <c r="CM58" i="5" s="1"/>
  <c r="CN58" i="5" s="1"/>
  <c r="CO58" i="5" s="1"/>
  <c r="CK58" i="5"/>
  <c r="CD58" i="5"/>
  <c r="BZ58" i="5"/>
  <c r="CF58" i="5" s="1"/>
  <c r="BY58" i="5"/>
  <c r="CE58" i="5" s="1"/>
  <c r="AL58" i="5"/>
  <c r="AK58" i="5"/>
  <c r="AC58" i="5"/>
  <c r="AI58" i="5" s="1"/>
  <c r="X58" i="5"/>
  <c r="W58" i="5"/>
  <c r="U58" i="5"/>
  <c r="AA58" i="5" s="1"/>
  <c r="T58" i="5"/>
  <c r="Z58" i="5" s="1"/>
  <c r="S58" i="5"/>
  <c r="Y58" i="5" s="1"/>
  <c r="R58" i="5"/>
  <c r="AD58" i="5" s="1"/>
  <c r="AJ58" i="5" s="1"/>
  <c r="Q58" i="5"/>
  <c r="P58" i="5"/>
  <c r="O58" i="5"/>
  <c r="N58" i="5"/>
  <c r="M58" i="5"/>
  <c r="L58" i="5"/>
  <c r="K58" i="5"/>
  <c r="J58" i="5"/>
  <c r="CN57" i="5"/>
  <c r="CO57" i="5" s="1"/>
  <c r="CK57" i="5"/>
  <c r="CL57" i="5" s="1"/>
  <c r="CM57" i="5" s="1"/>
  <c r="CE57" i="5"/>
  <c r="CD57" i="5"/>
  <c r="BY57" i="5"/>
  <c r="BZ57" i="5" s="1"/>
  <c r="AM57" i="5"/>
  <c r="AK57" i="5"/>
  <c r="Z57" i="5"/>
  <c r="Y57" i="5"/>
  <c r="V57" i="5"/>
  <c r="U57" i="5"/>
  <c r="AA57" i="5" s="1"/>
  <c r="T57" i="5"/>
  <c r="AL57" i="5" s="1"/>
  <c r="S57" i="5"/>
  <c r="R57" i="5"/>
  <c r="Q57" i="5"/>
  <c r="AC57" i="5" s="1"/>
  <c r="P57" i="5"/>
  <c r="AB57" i="5" s="1"/>
  <c r="AH57" i="5" s="1"/>
  <c r="O57" i="5"/>
  <c r="N57" i="5"/>
  <c r="M57" i="5"/>
  <c r="L57" i="5"/>
  <c r="K57" i="5"/>
  <c r="J57" i="5"/>
  <c r="CM56" i="5"/>
  <c r="CN56" i="5" s="1"/>
  <c r="CO56" i="5" s="1"/>
  <c r="CL56" i="5"/>
  <c r="CK56" i="5"/>
  <c r="CD56" i="5"/>
  <c r="BY56" i="5"/>
  <c r="AM56" i="5"/>
  <c r="AB56" i="5"/>
  <c r="AA56" i="5"/>
  <c r="X56" i="5"/>
  <c r="U56" i="5"/>
  <c r="T56" i="5"/>
  <c r="S56" i="5"/>
  <c r="AK56" i="5" s="1"/>
  <c r="R56" i="5"/>
  <c r="AD56" i="5" s="1"/>
  <c r="AJ56" i="5" s="1"/>
  <c r="Q56" i="5"/>
  <c r="W56" i="5" s="1"/>
  <c r="P56" i="5"/>
  <c r="V56" i="5" s="1"/>
  <c r="O56" i="5"/>
  <c r="N56" i="5"/>
  <c r="M56" i="5"/>
  <c r="L56" i="5"/>
  <c r="K56" i="5"/>
  <c r="J56" i="5"/>
  <c r="CO55" i="5"/>
  <c r="CN55" i="5"/>
  <c r="CM55" i="5"/>
  <c r="CL55" i="5"/>
  <c r="CK55" i="5"/>
  <c r="CE55" i="5"/>
  <c r="CD55" i="5"/>
  <c r="CA55" i="5"/>
  <c r="BZ55" i="5"/>
  <c r="BY55" i="5"/>
  <c r="AD55" i="5"/>
  <c r="AJ55" i="5" s="1"/>
  <c r="AC55" i="5"/>
  <c r="Z55" i="5"/>
  <c r="V55" i="5"/>
  <c r="U55" i="5"/>
  <c r="T55" i="5"/>
  <c r="S55" i="5"/>
  <c r="Y55" i="5" s="1"/>
  <c r="R55" i="5"/>
  <c r="X55" i="5" s="1"/>
  <c r="Q55" i="5"/>
  <c r="W55" i="5" s="1"/>
  <c r="P55" i="5"/>
  <c r="AB55" i="5" s="1"/>
  <c r="O55" i="5"/>
  <c r="N55" i="5"/>
  <c r="M55" i="5"/>
  <c r="L55" i="5"/>
  <c r="K55" i="5"/>
  <c r="J55" i="5"/>
  <c r="CL54" i="5"/>
  <c r="CM54" i="5" s="1"/>
  <c r="CN54" i="5" s="1"/>
  <c r="CO54" i="5" s="1"/>
  <c r="CK54" i="5"/>
  <c r="CD54" i="5"/>
  <c r="BY54" i="5"/>
  <c r="CE54" i="5" s="1"/>
  <c r="AJ54" i="5"/>
  <c r="AL54" i="5"/>
  <c r="AK54" i="5"/>
  <c r="AD54" i="5"/>
  <c r="AC54" i="5"/>
  <c r="AI54" i="5" s="1"/>
  <c r="X54" i="5"/>
  <c r="W54" i="5"/>
  <c r="U54" i="5"/>
  <c r="AA54" i="5" s="1"/>
  <c r="T54" i="5"/>
  <c r="Z54" i="5" s="1"/>
  <c r="S54" i="5"/>
  <c r="Y54" i="5" s="1"/>
  <c r="R54" i="5"/>
  <c r="Q54" i="5"/>
  <c r="P54" i="5"/>
  <c r="O54" i="5"/>
  <c r="N54" i="5"/>
  <c r="M54" i="5"/>
  <c r="L54" i="5"/>
  <c r="K54" i="5"/>
  <c r="J54" i="5"/>
  <c r="CN53" i="5"/>
  <c r="CO53" i="5" s="1"/>
  <c r="CM53" i="5"/>
  <c r="CK53" i="5"/>
  <c r="CL53" i="5" s="1"/>
  <c r="CE53" i="5"/>
  <c r="CD53" i="5"/>
  <c r="CA53" i="5"/>
  <c r="CG53" i="5" s="1"/>
  <c r="BZ53" i="5"/>
  <c r="CF53" i="5" s="1"/>
  <c r="BY53" i="5"/>
  <c r="AM53" i="5"/>
  <c r="AK53" i="5"/>
  <c r="Z53" i="5"/>
  <c r="Y53" i="5"/>
  <c r="V53" i="5"/>
  <c r="U53" i="5"/>
  <c r="AA53" i="5" s="1"/>
  <c r="T53" i="5"/>
  <c r="AL53" i="5" s="1"/>
  <c r="S53" i="5"/>
  <c r="R53" i="5"/>
  <c r="Q53" i="5"/>
  <c r="P53" i="5"/>
  <c r="AB53" i="5" s="1"/>
  <c r="AH53" i="5" s="1"/>
  <c r="O53" i="5"/>
  <c r="N53" i="5"/>
  <c r="M53" i="5"/>
  <c r="L53" i="5"/>
  <c r="K53" i="5"/>
  <c r="J53" i="5"/>
  <c r="CO52" i="5"/>
  <c r="CL52" i="5"/>
  <c r="CM52" i="5" s="1"/>
  <c r="CN52" i="5" s="1"/>
  <c r="CK52" i="5"/>
  <c r="CD52" i="5"/>
  <c r="BY52" i="5"/>
  <c r="AM52" i="5"/>
  <c r="AL52" i="5"/>
  <c r="AA52" i="5"/>
  <c r="X52" i="5"/>
  <c r="U52" i="5"/>
  <c r="T52" i="5"/>
  <c r="Z52" i="5" s="1"/>
  <c r="S52" i="5"/>
  <c r="R52" i="5"/>
  <c r="AD52" i="5" s="1"/>
  <c r="AJ52" i="5" s="1"/>
  <c r="Q52" i="5"/>
  <c r="W52" i="5" s="1"/>
  <c r="P52" i="5"/>
  <c r="V52" i="5" s="1"/>
  <c r="O52" i="5"/>
  <c r="N52" i="5"/>
  <c r="M52" i="5"/>
  <c r="L52" i="5"/>
  <c r="K52" i="5"/>
  <c r="J52" i="5"/>
  <c r="CN51" i="5"/>
  <c r="CO51" i="5" s="1"/>
  <c r="CK51" i="5"/>
  <c r="CL51" i="5" s="1"/>
  <c r="CM51" i="5" s="1"/>
  <c r="CE51" i="5"/>
  <c r="CD51" i="5"/>
  <c r="BZ51" i="5"/>
  <c r="BY51" i="5"/>
  <c r="AH51" i="5"/>
  <c r="AC51" i="5"/>
  <c r="Z51" i="5"/>
  <c r="V51" i="5"/>
  <c r="U51" i="5"/>
  <c r="T51" i="5"/>
  <c r="S51" i="5"/>
  <c r="Y51" i="5" s="1"/>
  <c r="R51" i="5"/>
  <c r="X51" i="5" s="1"/>
  <c r="Q51" i="5"/>
  <c r="W51" i="5" s="1"/>
  <c r="P51" i="5"/>
  <c r="AB51" i="5" s="1"/>
  <c r="O51" i="5"/>
  <c r="N51" i="5"/>
  <c r="M51" i="5"/>
  <c r="L51" i="5"/>
  <c r="K51" i="5"/>
  <c r="J51" i="5"/>
  <c r="CL50" i="5"/>
  <c r="CM50" i="5" s="1"/>
  <c r="CN50" i="5" s="1"/>
  <c r="CO50" i="5" s="1"/>
  <c r="CK50" i="5"/>
  <c r="CD50" i="5"/>
  <c r="BY50" i="5"/>
  <c r="AK50" i="5"/>
  <c r="AC50" i="5"/>
  <c r="AI50" i="5" s="1"/>
  <c r="X50" i="5"/>
  <c r="W50" i="5"/>
  <c r="U50" i="5"/>
  <c r="T50" i="5"/>
  <c r="Z50" i="5" s="1"/>
  <c r="S50" i="5"/>
  <c r="Y50" i="5" s="1"/>
  <c r="R50" i="5"/>
  <c r="AD50" i="5" s="1"/>
  <c r="AJ50" i="5" s="1"/>
  <c r="Q50" i="5"/>
  <c r="P50" i="5"/>
  <c r="V50" i="5" s="1"/>
  <c r="O50" i="5"/>
  <c r="N50" i="5"/>
  <c r="M50" i="5"/>
  <c r="L50" i="5"/>
  <c r="K50" i="5"/>
  <c r="J50" i="5"/>
  <c r="CK49" i="5"/>
  <c r="CL49" i="5" s="1"/>
  <c r="CM49" i="5" s="1"/>
  <c r="CN49" i="5" s="1"/>
  <c r="CO49" i="5" s="1"/>
  <c r="CD49" i="5"/>
  <c r="BY49" i="5"/>
  <c r="AJ49" i="5"/>
  <c r="AI49" i="5"/>
  <c r="AC49" i="5"/>
  <c r="AB49" i="5"/>
  <c r="AA49" i="5"/>
  <c r="X49" i="5"/>
  <c r="W49" i="5"/>
  <c r="U49" i="5"/>
  <c r="AM49" i="5" s="1"/>
  <c r="T49" i="5"/>
  <c r="S49" i="5"/>
  <c r="Y49" i="5" s="1"/>
  <c r="R49" i="5"/>
  <c r="AD49" i="5" s="1"/>
  <c r="Q49" i="5"/>
  <c r="P49" i="5"/>
  <c r="V49" i="5" s="1"/>
  <c r="O49" i="5"/>
  <c r="N49" i="5"/>
  <c r="M49" i="5"/>
  <c r="L49" i="5"/>
  <c r="K49" i="5"/>
  <c r="J49" i="5"/>
  <c r="CK48" i="5"/>
  <c r="CL48" i="5" s="1"/>
  <c r="CM48" i="5" s="1"/>
  <c r="CN48" i="5" s="1"/>
  <c r="CO48" i="5" s="1"/>
  <c r="CE48" i="5"/>
  <c r="CD48" i="5"/>
  <c r="CA48" i="5"/>
  <c r="BZ48" i="5"/>
  <c r="CF48" i="5" s="1"/>
  <c r="BY48" i="5"/>
  <c r="AK48" i="5"/>
  <c r="AH48" i="5"/>
  <c r="AD48" i="5"/>
  <c r="AJ48" i="5" s="1"/>
  <c r="AC48" i="5"/>
  <c r="AB48" i="5"/>
  <c r="Z48" i="5"/>
  <c r="Y48" i="5"/>
  <c r="W48" i="5"/>
  <c r="V48" i="5"/>
  <c r="U48" i="5"/>
  <c r="AA48" i="5" s="1"/>
  <c r="T48" i="5"/>
  <c r="S48" i="5"/>
  <c r="R48" i="5"/>
  <c r="X48" i="5" s="1"/>
  <c r="Q48" i="5"/>
  <c r="P48" i="5"/>
  <c r="O48" i="5"/>
  <c r="N48" i="5"/>
  <c r="M48" i="5"/>
  <c r="L48" i="5"/>
  <c r="K48" i="5"/>
  <c r="J48" i="5"/>
  <c r="CL47" i="5"/>
  <c r="CM47" i="5" s="1"/>
  <c r="CN47" i="5" s="1"/>
  <c r="CO47" i="5" s="1"/>
  <c r="CK47" i="5"/>
  <c r="CD47" i="5"/>
  <c r="BY47" i="5"/>
  <c r="BZ47" i="5" s="1"/>
  <c r="AJ47" i="5"/>
  <c r="AL47" i="5"/>
  <c r="AD47" i="5"/>
  <c r="AA47" i="5"/>
  <c r="Y47" i="5"/>
  <c r="X47" i="5"/>
  <c r="W47" i="5"/>
  <c r="U47" i="5"/>
  <c r="T47" i="5"/>
  <c r="Z47" i="5" s="1"/>
  <c r="S47" i="5"/>
  <c r="R47" i="5"/>
  <c r="Q47" i="5"/>
  <c r="AC47" i="5" s="1"/>
  <c r="AI47" i="5" s="1"/>
  <c r="P47" i="5"/>
  <c r="O47" i="5"/>
  <c r="N47" i="5"/>
  <c r="M47" i="5"/>
  <c r="L47" i="5"/>
  <c r="K47" i="5"/>
  <c r="J47" i="5"/>
  <c r="CN46" i="5"/>
  <c r="CO46" i="5" s="1"/>
  <c r="CM46" i="5"/>
  <c r="CL46" i="5"/>
  <c r="CK46" i="5"/>
  <c r="CE46" i="5"/>
  <c r="CD46" i="5"/>
  <c r="BY46" i="5"/>
  <c r="BZ46" i="5" s="1"/>
  <c r="AL46" i="5"/>
  <c r="AH46" i="5"/>
  <c r="AM46" i="5"/>
  <c r="AA46" i="5"/>
  <c r="Z46" i="5"/>
  <c r="Y46" i="5"/>
  <c r="V46" i="5"/>
  <c r="U46" i="5"/>
  <c r="T46" i="5"/>
  <c r="S46" i="5"/>
  <c r="AK46" i="5" s="1"/>
  <c r="R46" i="5"/>
  <c r="Q46" i="5"/>
  <c r="W46" i="5" s="1"/>
  <c r="P46" i="5"/>
  <c r="AB46" i="5" s="1"/>
  <c r="O46" i="5"/>
  <c r="N46" i="5"/>
  <c r="M46" i="5"/>
  <c r="L46" i="5"/>
  <c r="K46" i="5"/>
  <c r="J46" i="5"/>
  <c r="CL45" i="5"/>
  <c r="CM45" i="5" s="1"/>
  <c r="CN45" i="5" s="1"/>
  <c r="CO45" i="5" s="1"/>
  <c r="CK45" i="5"/>
  <c r="CD45" i="5"/>
  <c r="BY45" i="5"/>
  <c r="AI45" i="5"/>
  <c r="AC45" i="5"/>
  <c r="AB45" i="5"/>
  <c r="AA45" i="5"/>
  <c r="X45" i="5"/>
  <c r="W45" i="5"/>
  <c r="U45" i="5"/>
  <c r="T45" i="5"/>
  <c r="S45" i="5"/>
  <c r="Y45" i="5" s="1"/>
  <c r="R45" i="5"/>
  <c r="AD45" i="5" s="1"/>
  <c r="AJ45" i="5" s="1"/>
  <c r="Q45" i="5"/>
  <c r="P45" i="5"/>
  <c r="V45" i="5" s="1"/>
  <c r="O45" i="5"/>
  <c r="N45" i="5"/>
  <c r="M45" i="5"/>
  <c r="L45" i="5"/>
  <c r="K45" i="5"/>
  <c r="J45" i="5"/>
  <c r="CK44" i="5"/>
  <c r="CL44" i="5" s="1"/>
  <c r="CM44" i="5" s="1"/>
  <c r="CN44" i="5" s="1"/>
  <c r="CO44" i="5" s="1"/>
  <c r="CE44" i="5"/>
  <c r="CD44" i="5"/>
  <c r="CA44" i="5"/>
  <c r="BZ44" i="5"/>
  <c r="CF44" i="5" s="1"/>
  <c r="BY44" i="5"/>
  <c r="AH44" i="5"/>
  <c r="AD44" i="5"/>
  <c r="AJ44" i="5" s="1"/>
  <c r="AC44" i="5"/>
  <c r="AB44" i="5"/>
  <c r="Z44" i="5"/>
  <c r="Y44" i="5"/>
  <c r="W44" i="5"/>
  <c r="V44" i="5"/>
  <c r="U44" i="5"/>
  <c r="AA44" i="5" s="1"/>
  <c r="T44" i="5"/>
  <c r="S44" i="5"/>
  <c r="R44" i="5"/>
  <c r="X44" i="5" s="1"/>
  <c r="Q44" i="5"/>
  <c r="P44" i="5"/>
  <c r="O44" i="5"/>
  <c r="N44" i="5"/>
  <c r="M44" i="5"/>
  <c r="L44" i="5"/>
  <c r="K44" i="5"/>
  <c r="J44" i="5"/>
  <c r="CL43" i="5"/>
  <c r="CM43" i="5" s="1"/>
  <c r="CN43" i="5" s="1"/>
  <c r="CO43" i="5" s="1"/>
  <c r="CK43" i="5"/>
  <c r="CD43" i="5"/>
  <c r="BY43" i="5"/>
  <c r="BZ43" i="5" s="1"/>
  <c r="AM43" i="5"/>
  <c r="AJ43" i="5"/>
  <c r="AL43" i="5"/>
  <c r="AK43" i="5"/>
  <c r="AD43" i="5"/>
  <c r="AA43" i="5"/>
  <c r="Y43" i="5"/>
  <c r="X43" i="5"/>
  <c r="W43" i="5"/>
  <c r="U43" i="5"/>
  <c r="T43" i="5"/>
  <c r="Z43" i="5" s="1"/>
  <c r="S43" i="5"/>
  <c r="R43" i="5"/>
  <c r="Q43" i="5"/>
  <c r="AC43" i="5" s="1"/>
  <c r="AI43" i="5" s="1"/>
  <c r="P43" i="5"/>
  <c r="O43" i="5"/>
  <c r="N43" i="5"/>
  <c r="M43" i="5"/>
  <c r="L43" i="5"/>
  <c r="K43" i="5"/>
  <c r="J43" i="5"/>
  <c r="CN42" i="5"/>
  <c r="CO42" i="5" s="1"/>
  <c r="CM42" i="5"/>
  <c r="CL42" i="5"/>
  <c r="CK42" i="5"/>
  <c r="CE42" i="5"/>
  <c r="CD42" i="5"/>
  <c r="BY42" i="5"/>
  <c r="BZ42" i="5" s="1"/>
  <c r="AL42" i="5"/>
  <c r="AH42" i="5"/>
  <c r="AA42" i="5"/>
  <c r="Z42" i="5"/>
  <c r="Y42" i="5"/>
  <c r="V42" i="5"/>
  <c r="U42" i="5"/>
  <c r="T42" i="5"/>
  <c r="S42" i="5"/>
  <c r="R42" i="5"/>
  <c r="Q42" i="5"/>
  <c r="W42" i="5" s="1"/>
  <c r="P42" i="5"/>
  <c r="AB42" i="5" s="1"/>
  <c r="O42" i="5"/>
  <c r="N42" i="5"/>
  <c r="M42" i="5"/>
  <c r="L42" i="5"/>
  <c r="K42" i="5"/>
  <c r="J42" i="5"/>
  <c r="CI36" i="5"/>
  <c r="BW36" i="5"/>
  <c r="BK36" i="5"/>
  <c r="AY36" i="5"/>
  <c r="AM36" i="5"/>
  <c r="AG12" i="5"/>
  <c r="AG13" i="5"/>
  <c r="AG14" i="5"/>
  <c r="AG15" i="5"/>
  <c r="AS15" i="5" s="1"/>
  <c r="AG16" i="5"/>
  <c r="AG17" i="5"/>
  <c r="AG18" i="5"/>
  <c r="AG19" i="5"/>
  <c r="AS19" i="5" s="1"/>
  <c r="AG20" i="5"/>
  <c r="AG21" i="5"/>
  <c r="AG22" i="5"/>
  <c r="AG23" i="5"/>
  <c r="AS23" i="5" s="1"/>
  <c r="AG24" i="5"/>
  <c r="AG25" i="5"/>
  <c r="AG26" i="5"/>
  <c r="AG27" i="5"/>
  <c r="AM27" i="5" s="1"/>
  <c r="AG28" i="5"/>
  <c r="AF12" i="5"/>
  <c r="AR12" i="5" s="1"/>
  <c r="BD12" i="5" s="1"/>
  <c r="AF13" i="5"/>
  <c r="AR13" i="5" s="1"/>
  <c r="BD13" i="5" s="1"/>
  <c r="AF14" i="5"/>
  <c r="AF15" i="5"/>
  <c r="AF16" i="5"/>
  <c r="AF17" i="5"/>
  <c r="AF18" i="5"/>
  <c r="BD18" i="5" s="1"/>
  <c r="AF19" i="5"/>
  <c r="AL19" i="5" s="1"/>
  <c r="AF20" i="5"/>
  <c r="AL20" i="5" s="1"/>
  <c r="AF21" i="5"/>
  <c r="AL21" i="5" s="1"/>
  <c r="AF22" i="5"/>
  <c r="AF23" i="5"/>
  <c r="AF24" i="5"/>
  <c r="AF25" i="5"/>
  <c r="AF26" i="5"/>
  <c r="BD26" i="5" s="1"/>
  <c r="AF27" i="5"/>
  <c r="AR27" i="5" s="1"/>
  <c r="AF28" i="5"/>
  <c r="AR28" i="5" s="1"/>
  <c r="BD28" i="5" s="1"/>
  <c r="AE12" i="5"/>
  <c r="BC12" i="5" s="1"/>
  <c r="AE13" i="5"/>
  <c r="AQ13" i="5" s="1"/>
  <c r="BC13" i="5" s="1"/>
  <c r="AE14" i="5"/>
  <c r="AE15" i="5"/>
  <c r="AE16" i="5"/>
  <c r="BC16" i="5" s="1"/>
  <c r="AE17" i="5"/>
  <c r="AK17" i="5" s="1"/>
  <c r="AE18" i="5"/>
  <c r="AE19" i="5"/>
  <c r="AE20" i="5"/>
  <c r="BC20" i="5" s="1"/>
  <c r="AE21" i="5"/>
  <c r="AQ21" i="5" s="1"/>
  <c r="BC21" i="5" s="1"/>
  <c r="AE22" i="5"/>
  <c r="AE23" i="5"/>
  <c r="AE24" i="5"/>
  <c r="AE25" i="5"/>
  <c r="AK25" i="5" s="1"/>
  <c r="AE26" i="5"/>
  <c r="AE27" i="5"/>
  <c r="AE28" i="5"/>
  <c r="AK28" i="5" s="1"/>
  <c r="AD12" i="5"/>
  <c r="AP12" i="5" s="1"/>
  <c r="BB12" i="5" s="1"/>
  <c r="AD13" i="5"/>
  <c r="AD14" i="5"/>
  <c r="AD15" i="5"/>
  <c r="BB15" i="5" s="1"/>
  <c r="AD16" i="5"/>
  <c r="AD17" i="5"/>
  <c r="AD18" i="5"/>
  <c r="AD19" i="5"/>
  <c r="AP19" i="5" s="1"/>
  <c r="AD20" i="5"/>
  <c r="AJ20" i="5" s="1"/>
  <c r="AD21" i="5"/>
  <c r="AD22" i="5"/>
  <c r="AD23" i="5"/>
  <c r="BB23" i="5" s="1"/>
  <c r="AD24" i="5"/>
  <c r="AD25" i="5"/>
  <c r="AD26" i="5"/>
  <c r="AD27" i="5"/>
  <c r="AP27" i="5" s="1"/>
  <c r="AD28" i="5"/>
  <c r="AP28" i="5" s="1"/>
  <c r="BB28" i="5" s="1"/>
  <c r="AC12" i="5"/>
  <c r="AC13" i="5"/>
  <c r="AC14" i="5"/>
  <c r="AC15" i="5"/>
  <c r="AC16" i="5"/>
  <c r="AC17" i="5"/>
  <c r="AC18" i="5"/>
  <c r="AC19" i="5"/>
  <c r="AO19" i="5" s="1"/>
  <c r="AC20" i="5"/>
  <c r="AC21" i="5"/>
  <c r="AC22" i="5"/>
  <c r="AC23" i="5"/>
  <c r="AC24" i="5"/>
  <c r="AC25" i="5"/>
  <c r="AC26" i="5"/>
  <c r="AC27" i="5"/>
  <c r="AO27" i="5" s="1"/>
  <c r="AC28" i="5"/>
  <c r="AB12" i="5"/>
  <c r="AB13" i="5"/>
  <c r="AB14" i="5"/>
  <c r="AB15" i="5"/>
  <c r="AZ15" i="5" s="1"/>
  <c r="AB16" i="5"/>
  <c r="AB17" i="5"/>
  <c r="AN17" i="5" s="1"/>
  <c r="AB18" i="5"/>
  <c r="AN18" i="5" s="1"/>
  <c r="AB19" i="5"/>
  <c r="AN19" i="5" s="1"/>
  <c r="AB20" i="5"/>
  <c r="AB21" i="5"/>
  <c r="AB22" i="5"/>
  <c r="AB23" i="5"/>
  <c r="AZ23" i="5" s="1"/>
  <c r="AB24" i="5"/>
  <c r="AB25" i="5"/>
  <c r="AN25" i="5" s="1"/>
  <c r="AB26" i="5"/>
  <c r="AN26" i="5" s="1"/>
  <c r="AB27" i="5"/>
  <c r="AN27" i="5" s="1"/>
  <c r="AB28" i="5"/>
  <c r="AC11" i="5"/>
  <c r="AD11" i="5"/>
  <c r="AE11" i="5"/>
  <c r="AF11" i="5"/>
  <c r="BP11" i="5" s="1"/>
  <c r="AG11" i="5"/>
  <c r="AB11" i="5"/>
  <c r="U12" i="5"/>
  <c r="U13" i="5"/>
  <c r="AA13" i="5" s="1"/>
  <c r="U14" i="5"/>
  <c r="U15" i="5"/>
  <c r="U16" i="5"/>
  <c r="U17" i="5"/>
  <c r="U18" i="5"/>
  <c r="AA18" i="5" s="1"/>
  <c r="U19" i="5"/>
  <c r="U20" i="5"/>
  <c r="U21" i="5"/>
  <c r="AA21" i="5" s="1"/>
  <c r="U22" i="5"/>
  <c r="U23" i="5"/>
  <c r="U24" i="5"/>
  <c r="AA24" i="5" s="1"/>
  <c r="U25" i="5"/>
  <c r="AA25" i="5" s="1"/>
  <c r="U26" i="5"/>
  <c r="U27" i="5"/>
  <c r="AA27" i="5" s="1"/>
  <c r="U28" i="5"/>
  <c r="AA28" i="5" s="1"/>
  <c r="T12" i="5"/>
  <c r="T13" i="5"/>
  <c r="Z13" i="5" s="1"/>
  <c r="T14" i="5"/>
  <c r="T15" i="5"/>
  <c r="Z15" i="5" s="1"/>
  <c r="T16" i="5"/>
  <c r="T17" i="5"/>
  <c r="T18" i="5"/>
  <c r="T19" i="5"/>
  <c r="Z19" i="5" s="1"/>
  <c r="T20" i="5"/>
  <c r="Z20" i="5" s="1"/>
  <c r="T21" i="5"/>
  <c r="T22" i="5"/>
  <c r="T23" i="5"/>
  <c r="Z23" i="5" s="1"/>
  <c r="T24" i="5"/>
  <c r="T25" i="5"/>
  <c r="T26" i="5"/>
  <c r="T27" i="5"/>
  <c r="Z27" i="5" s="1"/>
  <c r="T28" i="5"/>
  <c r="Z28" i="5" s="1"/>
  <c r="S12" i="5"/>
  <c r="Y12" i="5" s="1"/>
  <c r="S13" i="5"/>
  <c r="S14" i="5"/>
  <c r="S15" i="5"/>
  <c r="S16" i="5"/>
  <c r="S17" i="5"/>
  <c r="Y17" i="5" s="1"/>
  <c r="S18" i="5"/>
  <c r="Y18" i="5" s="1"/>
  <c r="S19" i="5"/>
  <c r="S20" i="5"/>
  <c r="Y20" i="5" s="1"/>
  <c r="S21" i="5"/>
  <c r="S22" i="5"/>
  <c r="S23" i="5"/>
  <c r="S24" i="5"/>
  <c r="Y24" i="5" s="1"/>
  <c r="S25" i="5"/>
  <c r="Y25" i="5" s="1"/>
  <c r="S26" i="5"/>
  <c r="S27" i="5"/>
  <c r="Y27" i="5" s="1"/>
  <c r="S28" i="5"/>
  <c r="R12" i="5"/>
  <c r="X12" i="5" s="1"/>
  <c r="R13" i="5"/>
  <c r="R14" i="5"/>
  <c r="R15" i="5"/>
  <c r="R16" i="5"/>
  <c r="X16" i="5" s="1"/>
  <c r="R17" i="5"/>
  <c r="R18" i="5"/>
  <c r="R19" i="5"/>
  <c r="X19" i="5" s="1"/>
  <c r="R20" i="5"/>
  <c r="R21" i="5"/>
  <c r="X21" i="5" s="1"/>
  <c r="R22" i="5"/>
  <c r="R23" i="5"/>
  <c r="R24" i="5"/>
  <c r="R25" i="5"/>
  <c r="X25" i="5" s="1"/>
  <c r="R26" i="5"/>
  <c r="R27" i="5"/>
  <c r="X27" i="5" s="1"/>
  <c r="R28" i="5"/>
  <c r="Q12" i="5"/>
  <c r="Q13" i="5"/>
  <c r="Q14" i="5"/>
  <c r="Q15" i="5"/>
  <c r="Q16" i="5"/>
  <c r="Q17" i="5"/>
  <c r="Q18" i="5"/>
  <c r="Q19" i="5"/>
  <c r="W19" i="5" s="1"/>
  <c r="Q20" i="5"/>
  <c r="Q21" i="5"/>
  <c r="Q22" i="5"/>
  <c r="Q23" i="5"/>
  <c r="Q24" i="5"/>
  <c r="Q25" i="5"/>
  <c r="Q26" i="5"/>
  <c r="Q27" i="5"/>
  <c r="W27" i="5" s="1"/>
  <c r="Q28" i="5"/>
  <c r="Y28" i="5"/>
  <c r="X28" i="5"/>
  <c r="W28" i="5"/>
  <c r="V28" i="5"/>
  <c r="V27" i="5"/>
  <c r="AA26" i="5"/>
  <c r="Z26" i="5"/>
  <c r="Y26" i="5"/>
  <c r="X26" i="5"/>
  <c r="W26" i="5"/>
  <c r="V26" i="5"/>
  <c r="Z25" i="5"/>
  <c r="W25" i="5"/>
  <c r="V25" i="5"/>
  <c r="Z24" i="5"/>
  <c r="X24" i="5"/>
  <c r="W24" i="5"/>
  <c r="V24" i="5"/>
  <c r="AA23" i="5"/>
  <c r="Y23" i="5"/>
  <c r="X23" i="5"/>
  <c r="W23" i="5"/>
  <c r="V23" i="5"/>
  <c r="AA22" i="5"/>
  <c r="Z22" i="5"/>
  <c r="Y22" i="5"/>
  <c r="X22" i="5"/>
  <c r="W22" i="5"/>
  <c r="V22" i="5"/>
  <c r="Z21" i="5"/>
  <c r="Y21" i="5"/>
  <c r="W21" i="5"/>
  <c r="V21" i="5"/>
  <c r="AA20" i="5"/>
  <c r="X20" i="5"/>
  <c r="W20" i="5"/>
  <c r="V20" i="5"/>
  <c r="AA19" i="5"/>
  <c r="Y19" i="5"/>
  <c r="V19" i="5"/>
  <c r="Z18" i="5"/>
  <c r="X18" i="5"/>
  <c r="W18" i="5"/>
  <c r="V18" i="5"/>
  <c r="AA17" i="5"/>
  <c r="Z17" i="5"/>
  <c r="X17" i="5"/>
  <c r="W17" i="5"/>
  <c r="V17" i="5"/>
  <c r="AA16" i="5"/>
  <c r="Z16" i="5"/>
  <c r="Y16" i="5"/>
  <c r="W16" i="5"/>
  <c r="V16" i="5"/>
  <c r="AA15" i="5"/>
  <c r="Y15" i="5"/>
  <c r="X15" i="5"/>
  <c r="W15" i="5"/>
  <c r="V15" i="5"/>
  <c r="AA14" i="5"/>
  <c r="Z14" i="5"/>
  <c r="Y14" i="5"/>
  <c r="X14" i="5"/>
  <c r="W14" i="5"/>
  <c r="V14" i="5"/>
  <c r="Y13" i="5"/>
  <c r="X13" i="5"/>
  <c r="W13" i="5"/>
  <c r="V13" i="5"/>
  <c r="AA12" i="5"/>
  <c r="Z12" i="5"/>
  <c r="W12" i="5"/>
  <c r="V12" i="5"/>
  <c r="AA11" i="5"/>
  <c r="Z11" i="5"/>
  <c r="Y11" i="5"/>
  <c r="X11" i="5"/>
  <c r="W11" i="5"/>
  <c r="V11" i="5"/>
  <c r="Q11" i="5"/>
  <c r="R11" i="5"/>
  <c r="S11" i="5"/>
  <c r="T11" i="5"/>
  <c r="U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11" i="5"/>
  <c r="BE12" i="5"/>
  <c r="BE16" i="5"/>
  <c r="BE20" i="5"/>
  <c r="BE24" i="5"/>
  <c r="BE28" i="5"/>
  <c r="BD14" i="5"/>
  <c r="BD22" i="5"/>
  <c r="BC14" i="5"/>
  <c r="BC18" i="5"/>
  <c r="BC22" i="5"/>
  <c r="BC26" i="5"/>
  <c r="BB13" i="5"/>
  <c r="BB16" i="5"/>
  <c r="BB17" i="5"/>
  <c r="BB21" i="5"/>
  <c r="BB24" i="5"/>
  <c r="BA12" i="5"/>
  <c r="BA16" i="5"/>
  <c r="BA20" i="5"/>
  <c r="BA24" i="5"/>
  <c r="BA28" i="5"/>
  <c r="AZ12" i="5"/>
  <c r="AZ16" i="5"/>
  <c r="AZ20" i="5"/>
  <c r="AZ24" i="5"/>
  <c r="AZ28" i="5"/>
  <c r="AS12" i="5"/>
  <c r="AS13" i="5"/>
  <c r="BE13" i="5" s="1"/>
  <c r="AS14" i="5"/>
  <c r="BE14" i="5" s="1"/>
  <c r="AS16" i="5"/>
  <c r="AS17" i="5"/>
  <c r="BE17" i="5" s="1"/>
  <c r="AS18" i="5"/>
  <c r="BE18" i="5" s="1"/>
  <c r="AS20" i="5"/>
  <c r="AS21" i="5"/>
  <c r="BE21" i="5" s="1"/>
  <c r="AS22" i="5"/>
  <c r="BE22" i="5" s="1"/>
  <c r="AS24" i="5"/>
  <c r="AS25" i="5"/>
  <c r="BE25" i="5" s="1"/>
  <c r="AS26" i="5"/>
  <c r="BE26" i="5" s="1"/>
  <c r="AS28" i="5"/>
  <c r="AR14" i="5"/>
  <c r="AR15" i="5"/>
  <c r="BD15" i="5" s="1"/>
  <c r="AR16" i="5"/>
  <c r="BD16" i="5" s="1"/>
  <c r="AR17" i="5"/>
  <c r="BD17" i="5" s="1"/>
  <c r="AR18" i="5"/>
  <c r="AR22" i="5"/>
  <c r="AR23" i="5"/>
  <c r="BD23" i="5" s="1"/>
  <c r="AR24" i="5"/>
  <c r="BD24" i="5" s="1"/>
  <c r="AR25" i="5"/>
  <c r="BD25" i="5" s="1"/>
  <c r="AR26" i="5"/>
  <c r="AQ12" i="5"/>
  <c r="AQ14" i="5"/>
  <c r="AQ15" i="5"/>
  <c r="BC15" i="5" s="1"/>
  <c r="AQ16" i="5"/>
  <c r="AQ18" i="5"/>
  <c r="AQ19" i="5"/>
  <c r="BC19" i="5" s="1"/>
  <c r="AQ20" i="5"/>
  <c r="AQ22" i="5"/>
  <c r="AQ23" i="5"/>
  <c r="BC23" i="5" s="1"/>
  <c r="AQ24" i="5"/>
  <c r="BC24" i="5" s="1"/>
  <c r="AQ26" i="5"/>
  <c r="AQ27" i="5"/>
  <c r="BC27" i="5" s="1"/>
  <c r="AQ28" i="5"/>
  <c r="AP13" i="5"/>
  <c r="AP14" i="5"/>
  <c r="BB14" i="5" s="1"/>
  <c r="AP15" i="5"/>
  <c r="AP16" i="5"/>
  <c r="AP17" i="5"/>
  <c r="AP18" i="5"/>
  <c r="BB18" i="5" s="1"/>
  <c r="AP21" i="5"/>
  <c r="AP22" i="5"/>
  <c r="BB22" i="5" s="1"/>
  <c r="AP23" i="5"/>
  <c r="AP24" i="5"/>
  <c r="AP25" i="5"/>
  <c r="BB25" i="5" s="1"/>
  <c r="AP26" i="5"/>
  <c r="BB26" i="5" s="1"/>
  <c r="AO12" i="5"/>
  <c r="AO14" i="5"/>
  <c r="BA14" i="5" s="1"/>
  <c r="AO16" i="5"/>
  <c r="AO17" i="5"/>
  <c r="BA17" i="5" s="1"/>
  <c r="AO18" i="5"/>
  <c r="BA18" i="5" s="1"/>
  <c r="AO20" i="5"/>
  <c r="AO22" i="5"/>
  <c r="BA22" i="5" s="1"/>
  <c r="AO24" i="5"/>
  <c r="AO25" i="5"/>
  <c r="BA25" i="5" s="1"/>
  <c r="AO26" i="5"/>
  <c r="BA26" i="5" s="1"/>
  <c r="AO28" i="5"/>
  <c r="AN12" i="5"/>
  <c r="AN13" i="5"/>
  <c r="AZ13" i="5" s="1"/>
  <c r="AN14" i="5"/>
  <c r="AZ14" i="5" s="1"/>
  <c r="AN15" i="5"/>
  <c r="AN16" i="5"/>
  <c r="AN20" i="5"/>
  <c r="AN21" i="5"/>
  <c r="AZ21" i="5" s="1"/>
  <c r="AN22" i="5"/>
  <c r="AZ22" i="5" s="1"/>
  <c r="AN23" i="5"/>
  <c r="AN24" i="5"/>
  <c r="AN28" i="5"/>
  <c r="BD11" i="5"/>
  <c r="CC30" i="5"/>
  <c r="CI30" i="5" s="1"/>
  <c r="BQ30" i="5"/>
  <c r="BW30" i="5" s="1"/>
  <c r="BK30" i="5"/>
  <c r="AY30" i="5"/>
  <c r="CC29" i="5"/>
  <c r="CI29" i="5" s="1"/>
  <c r="BQ29" i="5"/>
  <c r="BW29" i="5" s="1"/>
  <c r="BE29" i="5"/>
  <c r="BK29" i="5" s="1"/>
  <c r="AS29" i="5"/>
  <c r="AY29" i="5" s="1"/>
  <c r="CK28" i="5"/>
  <c r="CL28" i="5" s="1"/>
  <c r="CM28" i="5" s="1"/>
  <c r="CN28" i="5" s="1"/>
  <c r="CO28" i="5" s="1"/>
  <c r="CD28" i="5"/>
  <c r="BY28" i="5"/>
  <c r="BZ28" i="5" s="1"/>
  <c r="AM28" i="5"/>
  <c r="AL28" i="5"/>
  <c r="AJ28" i="5"/>
  <c r="AI28" i="5"/>
  <c r="AH28" i="5"/>
  <c r="O28" i="5"/>
  <c r="N28" i="5"/>
  <c r="M28" i="5"/>
  <c r="L28" i="5"/>
  <c r="K28" i="5"/>
  <c r="J28" i="5"/>
  <c r="CK27" i="5"/>
  <c r="CL27" i="5" s="1"/>
  <c r="CM27" i="5" s="1"/>
  <c r="CN27" i="5" s="1"/>
  <c r="CO27" i="5" s="1"/>
  <c r="CD27" i="5"/>
  <c r="BY27" i="5"/>
  <c r="BZ27" i="5" s="1"/>
  <c r="AL27" i="5"/>
  <c r="O27" i="5"/>
  <c r="N27" i="5"/>
  <c r="M27" i="5"/>
  <c r="L27" i="5"/>
  <c r="K27" i="5"/>
  <c r="J27" i="5"/>
  <c r="CK26" i="5"/>
  <c r="CL26" i="5" s="1"/>
  <c r="CM26" i="5" s="1"/>
  <c r="CN26" i="5" s="1"/>
  <c r="CO26" i="5" s="1"/>
  <c r="CD26" i="5"/>
  <c r="BY26" i="5"/>
  <c r="BZ26" i="5" s="1"/>
  <c r="AJ26" i="5"/>
  <c r="AI26" i="5"/>
  <c r="O26" i="5"/>
  <c r="N26" i="5"/>
  <c r="M26" i="5"/>
  <c r="L26" i="5"/>
  <c r="K26" i="5"/>
  <c r="J26" i="5"/>
  <c r="CK25" i="5"/>
  <c r="CL25" i="5" s="1"/>
  <c r="CM25" i="5" s="1"/>
  <c r="CN25" i="5" s="1"/>
  <c r="CO25" i="5" s="1"/>
  <c r="CD25" i="5"/>
  <c r="BY25" i="5"/>
  <c r="BZ25" i="5" s="1"/>
  <c r="AI25" i="5"/>
  <c r="AH25" i="5"/>
  <c r="O25" i="5"/>
  <c r="N25" i="5"/>
  <c r="M25" i="5"/>
  <c r="L25" i="5"/>
  <c r="K25" i="5"/>
  <c r="J25" i="5"/>
  <c r="CK24" i="5"/>
  <c r="CL24" i="5" s="1"/>
  <c r="CM24" i="5" s="1"/>
  <c r="CN24" i="5" s="1"/>
  <c r="CO24" i="5" s="1"/>
  <c r="CD24" i="5"/>
  <c r="BY24" i="5"/>
  <c r="CE24" i="5" s="1"/>
  <c r="AM24" i="5"/>
  <c r="AL24" i="5"/>
  <c r="AK24" i="5"/>
  <c r="AJ24" i="5"/>
  <c r="AI24" i="5"/>
  <c r="O24" i="5"/>
  <c r="N24" i="5"/>
  <c r="M24" i="5"/>
  <c r="L24" i="5"/>
  <c r="K24" i="5"/>
  <c r="J24" i="5"/>
  <c r="CK23" i="5"/>
  <c r="CL23" i="5" s="1"/>
  <c r="CM23" i="5" s="1"/>
  <c r="CN23" i="5" s="1"/>
  <c r="CO23" i="5" s="1"/>
  <c r="CD23" i="5"/>
  <c r="BY23" i="5"/>
  <c r="AL23" i="5"/>
  <c r="AK23" i="5"/>
  <c r="AJ23" i="5"/>
  <c r="AH23" i="5"/>
  <c r="O23" i="5"/>
  <c r="N23" i="5"/>
  <c r="M23" i="5"/>
  <c r="L23" i="5"/>
  <c r="K23" i="5"/>
  <c r="J23" i="5"/>
  <c r="CK22" i="5"/>
  <c r="CL22" i="5" s="1"/>
  <c r="CM22" i="5" s="1"/>
  <c r="CN22" i="5" s="1"/>
  <c r="CO22" i="5" s="1"/>
  <c r="CD22" i="5"/>
  <c r="BY22" i="5"/>
  <c r="BZ22" i="5" s="1"/>
  <c r="CF22" i="5" s="1"/>
  <c r="AM22" i="5"/>
  <c r="AL22" i="5"/>
  <c r="AJ22" i="5"/>
  <c r="AI22" i="5"/>
  <c r="AH22" i="5"/>
  <c r="O22" i="5"/>
  <c r="N22" i="5"/>
  <c r="M22" i="5"/>
  <c r="L22" i="5"/>
  <c r="K22" i="5"/>
  <c r="J22" i="5"/>
  <c r="CK21" i="5"/>
  <c r="CL21" i="5" s="1"/>
  <c r="CM21" i="5" s="1"/>
  <c r="CN21" i="5" s="1"/>
  <c r="CO21" i="5" s="1"/>
  <c r="CD21" i="5"/>
  <c r="BY21" i="5"/>
  <c r="BZ21" i="5" s="1"/>
  <c r="AK21" i="5"/>
  <c r="AJ21" i="5"/>
  <c r="AI21" i="5"/>
  <c r="AH21" i="5"/>
  <c r="O21" i="5"/>
  <c r="N21" i="5"/>
  <c r="M21" i="5"/>
  <c r="L21" i="5"/>
  <c r="K21" i="5"/>
  <c r="J21" i="5"/>
  <c r="CK20" i="5"/>
  <c r="CL20" i="5" s="1"/>
  <c r="CM20" i="5" s="1"/>
  <c r="CN20" i="5" s="1"/>
  <c r="CO20" i="5" s="1"/>
  <c r="CD20" i="5"/>
  <c r="BY20" i="5"/>
  <c r="BZ20" i="5" s="1"/>
  <c r="AK20" i="5"/>
  <c r="AI20" i="5"/>
  <c r="AH20" i="5"/>
  <c r="O20" i="5"/>
  <c r="N20" i="5"/>
  <c r="M20" i="5"/>
  <c r="L20" i="5"/>
  <c r="K20" i="5"/>
  <c r="J20" i="5"/>
  <c r="CK19" i="5"/>
  <c r="CL19" i="5" s="1"/>
  <c r="CM19" i="5" s="1"/>
  <c r="CN19" i="5" s="1"/>
  <c r="CO19" i="5" s="1"/>
  <c r="CD19" i="5"/>
  <c r="BY19" i="5"/>
  <c r="CE19" i="5" s="1"/>
  <c r="AK19" i="5"/>
  <c r="O19" i="5"/>
  <c r="N19" i="5"/>
  <c r="M19" i="5"/>
  <c r="L19" i="5"/>
  <c r="K19" i="5"/>
  <c r="J19" i="5"/>
  <c r="CK18" i="5"/>
  <c r="CL18" i="5" s="1"/>
  <c r="CM18" i="5" s="1"/>
  <c r="CN18" i="5" s="1"/>
  <c r="CO18" i="5" s="1"/>
  <c r="CD18" i="5"/>
  <c r="BY18" i="5"/>
  <c r="BZ18" i="5" s="1"/>
  <c r="CA18" i="5" s="1"/>
  <c r="AK18" i="5"/>
  <c r="AJ18" i="5"/>
  <c r="AI18" i="5"/>
  <c r="O18" i="5"/>
  <c r="N18" i="5"/>
  <c r="M18" i="5"/>
  <c r="L18" i="5"/>
  <c r="K18" i="5"/>
  <c r="J18" i="5"/>
  <c r="CK17" i="5"/>
  <c r="CL17" i="5" s="1"/>
  <c r="CM17" i="5" s="1"/>
  <c r="CN17" i="5" s="1"/>
  <c r="CO17" i="5" s="1"/>
  <c r="CD17" i="5"/>
  <c r="BY17" i="5"/>
  <c r="BZ17" i="5" s="1"/>
  <c r="CA17" i="5" s="1"/>
  <c r="CB17" i="5" s="1"/>
  <c r="AL17" i="5"/>
  <c r="AJ17" i="5"/>
  <c r="O17" i="5"/>
  <c r="N17" i="5"/>
  <c r="M17" i="5"/>
  <c r="L17" i="5"/>
  <c r="K17" i="5"/>
  <c r="J17" i="5"/>
  <c r="CK16" i="5"/>
  <c r="CL16" i="5" s="1"/>
  <c r="CM16" i="5" s="1"/>
  <c r="CN16" i="5" s="1"/>
  <c r="CO16" i="5" s="1"/>
  <c r="CD16" i="5"/>
  <c r="BY16" i="5"/>
  <c r="BZ16" i="5" s="1"/>
  <c r="AL16" i="5"/>
  <c r="O16" i="5"/>
  <c r="N16" i="5"/>
  <c r="M16" i="5"/>
  <c r="L16" i="5"/>
  <c r="K16" i="5"/>
  <c r="J16" i="5"/>
  <c r="CK15" i="5"/>
  <c r="CL15" i="5" s="1"/>
  <c r="CM15" i="5" s="1"/>
  <c r="CN15" i="5" s="1"/>
  <c r="CO15" i="5" s="1"/>
  <c r="CD15" i="5"/>
  <c r="BY15" i="5"/>
  <c r="BZ15" i="5" s="1"/>
  <c r="CF15" i="5" s="1"/>
  <c r="AH15" i="5"/>
  <c r="O15" i="5"/>
  <c r="N15" i="5"/>
  <c r="M15" i="5"/>
  <c r="L15" i="5"/>
  <c r="K15" i="5"/>
  <c r="J15" i="5"/>
  <c r="CK14" i="5"/>
  <c r="CL14" i="5" s="1"/>
  <c r="CM14" i="5" s="1"/>
  <c r="CN14" i="5" s="1"/>
  <c r="CO14" i="5" s="1"/>
  <c r="CD14" i="5"/>
  <c r="BY14" i="5"/>
  <c r="BZ14" i="5" s="1"/>
  <c r="CA14" i="5" s="1"/>
  <c r="CG14" i="5" s="1"/>
  <c r="AJ14" i="5"/>
  <c r="AI14" i="5"/>
  <c r="AH14" i="5"/>
  <c r="O14" i="5"/>
  <c r="N14" i="5"/>
  <c r="M14" i="5"/>
  <c r="L14" i="5"/>
  <c r="K14" i="5"/>
  <c r="J14" i="5"/>
  <c r="CK13" i="5"/>
  <c r="CL13" i="5" s="1"/>
  <c r="CM13" i="5" s="1"/>
  <c r="CN13" i="5" s="1"/>
  <c r="CO13" i="5" s="1"/>
  <c r="CD13" i="5"/>
  <c r="BY13" i="5"/>
  <c r="BZ13" i="5" s="1"/>
  <c r="CA13" i="5" s="1"/>
  <c r="CB13" i="5" s="1"/>
  <c r="AM13" i="5"/>
  <c r="AL13" i="5"/>
  <c r="AJ13" i="5"/>
  <c r="O13" i="5"/>
  <c r="N13" i="5"/>
  <c r="M13" i="5"/>
  <c r="L13" i="5"/>
  <c r="K13" i="5"/>
  <c r="J13" i="5"/>
  <c r="CK12" i="5"/>
  <c r="CL12" i="5" s="1"/>
  <c r="CM12" i="5" s="1"/>
  <c r="CN12" i="5" s="1"/>
  <c r="CO12" i="5" s="1"/>
  <c r="CD12" i="5"/>
  <c r="BY12" i="5"/>
  <c r="BZ12" i="5" s="1"/>
  <c r="AJ12" i="5"/>
  <c r="AI12" i="5"/>
  <c r="O12" i="5"/>
  <c r="N12" i="5"/>
  <c r="M12" i="5"/>
  <c r="L12" i="5"/>
  <c r="K12" i="5"/>
  <c r="J12" i="5"/>
  <c r="CK11" i="5"/>
  <c r="CL11" i="5" s="1"/>
  <c r="CM11" i="5" s="1"/>
  <c r="CN11" i="5" s="1"/>
  <c r="CO11" i="5" s="1"/>
  <c r="CD11" i="5"/>
  <c r="BY11" i="5"/>
  <c r="BZ11" i="5" s="1"/>
  <c r="CA11" i="5" s="1"/>
  <c r="CB11" i="5" s="1"/>
  <c r="AR11" i="5" s="1"/>
  <c r="AM11" i="5"/>
  <c r="AK11" i="5"/>
  <c r="AJ11" i="5"/>
  <c r="AI11" i="5"/>
  <c r="AN11" i="5"/>
  <c r="AZ11" i="5" s="1"/>
  <c r="O11" i="5"/>
  <c r="N11" i="5"/>
  <c r="M11" i="5"/>
  <c r="L11" i="5"/>
  <c r="K11" i="5"/>
  <c r="J11" i="5"/>
  <c r="CI5" i="5"/>
  <c r="BW5" i="5"/>
  <c r="BK5" i="5"/>
  <c r="AY5" i="5"/>
  <c r="AM5" i="5"/>
  <c r="U351" i="7"/>
  <c r="U352" i="7"/>
  <c r="AG352" i="7" s="1"/>
  <c r="AM352" i="7" s="1"/>
  <c r="U353" i="7"/>
  <c r="U354" i="7"/>
  <c r="U355" i="7"/>
  <c r="AA355" i="7" s="1"/>
  <c r="U356" i="7"/>
  <c r="AA356" i="7" s="1"/>
  <c r="U357" i="7"/>
  <c r="U358" i="7"/>
  <c r="U359" i="7"/>
  <c r="U360" i="7"/>
  <c r="AG360" i="7" s="1"/>
  <c r="AM360" i="7" s="1"/>
  <c r="U361" i="7"/>
  <c r="U362" i="7"/>
  <c r="U363" i="7"/>
  <c r="U364" i="7"/>
  <c r="AA364" i="7" s="1"/>
  <c r="U365" i="7"/>
  <c r="U366" i="7"/>
  <c r="U367" i="7"/>
  <c r="AA367" i="7" s="1"/>
  <c r="T351" i="7"/>
  <c r="T352" i="7"/>
  <c r="Z352" i="7" s="1"/>
  <c r="T353" i="7"/>
  <c r="T354" i="7"/>
  <c r="T355" i="7"/>
  <c r="T356" i="7"/>
  <c r="T357" i="7"/>
  <c r="AF357" i="7" s="1"/>
  <c r="AL357" i="7" s="1"/>
  <c r="T358" i="7"/>
  <c r="AF358" i="7" s="1"/>
  <c r="AL358" i="7" s="1"/>
  <c r="T359" i="7"/>
  <c r="T360" i="7"/>
  <c r="T361" i="7"/>
  <c r="T362" i="7"/>
  <c r="T363" i="7"/>
  <c r="T364" i="7"/>
  <c r="T365" i="7"/>
  <c r="AF365" i="7" s="1"/>
  <c r="AL365" i="7" s="1"/>
  <c r="T366" i="7"/>
  <c r="AF366" i="7" s="1"/>
  <c r="AL366" i="7" s="1"/>
  <c r="T367" i="7"/>
  <c r="S351" i="7"/>
  <c r="S352" i="7"/>
  <c r="S353" i="7"/>
  <c r="S354" i="7"/>
  <c r="AE354" i="7" s="1"/>
  <c r="AK354" i="7" s="1"/>
  <c r="S355" i="7"/>
  <c r="S356" i="7"/>
  <c r="AE356" i="7" s="1"/>
  <c r="AK356" i="7" s="1"/>
  <c r="S357" i="7"/>
  <c r="S358" i="7"/>
  <c r="AE358" i="7" s="1"/>
  <c r="AK358" i="7" s="1"/>
  <c r="S359" i="7"/>
  <c r="S360" i="7"/>
  <c r="S361" i="7"/>
  <c r="S362" i="7"/>
  <c r="S363" i="7"/>
  <c r="AE363" i="7" s="1"/>
  <c r="AK363" i="7" s="1"/>
  <c r="S364" i="7"/>
  <c r="S365" i="7"/>
  <c r="S366" i="7"/>
  <c r="Y366" i="7" s="1"/>
  <c r="S367" i="7"/>
  <c r="T350" i="7"/>
  <c r="U350" i="7"/>
  <c r="AA350" i="7" s="1"/>
  <c r="S350" i="7"/>
  <c r="AE350" i="7" s="1"/>
  <c r="AK350" i="7" s="1"/>
  <c r="CC369" i="7"/>
  <c r="CI369" i="7" s="1"/>
  <c r="BQ369" i="7"/>
  <c r="BW369" i="7" s="1"/>
  <c r="BK369" i="7"/>
  <c r="AY369" i="7"/>
  <c r="AM369" i="7"/>
  <c r="CI368" i="7"/>
  <c r="CC368" i="7"/>
  <c r="BW368" i="7"/>
  <c r="BQ368" i="7"/>
  <c r="BK368" i="7"/>
  <c r="BE368" i="7"/>
  <c r="AS368" i="7"/>
  <c r="AY368" i="7" s="1"/>
  <c r="AM368" i="7"/>
  <c r="AG368" i="7"/>
  <c r="CK367" i="7"/>
  <c r="CL367" i="7" s="1"/>
  <c r="CM367" i="7" s="1"/>
  <c r="CN367" i="7" s="1"/>
  <c r="CO367" i="7" s="1"/>
  <c r="CD367" i="7"/>
  <c r="CA367" i="7"/>
  <c r="BZ367" i="7"/>
  <c r="BY367" i="7"/>
  <c r="CE367" i="7" s="1"/>
  <c r="AK367" i="7"/>
  <c r="AE367" i="7"/>
  <c r="AD367" i="7"/>
  <c r="AJ367" i="7" s="1"/>
  <c r="AB367" i="7"/>
  <c r="Y367" i="7"/>
  <c r="V367" i="7"/>
  <c r="Z367" i="7"/>
  <c r="R367" i="7"/>
  <c r="X367" i="7" s="1"/>
  <c r="Q367" i="7"/>
  <c r="W367" i="7" s="1"/>
  <c r="P367" i="7"/>
  <c r="O367" i="7"/>
  <c r="N367" i="7"/>
  <c r="M367" i="7"/>
  <c r="L367" i="7"/>
  <c r="K367" i="7"/>
  <c r="J367" i="7"/>
  <c r="CK366" i="7"/>
  <c r="CL366" i="7" s="1"/>
  <c r="CM366" i="7" s="1"/>
  <c r="CN366" i="7" s="1"/>
  <c r="CO366" i="7" s="1"/>
  <c r="CD366" i="7"/>
  <c r="BY366" i="7"/>
  <c r="BZ366" i="7" s="1"/>
  <c r="AM366" i="7"/>
  <c r="AI366" i="7"/>
  <c r="AG366" i="7"/>
  <c r="AD366" i="7"/>
  <c r="AJ366" i="7" s="1"/>
  <c r="AA366" i="7"/>
  <c r="X366" i="7"/>
  <c r="W366" i="7"/>
  <c r="R366" i="7"/>
  <c r="Q366" i="7"/>
  <c r="AC366" i="7" s="1"/>
  <c r="P366" i="7"/>
  <c r="O366" i="7"/>
  <c r="N366" i="7"/>
  <c r="M366" i="7"/>
  <c r="L366" i="7"/>
  <c r="K366" i="7"/>
  <c r="J366" i="7"/>
  <c r="CN365" i="7"/>
  <c r="CO365" i="7" s="1"/>
  <c r="CM365" i="7"/>
  <c r="CL365" i="7"/>
  <c r="CK365" i="7"/>
  <c r="CE365" i="7"/>
  <c r="CD365" i="7"/>
  <c r="BZ365" i="7"/>
  <c r="BY365" i="7"/>
  <c r="AG365" i="7"/>
  <c r="AM365" i="7" s="1"/>
  <c r="AC365" i="7"/>
  <c r="Y365" i="7"/>
  <c r="AA365" i="7"/>
  <c r="AE365" i="7"/>
  <c r="AK365" i="7" s="1"/>
  <c r="R365" i="7"/>
  <c r="Q365" i="7"/>
  <c r="W365" i="7" s="1"/>
  <c r="P365" i="7"/>
  <c r="V365" i="7" s="1"/>
  <c r="O365" i="7"/>
  <c r="N365" i="7"/>
  <c r="M365" i="7"/>
  <c r="L365" i="7"/>
  <c r="K365" i="7"/>
  <c r="J365" i="7"/>
  <c r="CK364" i="7"/>
  <c r="CL364" i="7" s="1"/>
  <c r="CM364" i="7" s="1"/>
  <c r="CN364" i="7" s="1"/>
  <c r="CO364" i="7" s="1"/>
  <c r="CD364" i="7"/>
  <c r="BY364" i="7"/>
  <c r="AI364" i="7"/>
  <c r="AC364" i="7"/>
  <c r="AB364" i="7"/>
  <c r="W364" i="7"/>
  <c r="R364" i="7"/>
  <c r="X364" i="7" s="1"/>
  <c r="Q364" i="7"/>
  <c r="P364" i="7"/>
  <c r="V364" i="7" s="1"/>
  <c r="O364" i="7"/>
  <c r="N364" i="7"/>
  <c r="M364" i="7"/>
  <c r="L364" i="7"/>
  <c r="K364" i="7"/>
  <c r="J364" i="7"/>
  <c r="CK363" i="7"/>
  <c r="CL363" i="7" s="1"/>
  <c r="CM363" i="7" s="1"/>
  <c r="CN363" i="7" s="1"/>
  <c r="CO363" i="7" s="1"/>
  <c r="CD363" i="7"/>
  <c r="BZ363" i="7"/>
  <c r="BY363" i="7"/>
  <c r="CE363" i="7" s="1"/>
  <c r="AD363" i="7"/>
  <c r="AJ363" i="7" s="1"/>
  <c r="Y363" i="7"/>
  <c r="X363" i="7"/>
  <c r="V363" i="7"/>
  <c r="Z363" i="7"/>
  <c r="R363" i="7"/>
  <c r="Q363" i="7"/>
  <c r="W363" i="7" s="1"/>
  <c r="P363" i="7"/>
  <c r="AB363" i="7" s="1"/>
  <c r="O363" i="7"/>
  <c r="N363" i="7"/>
  <c r="M363" i="7"/>
  <c r="L363" i="7"/>
  <c r="K363" i="7"/>
  <c r="J363" i="7"/>
  <c r="CL362" i="7"/>
  <c r="CM362" i="7" s="1"/>
  <c r="CN362" i="7" s="1"/>
  <c r="CO362" i="7" s="1"/>
  <c r="CK362" i="7"/>
  <c r="CD362" i="7"/>
  <c r="BY362" i="7"/>
  <c r="BZ362" i="7" s="1"/>
  <c r="AI362" i="7"/>
  <c r="AG362" i="7"/>
  <c r="AM362" i="7" s="1"/>
  <c r="AF362" i="7"/>
  <c r="AL362" i="7" s="1"/>
  <c r="AD362" i="7"/>
  <c r="AJ362" i="7" s="1"/>
  <c r="AA362" i="7"/>
  <c r="X362" i="7"/>
  <c r="W362" i="7"/>
  <c r="Z362" i="7"/>
  <c r="R362" i="7"/>
  <c r="Q362" i="7"/>
  <c r="AC362" i="7" s="1"/>
  <c r="P362" i="7"/>
  <c r="O362" i="7"/>
  <c r="N362" i="7"/>
  <c r="M362" i="7"/>
  <c r="L362" i="7"/>
  <c r="K362" i="7"/>
  <c r="J362" i="7"/>
  <c r="CM361" i="7"/>
  <c r="CN361" i="7" s="1"/>
  <c r="CO361" i="7" s="1"/>
  <c r="CL361" i="7"/>
  <c r="CK361" i="7"/>
  <c r="CE361" i="7"/>
  <c r="CD361" i="7"/>
  <c r="BZ361" i="7"/>
  <c r="BY361" i="7"/>
  <c r="Z361" i="7"/>
  <c r="Y361" i="7"/>
  <c r="AA361" i="7"/>
  <c r="AF361" i="7"/>
  <c r="AL361" i="7" s="1"/>
  <c r="AE361" i="7"/>
  <c r="AK361" i="7" s="1"/>
  <c r="R361" i="7"/>
  <c r="Q361" i="7"/>
  <c r="P361" i="7"/>
  <c r="V361" i="7" s="1"/>
  <c r="O361" i="7"/>
  <c r="N361" i="7"/>
  <c r="M361" i="7"/>
  <c r="L361" i="7"/>
  <c r="K361" i="7"/>
  <c r="J361" i="7"/>
  <c r="CO360" i="7"/>
  <c r="CK360" i="7"/>
  <c r="CL360" i="7" s="1"/>
  <c r="CM360" i="7" s="1"/>
  <c r="CN360" i="7" s="1"/>
  <c r="CD360" i="7"/>
  <c r="BY360" i="7"/>
  <c r="AI360" i="7"/>
  <c r="AB360" i="7"/>
  <c r="AA360" i="7"/>
  <c r="W360" i="7"/>
  <c r="R360" i="7"/>
  <c r="X360" i="7" s="1"/>
  <c r="Q360" i="7"/>
  <c r="AC360" i="7" s="1"/>
  <c r="P360" i="7"/>
  <c r="V360" i="7" s="1"/>
  <c r="O360" i="7"/>
  <c r="N360" i="7"/>
  <c r="M360" i="7"/>
  <c r="L360" i="7"/>
  <c r="K360" i="7"/>
  <c r="J360" i="7"/>
  <c r="CK359" i="7"/>
  <c r="CL359" i="7" s="1"/>
  <c r="CM359" i="7" s="1"/>
  <c r="CN359" i="7" s="1"/>
  <c r="CO359" i="7" s="1"/>
  <c r="CD359" i="7"/>
  <c r="CA359" i="7"/>
  <c r="BZ359" i="7"/>
  <c r="BY359" i="7"/>
  <c r="CE359" i="7" s="1"/>
  <c r="AE359" i="7"/>
  <c r="AK359" i="7" s="1"/>
  <c r="AD359" i="7"/>
  <c r="AJ359" i="7" s="1"/>
  <c r="Y359" i="7"/>
  <c r="X359" i="7"/>
  <c r="V359" i="7"/>
  <c r="Z359" i="7"/>
  <c r="R359" i="7"/>
  <c r="Q359" i="7"/>
  <c r="W359" i="7" s="1"/>
  <c r="P359" i="7"/>
  <c r="AB359" i="7" s="1"/>
  <c r="O359" i="7"/>
  <c r="N359" i="7"/>
  <c r="M359" i="7"/>
  <c r="L359" i="7"/>
  <c r="K359" i="7"/>
  <c r="J359" i="7"/>
  <c r="CK358" i="7"/>
  <c r="CL358" i="7" s="1"/>
  <c r="CM358" i="7" s="1"/>
  <c r="CN358" i="7" s="1"/>
  <c r="CO358" i="7" s="1"/>
  <c r="CF358" i="7"/>
  <c r="CE358" i="7"/>
  <c r="CD358" i="7"/>
  <c r="BY358" i="7"/>
  <c r="BZ358" i="7" s="1"/>
  <c r="X358" i="7"/>
  <c r="R358" i="7"/>
  <c r="AD358" i="7" s="1"/>
  <c r="AJ358" i="7" s="1"/>
  <c r="Q358" i="7"/>
  <c r="P358" i="7"/>
  <c r="O358" i="7"/>
  <c r="N358" i="7"/>
  <c r="M358" i="7"/>
  <c r="L358" i="7"/>
  <c r="K358" i="7"/>
  <c r="J358" i="7"/>
  <c r="CK357" i="7"/>
  <c r="CL357" i="7" s="1"/>
  <c r="CM357" i="7" s="1"/>
  <c r="CN357" i="7" s="1"/>
  <c r="CO357" i="7" s="1"/>
  <c r="CE357" i="7"/>
  <c r="CD357" i="7"/>
  <c r="BY357" i="7"/>
  <c r="AG357" i="7"/>
  <c r="AM357" i="7" s="1"/>
  <c r="AB357" i="7"/>
  <c r="AA357" i="7"/>
  <c r="W357" i="7"/>
  <c r="V357" i="7"/>
  <c r="Y357" i="7"/>
  <c r="R357" i="7"/>
  <c r="Q357" i="7"/>
  <c r="AC357" i="7" s="1"/>
  <c r="AI357" i="7" s="1"/>
  <c r="P357" i="7"/>
  <c r="O357" i="7"/>
  <c r="N357" i="7"/>
  <c r="M357" i="7"/>
  <c r="L357" i="7"/>
  <c r="K357" i="7"/>
  <c r="J357" i="7"/>
  <c r="CM356" i="7"/>
  <c r="CN356" i="7" s="1"/>
  <c r="CO356" i="7" s="1"/>
  <c r="CL356" i="7"/>
  <c r="CK356" i="7"/>
  <c r="CD356" i="7"/>
  <c r="BZ356" i="7"/>
  <c r="BY356" i="7"/>
  <c r="CE356" i="7" s="1"/>
  <c r="AJ356" i="7"/>
  <c r="AD356" i="7"/>
  <c r="AC356" i="7"/>
  <c r="AI356" i="7" s="1"/>
  <c r="AB356" i="7"/>
  <c r="Y356" i="7"/>
  <c r="X356" i="7"/>
  <c r="V356" i="7"/>
  <c r="R356" i="7"/>
  <c r="Q356" i="7"/>
  <c r="W356" i="7" s="1"/>
  <c r="P356" i="7"/>
  <c r="O356" i="7"/>
  <c r="N356" i="7"/>
  <c r="M356" i="7"/>
  <c r="L356" i="7"/>
  <c r="K356" i="7"/>
  <c r="J356" i="7"/>
  <c r="CK355" i="7"/>
  <c r="CL355" i="7" s="1"/>
  <c r="CM355" i="7" s="1"/>
  <c r="CN355" i="7" s="1"/>
  <c r="CO355" i="7" s="1"/>
  <c r="CF355" i="7"/>
  <c r="CE355" i="7"/>
  <c r="CD355" i="7"/>
  <c r="CC355" i="7"/>
  <c r="CB355" i="7"/>
  <c r="CA355" i="7"/>
  <c r="CG355" i="7" s="1"/>
  <c r="BZ355" i="7"/>
  <c r="BY355" i="7"/>
  <c r="AL355" i="7"/>
  <c r="AI355" i="7"/>
  <c r="AF355" i="7"/>
  <c r="AD355" i="7"/>
  <c r="AC355" i="7"/>
  <c r="Z355" i="7"/>
  <c r="X355" i="7"/>
  <c r="W355" i="7"/>
  <c r="Y355" i="7"/>
  <c r="R355" i="7"/>
  <c r="Q355" i="7"/>
  <c r="P355" i="7"/>
  <c r="AB355" i="7" s="1"/>
  <c r="O355" i="7"/>
  <c r="N355" i="7"/>
  <c r="M355" i="7"/>
  <c r="L355" i="7"/>
  <c r="K355" i="7"/>
  <c r="J355" i="7"/>
  <c r="CM354" i="7"/>
  <c r="CN354" i="7" s="1"/>
  <c r="CO354" i="7" s="1"/>
  <c r="CL354" i="7"/>
  <c r="CK354" i="7"/>
  <c r="CE354" i="7"/>
  <c r="CD354" i="7"/>
  <c r="BZ354" i="7"/>
  <c r="BY354" i="7"/>
  <c r="AH354" i="7"/>
  <c r="AG354" i="7"/>
  <c r="AM354" i="7" s="1"/>
  <c r="AB354" i="7"/>
  <c r="X354" i="7"/>
  <c r="W354" i="7"/>
  <c r="AA354" i="7"/>
  <c r="AF354" i="7"/>
  <c r="AL354" i="7" s="1"/>
  <c r="R354" i="7"/>
  <c r="AD354" i="7" s="1"/>
  <c r="AJ354" i="7" s="1"/>
  <c r="Q354" i="7"/>
  <c r="AC354" i="7" s="1"/>
  <c r="P354" i="7"/>
  <c r="V354" i="7" s="1"/>
  <c r="O354" i="7"/>
  <c r="N354" i="7"/>
  <c r="M354" i="7"/>
  <c r="L354" i="7"/>
  <c r="K354" i="7"/>
  <c r="J354" i="7"/>
  <c r="CM353" i="7"/>
  <c r="CN353" i="7" s="1"/>
  <c r="CO353" i="7" s="1"/>
  <c r="CK353" i="7"/>
  <c r="CL353" i="7" s="1"/>
  <c r="CD353" i="7"/>
  <c r="BY353" i="7"/>
  <c r="AM353" i="7"/>
  <c r="AI353" i="7"/>
  <c r="AH353" i="7"/>
  <c r="AG353" i="7"/>
  <c r="AB353" i="7"/>
  <c r="AA353" i="7"/>
  <c r="Z353" i="7"/>
  <c r="Y353" i="7"/>
  <c r="W353" i="7"/>
  <c r="V353" i="7"/>
  <c r="AF353" i="7"/>
  <c r="AL353" i="7" s="1"/>
  <c r="AE353" i="7"/>
  <c r="AK353" i="7" s="1"/>
  <c r="R353" i="7"/>
  <c r="X353" i="7" s="1"/>
  <c r="Q353" i="7"/>
  <c r="AC353" i="7" s="1"/>
  <c r="P353" i="7"/>
  <c r="O353" i="7"/>
  <c r="N353" i="7"/>
  <c r="M353" i="7"/>
  <c r="L353" i="7"/>
  <c r="K353" i="7"/>
  <c r="J353" i="7"/>
  <c r="CM352" i="7"/>
  <c r="CN352" i="7" s="1"/>
  <c r="CO352" i="7" s="1"/>
  <c r="CL352" i="7"/>
  <c r="CK352" i="7"/>
  <c r="CD352" i="7"/>
  <c r="BY352" i="7"/>
  <c r="CE352" i="7" s="1"/>
  <c r="AJ352" i="7"/>
  <c r="AD352" i="7"/>
  <c r="AA352" i="7"/>
  <c r="Y352" i="7"/>
  <c r="X352" i="7"/>
  <c r="AE352" i="7"/>
  <c r="AK352" i="7" s="1"/>
  <c r="R352" i="7"/>
  <c r="Q352" i="7"/>
  <c r="W352" i="7" s="1"/>
  <c r="P352" i="7"/>
  <c r="V352" i="7" s="1"/>
  <c r="O352" i="7"/>
  <c r="N352" i="7"/>
  <c r="M352" i="7"/>
  <c r="L352" i="7"/>
  <c r="K352" i="7"/>
  <c r="J352" i="7"/>
  <c r="CK351" i="7"/>
  <c r="CL351" i="7" s="1"/>
  <c r="CM351" i="7" s="1"/>
  <c r="CN351" i="7" s="1"/>
  <c r="CO351" i="7" s="1"/>
  <c r="CF351" i="7"/>
  <c r="CE351" i="7"/>
  <c r="CD351" i="7"/>
  <c r="CA351" i="7"/>
  <c r="CG351" i="7" s="1"/>
  <c r="BZ351" i="7"/>
  <c r="BY351" i="7"/>
  <c r="AN351" i="7"/>
  <c r="AT351" i="7" s="1"/>
  <c r="AF351" i="7"/>
  <c r="AL351" i="7" s="1"/>
  <c r="AE351" i="7"/>
  <c r="AK351" i="7" s="1"/>
  <c r="AD351" i="7"/>
  <c r="AJ351" i="7" s="1"/>
  <c r="AC351" i="7"/>
  <c r="AI351" i="7" s="1"/>
  <c r="Z351" i="7"/>
  <c r="X351" i="7"/>
  <c r="W351" i="7"/>
  <c r="AG351" i="7"/>
  <c r="AM351" i="7" s="1"/>
  <c r="Y351" i="7"/>
  <c r="R351" i="7"/>
  <c r="Q351" i="7"/>
  <c r="P351" i="7"/>
  <c r="AB351" i="7" s="1"/>
  <c r="O351" i="7"/>
  <c r="N351" i="7"/>
  <c r="M351" i="7"/>
  <c r="L351" i="7"/>
  <c r="K351" i="7"/>
  <c r="J351" i="7"/>
  <c r="CK350" i="7"/>
  <c r="CL350" i="7" s="1"/>
  <c r="CM350" i="7" s="1"/>
  <c r="CN350" i="7" s="1"/>
  <c r="CO350" i="7" s="1"/>
  <c r="CD350" i="7"/>
  <c r="CA350" i="7"/>
  <c r="CG350" i="7" s="1"/>
  <c r="BZ350" i="7"/>
  <c r="CF350" i="7" s="1"/>
  <c r="BY350" i="7"/>
  <c r="CE350" i="7" s="1"/>
  <c r="AF350" i="7"/>
  <c r="AL350" i="7" s="1"/>
  <c r="AD350" i="7"/>
  <c r="AJ350" i="7" s="1"/>
  <c r="AC350" i="7"/>
  <c r="Y350" i="7"/>
  <c r="X350" i="7"/>
  <c r="V350" i="7"/>
  <c r="Z350" i="7"/>
  <c r="R350" i="7"/>
  <c r="Q350" i="7"/>
  <c r="W350" i="7" s="1"/>
  <c r="P350" i="7"/>
  <c r="AB350" i="7" s="1"/>
  <c r="O350" i="7"/>
  <c r="N350" i="7"/>
  <c r="M350" i="7"/>
  <c r="L350" i="7"/>
  <c r="K350" i="7"/>
  <c r="J350" i="7"/>
  <c r="CI344" i="7"/>
  <c r="BW344" i="7"/>
  <c r="BK344" i="7"/>
  <c r="AY344" i="7"/>
  <c r="AM344" i="7"/>
  <c r="AA344" i="7"/>
  <c r="CC184" i="7"/>
  <c r="CI184" i="7" s="1"/>
  <c r="BQ184" i="7"/>
  <c r="BW184" i="7" s="1"/>
  <c r="BK184" i="7"/>
  <c r="AY184" i="7"/>
  <c r="AM184" i="7"/>
  <c r="CC183" i="7"/>
  <c r="CI183" i="7" s="1"/>
  <c r="BW183" i="7"/>
  <c r="BQ183" i="7"/>
  <c r="BK183" i="7"/>
  <c r="BE183" i="7"/>
  <c r="AS183" i="7"/>
  <c r="AY183" i="7" s="1"/>
  <c r="AG183" i="7"/>
  <c r="AM183" i="7" s="1"/>
  <c r="CK182" i="7"/>
  <c r="CL182" i="7" s="1"/>
  <c r="CM182" i="7" s="1"/>
  <c r="CN182" i="7" s="1"/>
  <c r="CO182" i="7" s="1"/>
  <c r="CD182" i="7"/>
  <c r="BY182" i="7"/>
  <c r="CE182" i="7" s="1"/>
  <c r="U182" i="7"/>
  <c r="T182" i="7"/>
  <c r="Z182" i="7" s="1"/>
  <c r="S182" i="7"/>
  <c r="Y182" i="7" s="1"/>
  <c r="R182" i="7"/>
  <c r="X182" i="7" s="1"/>
  <c r="Q182" i="7"/>
  <c r="AC182" i="7" s="1"/>
  <c r="AI182" i="7" s="1"/>
  <c r="P182" i="7"/>
  <c r="V182" i="7" s="1"/>
  <c r="O182" i="7"/>
  <c r="N182" i="7"/>
  <c r="M182" i="7"/>
  <c r="L182" i="7"/>
  <c r="K182" i="7"/>
  <c r="J182" i="7"/>
  <c r="CK181" i="7"/>
  <c r="CL181" i="7" s="1"/>
  <c r="CM181" i="7" s="1"/>
  <c r="CN181" i="7" s="1"/>
  <c r="CO181" i="7" s="1"/>
  <c r="CD181" i="7"/>
  <c r="BY181" i="7"/>
  <c r="CE181" i="7" s="1"/>
  <c r="AG181" i="7"/>
  <c r="AM181" i="7" s="1"/>
  <c r="AD181" i="7"/>
  <c r="Y181" i="7"/>
  <c r="X181" i="7"/>
  <c r="U181" i="7"/>
  <c r="AA181" i="7" s="1"/>
  <c r="T181" i="7"/>
  <c r="Z181" i="7" s="1"/>
  <c r="S181" i="7"/>
  <c r="AE181" i="7" s="1"/>
  <c r="AK181" i="7" s="1"/>
  <c r="R181" i="7"/>
  <c r="Q181" i="7"/>
  <c r="AC181" i="7" s="1"/>
  <c r="P181" i="7"/>
  <c r="O181" i="7"/>
  <c r="N181" i="7"/>
  <c r="M181" i="7"/>
  <c r="L181" i="7"/>
  <c r="K181" i="7"/>
  <c r="J181" i="7"/>
  <c r="CK180" i="7"/>
  <c r="CL180" i="7" s="1"/>
  <c r="CM180" i="7" s="1"/>
  <c r="CN180" i="7" s="1"/>
  <c r="CO180" i="7" s="1"/>
  <c r="CD180" i="7"/>
  <c r="BY180" i="7"/>
  <c r="BZ180" i="7" s="1"/>
  <c r="CF180" i="7" s="1"/>
  <c r="U180" i="7"/>
  <c r="AG180" i="7" s="1"/>
  <c r="AM180" i="7" s="1"/>
  <c r="T180" i="7"/>
  <c r="AF180" i="7" s="1"/>
  <c r="AL180" i="7" s="1"/>
  <c r="S180" i="7"/>
  <c r="AE180" i="7" s="1"/>
  <c r="AK180" i="7" s="1"/>
  <c r="R180" i="7"/>
  <c r="Q180" i="7"/>
  <c r="P180" i="7"/>
  <c r="V180" i="7" s="1"/>
  <c r="O180" i="7"/>
  <c r="N180" i="7"/>
  <c r="M180" i="7"/>
  <c r="L180" i="7"/>
  <c r="K180" i="7"/>
  <c r="J180" i="7"/>
  <c r="CK179" i="7"/>
  <c r="CL179" i="7" s="1"/>
  <c r="CM179" i="7" s="1"/>
  <c r="CN179" i="7" s="1"/>
  <c r="CO179" i="7" s="1"/>
  <c r="CD179" i="7"/>
  <c r="BY179" i="7"/>
  <c r="U179" i="7"/>
  <c r="AG179" i="7" s="1"/>
  <c r="AM179" i="7" s="1"/>
  <c r="T179" i="7"/>
  <c r="S179" i="7"/>
  <c r="R179" i="7"/>
  <c r="X179" i="7" s="1"/>
  <c r="Q179" i="7"/>
  <c r="W179" i="7" s="1"/>
  <c r="P179" i="7"/>
  <c r="V179" i="7" s="1"/>
  <c r="O179" i="7"/>
  <c r="N179" i="7"/>
  <c r="M179" i="7"/>
  <c r="L179" i="7"/>
  <c r="K179" i="7"/>
  <c r="J179" i="7"/>
  <c r="CK178" i="7"/>
  <c r="CL178" i="7" s="1"/>
  <c r="CM178" i="7" s="1"/>
  <c r="CN178" i="7" s="1"/>
  <c r="CO178" i="7" s="1"/>
  <c r="CD178" i="7"/>
  <c r="BY178" i="7"/>
  <c r="CE178" i="7" s="1"/>
  <c r="U178" i="7"/>
  <c r="T178" i="7"/>
  <c r="Z178" i="7" s="1"/>
  <c r="S178" i="7"/>
  <c r="Y178" i="7" s="1"/>
  <c r="R178" i="7"/>
  <c r="AD178" i="7" s="1"/>
  <c r="AJ178" i="7" s="1"/>
  <c r="Q178" i="7"/>
  <c r="AC178" i="7" s="1"/>
  <c r="P178" i="7"/>
  <c r="V178" i="7" s="1"/>
  <c r="O178" i="7"/>
  <c r="N178" i="7"/>
  <c r="M178" i="7"/>
  <c r="L178" i="7"/>
  <c r="K178" i="7"/>
  <c r="J178" i="7"/>
  <c r="CL177" i="7"/>
  <c r="CM177" i="7" s="1"/>
  <c r="CN177" i="7" s="1"/>
  <c r="CO177" i="7" s="1"/>
  <c r="CK177" i="7"/>
  <c r="CD177" i="7"/>
  <c r="BY177" i="7"/>
  <c r="CE177" i="7" s="1"/>
  <c r="AF177" i="7"/>
  <c r="AL177" i="7" s="1"/>
  <c r="U177" i="7"/>
  <c r="AA177" i="7" s="1"/>
  <c r="T177" i="7"/>
  <c r="Z177" i="7" s="1"/>
  <c r="S177" i="7"/>
  <c r="Y177" i="7" s="1"/>
  <c r="R177" i="7"/>
  <c r="X177" i="7" s="1"/>
  <c r="Q177" i="7"/>
  <c r="W177" i="7" s="1"/>
  <c r="P177" i="7"/>
  <c r="AB177" i="7" s="1"/>
  <c r="AN177" i="7" s="1"/>
  <c r="AT177" i="7" s="1"/>
  <c r="O177" i="7"/>
  <c r="N177" i="7"/>
  <c r="M177" i="7"/>
  <c r="L177" i="7"/>
  <c r="K177" i="7"/>
  <c r="J177" i="7"/>
  <c r="CK176" i="7"/>
  <c r="CL176" i="7" s="1"/>
  <c r="CM176" i="7" s="1"/>
  <c r="CN176" i="7" s="1"/>
  <c r="CO176" i="7" s="1"/>
  <c r="CF176" i="7"/>
  <c r="CD176" i="7"/>
  <c r="BY176" i="7"/>
  <c r="BZ176" i="7" s="1"/>
  <c r="AG176" i="7"/>
  <c r="AM176" i="7" s="1"/>
  <c r="U176" i="7"/>
  <c r="AA176" i="7" s="1"/>
  <c r="T176" i="7"/>
  <c r="AF176" i="7" s="1"/>
  <c r="AL176" i="7" s="1"/>
  <c r="S176" i="7"/>
  <c r="AE176" i="7" s="1"/>
  <c r="AK176" i="7" s="1"/>
  <c r="R176" i="7"/>
  <c r="AD176" i="7" s="1"/>
  <c r="AJ176" i="7" s="1"/>
  <c r="Q176" i="7"/>
  <c r="AC176" i="7" s="1"/>
  <c r="AI176" i="7" s="1"/>
  <c r="P176" i="7"/>
  <c r="O176" i="7"/>
  <c r="N176" i="7"/>
  <c r="M176" i="7"/>
  <c r="L176" i="7"/>
  <c r="K176" i="7"/>
  <c r="J176" i="7"/>
  <c r="CK175" i="7"/>
  <c r="CL175" i="7" s="1"/>
  <c r="CM175" i="7" s="1"/>
  <c r="CN175" i="7" s="1"/>
  <c r="CO175" i="7" s="1"/>
  <c r="CD175" i="7"/>
  <c r="BY175" i="7"/>
  <c r="BZ175" i="7" s="1"/>
  <c r="CF175" i="7" s="1"/>
  <c r="U175" i="7"/>
  <c r="AG175" i="7" s="1"/>
  <c r="AM175" i="7" s="1"/>
  <c r="T175" i="7"/>
  <c r="S175" i="7"/>
  <c r="AE175" i="7" s="1"/>
  <c r="AK175" i="7" s="1"/>
  <c r="R175" i="7"/>
  <c r="Q175" i="7"/>
  <c r="P175" i="7"/>
  <c r="AB175" i="7" s="1"/>
  <c r="AH175" i="7" s="1"/>
  <c r="O175" i="7"/>
  <c r="N175" i="7"/>
  <c r="M175" i="7"/>
  <c r="L175" i="7"/>
  <c r="K175" i="7"/>
  <c r="J175" i="7"/>
  <c r="CK174" i="7"/>
  <c r="CL174" i="7" s="1"/>
  <c r="CM174" i="7" s="1"/>
  <c r="CN174" i="7" s="1"/>
  <c r="CO174" i="7" s="1"/>
  <c r="CD174" i="7"/>
  <c r="BY174" i="7"/>
  <c r="BZ174" i="7" s="1"/>
  <c r="W174" i="7"/>
  <c r="U174" i="7"/>
  <c r="T174" i="7"/>
  <c r="S174" i="7"/>
  <c r="Y174" i="7" s="1"/>
  <c r="R174" i="7"/>
  <c r="X174" i="7" s="1"/>
  <c r="Q174" i="7"/>
  <c r="AC174" i="7" s="1"/>
  <c r="AI174" i="7" s="1"/>
  <c r="P174" i="7"/>
  <c r="V174" i="7" s="1"/>
  <c r="O174" i="7"/>
  <c r="N174" i="7"/>
  <c r="M174" i="7"/>
  <c r="L174" i="7"/>
  <c r="K174" i="7"/>
  <c r="J174" i="7"/>
  <c r="CK173" i="7"/>
  <c r="CL173" i="7" s="1"/>
  <c r="CM173" i="7" s="1"/>
  <c r="CN173" i="7" s="1"/>
  <c r="CO173" i="7" s="1"/>
  <c r="CD173" i="7"/>
  <c r="BZ173" i="7"/>
  <c r="BY173" i="7"/>
  <c r="CE173" i="7" s="1"/>
  <c r="U173" i="7"/>
  <c r="AA173" i="7" s="1"/>
  <c r="T173" i="7"/>
  <c r="AF173" i="7" s="1"/>
  <c r="AL173" i="7" s="1"/>
  <c r="S173" i="7"/>
  <c r="AE173" i="7" s="1"/>
  <c r="AK173" i="7" s="1"/>
  <c r="R173" i="7"/>
  <c r="AD173" i="7" s="1"/>
  <c r="AJ173" i="7" s="1"/>
  <c r="Q173" i="7"/>
  <c r="AC173" i="7" s="1"/>
  <c r="P173" i="7"/>
  <c r="AB173" i="7" s="1"/>
  <c r="AH173" i="7" s="1"/>
  <c r="O173" i="7"/>
  <c r="N173" i="7"/>
  <c r="M173" i="7"/>
  <c r="L173" i="7"/>
  <c r="K173" i="7"/>
  <c r="J173" i="7"/>
  <c r="CL172" i="7"/>
  <c r="CM172" i="7" s="1"/>
  <c r="CN172" i="7" s="1"/>
  <c r="CO172" i="7" s="1"/>
  <c r="CK172" i="7"/>
  <c r="CD172" i="7"/>
  <c r="BY172" i="7"/>
  <c r="CE172" i="7" s="1"/>
  <c r="AG172" i="7"/>
  <c r="AM172" i="7" s="1"/>
  <c r="U172" i="7"/>
  <c r="AA172" i="7" s="1"/>
  <c r="T172" i="7"/>
  <c r="AF172" i="7" s="1"/>
  <c r="AL172" i="7" s="1"/>
  <c r="S172" i="7"/>
  <c r="AE172" i="7" s="1"/>
  <c r="AK172" i="7" s="1"/>
  <c r="R172" i="7"/>
  <c r="AD172" i="7" s="1"/>
  <c r="AJ172" i="7" s="1"/>
  <c r="Q172" i="7"/>
  <c r="W172" i="7" s="1"/>
  <c r="P172" i="7"/>
  <c r="O172" i="7"/>
  <c r="N172" i="7"/>
  <c r="M172" i="7"/>
  <c r="L172" i="7"/>
  <c r="K172" i="7"/>
  <c r="J172" i="7"/>
  <c r="CK171" i="7"/>
  <c r="CL171" i="7" s="1"/>
  <c r="CM171" i="7" s="1"/>
  <c r="CN171" i="7" s="1"/>
  <c r="CO171" i="7" s="1"/>
  <c r="CD171" i="7"/>
  <c r="BY171" i="7"/>
  <c r="CE171" i="7" s="1"/>
  <c r="W171" i="7"/>
  <c r="U171" i="7"/>
  <c r="AG171" i="7" s="1"/>
  <c r="AM171" i="7" s="1"/>
  <c r="T171" i="7"/>
  <c r="AF171" i="7" s="1"/>
  <c r="AL171" i="7" s="1"/>
  <c r="S171" i="7"/>
  <c r="Y171" i="7" s="1"/>
  <c r="R171" i="7"/>
  <c r="Q171" i="7"/>
  <c r="AC171" i="7" s="1"/>
  <c r="AI171" i="7" s="1"/>
  <c r="P171" i="7"/>
  <c r="V171" i="7" s="1"/>
  <c r="O171" i="7"/>
  <c r="N171" i="7"/>
  <c r="M171" i="7"/>
  <c r="L171" i="7"/>
  <c r="K171" i="7"/>
  <c r="J171" i="7"/>
  <c r="CK170" i="7"/>
  <c r="CL170" i="7" s="1"/>
  <c r="CM170" i="7" s="1"/>
  <c r="CN170" i="7" s="1"/>
  <c r="CO170" i="7" s="1"/>
  <c r="CD170" i="7"/>
  <c r="BY170" i="7"/>
  <c r="CE170" i="7" s="1"/>
  <c r="AD170" i="7"/>
  <c r="AJ170" i="7" s="1"/>
  <c r="Y170" i="7"/>
  <c r="U170" i="7"/>
  <c r="AA170" i="7" s="1"/>
  <c r="T170" i="7"/>
  <c r="S170" i="7"/>
  <c r="AE170" i="7" s="1"/>
  <c r="AK170" i="7" s="1"/>
  <c r="R170" i="7"/>
  <c r="X170" i="7" s="1"/>
  <c r="Q170" i="7"/>
  <c r="W170" i="7" s="1"/>
  <c r="P170" i="7"/>
  <c r="AB170" i="7" s="1"/>
  <c r="O170" i="7"/>
  <c r="N170" i="7"/>
  <c r="M170" i="7"/>
  <c r="L170" i="7"/>
  <c r="K170" i="7"/>
  <c r="J170" i="7"/>
  <c r="CK169" i="7"/>
  <c r="CL169" i="7" s="1"/>
  <c r="CM169" i="7" s="1"/>
  <c r="CN169" i="7" s="1"/>
  <c r="CO169" i="7" s="1"/>
  <c r="CD169" i="7"/>
  <c r="BY169" i="7"/>
  <c r="CE169" i="7" s="1"/>
  <c r="AM169" i="7"/>
  <c r="AA169" i="7"/>
  <c r="W169" i="7"/>
  <c r="V169" i="7"/>
  <c r="U169" i="7"/>
  <c r="AG169" i="7" s="1"/>
  <c r="T169" i="7"/>
  <c r="Z169" i="7" s="1"/>
  <c r="S169" i="7"/>
  <c r="Y169" i="7" s="1"/>
  <c r="R169" i="7"/>
  <c r="X169" i="7" s="1"/>
  <c r="Q169" i="7"/>
  <c r="AC169" i="7" s="1"/>
  <c r="AI169" i="7" s="1"/>
  <c r="P169" i="7"/>
  <c r="AB169" i="7" s="1"/>
  <c r="O169" i="7"/>
  <c r="N169" i="7"/>
  <c r="M169" i="7"/>
  <c r="L169" i="7"/>
  <c r="K169" i="7"/>
  <c r="J169" i="7"/>
  <c r="CK168" i="7"/>
  <c r="CL168" i="7" s="1"/>
  <c r="CM168" i="7" s="1"/>
  <c r="CN168" i="7" s="1"/>
  <c r="CO168" i="7" s="1"/>
  <c r="CE168" i="7"/>
  <c r="CD168" i="7"/>
  <c r="BZ168" i="7"/>
  <c r="BY168" i="7"/>
  <c r="Y168" i="7"/>
  <c r="U168" i="7"/>
  <c r="AA168" i="7" s="1"/>
  <c r="T168" i="7"/>
  <c r="AF168" i="7" s="1"/>
  <c r="AL168" i="7" s="1"/>
  <c r="S168" i="7"/>
  <c r="AE168" i="7" s="1"/>
  <c r="AK168" i="7" s="1"/>
  <c r="R168" i="7"/>
  <c r="AD168" i="7" s="1"/>
  <c r="AJ168" i="7" s="1"/>
  <c r="Q168" i="7"/>
  <c r="W168" i="7" s="1"/>
  <c r="P168" i="7"/>
  <c r="O168" i="7"/>
  <c r="N168" i="7"/>
  <c r="M168" i="7"/>
  <c r="L168" i="7"/>
  <c r="K168" i="7"/>
  <c r="J168" i="7"/>
  <c r="CK167" i="7"/>
  <c r="CL167" i="7" s="1"/>
  <c r="CM167" i="7" s="1"/>
  <c r="CN167" i="7" s="1"/>
  <c r="CO167" i="7" s="1"/>
  <c r="CD167" i="7"/>
  <c r="BY167" i="7"/>
  <c r="U167" i="7"/>
  <c r="AA167" i="7" s="1"/>
  <c r="T167" i="7"/>
  <c r="Z167" i="7" s="1"/>
  <c r="S167" i="7"/>
  <c r="Y167" i="7" s="1"/>
  <c r="R167" i="7"/>
  <c r="AD167" i="7" s="1"/>
  <c r="AJ167" i="7" s="1"/>
  <c r="Q167" i="7"/>
  <c r="AC167" i="7" s="1"/>
  <c r="AI167" i="7" s="1"/>
  <c r="P167" i="7"/>
  <c r="V167" i="7" s="1"/>
  <c r="O167" i="7"/>
  <c r="N167" i="7"/>
  <c r="M167" i="7"/>
  <c r="L167" i="7"/>
  <c r="K167" i="7"/>
  <c r="J167" i="7"/>
  <c r="CK166" i="7"/>
  <c r="CL166" i="7" s="1"/>
  <c r="CM166" i="7" s="1"/>
  <c r="CN166" i="7" s="1"/>
  <c r="CO166" i="7" s="1"/>
  <c r="CD166" i="7"/>
  <c r="BY166" i="7"/>
  <c r="BZ166" i="7" s="1"/>
  <c r="Z166" i="7"/>
  <c r="W166" i="7"/>
  <c r="V166" i="7"/>
  <c r="U166" i="7"/>
  <c r="AA166" i="7" s="1"/>
  <c r="T166" i="7"/>
  <c r="AF166" i="7" s="1"/>
  <c r="AL166" i="7" s="1"/>
  <c r="S166" i="7"/>
  <c r="AE166" i="7" s="1"/>
  <c r="AK166" i="7" s="1"/>
  <c r="R166" i="7"/>
  <c r="X166" i="7" s="1"/>
  <c r="Q166" i="7"/>
  <c r="AC166" i="7" s="1"/>
  <c r="AI166" i="7" s="1"/>
  <c r="P166" i="7"/>
  <c r="AB166" i="7" s="1"/>
  <c r="AH166" i="7" s="1"/>
  <c r="O166" i="7"/>
  <c r="N166" i="7"/>
  <c r="M166" i="7"/>
  <c r="L166" i="7"/>
  <c r="K166" i="7"/>
  <c r="J166" i="7"/>
  <c r="CK165" i="7"/>
  <c r="CL165" i="7" s="1"/>
  <c r="CM165" i="7" s="1"/>
  <c r="CN165" i="7" s="1"/>
  <c r="CO165" i="7" s="1"/>
  <c r="CD165" i="7"/>
  <c r="BY165" i="7"/>
  <c r="BZ165" i="7" s="1"/>
  <c r="AG165" i="7"/>
  <c r="AM165" i="7" s="1"/>
  <c r="U165" i="7"/>
  <c r="AA165" i="7" s="1"/>
  <c r="T165" i="7"/>
  <c r="Z165" i="7" s="1"/>
  <c r="S165" i="7"/>
  <c r="AE165" i="7" s="1"/>
  <c r="AK165" i="7" s="1"/>
  <c r="R165" i="7"/>
  <c r="AD165" i="7" s="1"/>
  <c r="AJ165" i="7" s="1"/>
  <c r="Q165" i="7"/>
  <c r="W165" i="7" s="1"/>
  <c r="P165" i="7"/>
  <c r="V165" i="7" s="1"/>
  <c r="O165" i="7"/>
  <c r="N165" i="7"/>
  <c r="M165" i="7"/>
  <c r="L165" i="7"/>
  <c r="K165" i="7"/>
  <c r="J165" i="7"/>
  <c r="CI159" i="7"/>
  <c r="BW159" i="7"/>
  <c r="BK159" i="7"/>
  <c r="AY159" i="7"/>
  <c r="AM159" i="7"/>
  <c r="AA159" i="7"/>
  <c r="J791" i="5"/>
  <c r="I791" i="5"/>
  <c r="H791" i="5"/>
  <c r="G791" i="5"/>
  <c r="F791" i="5"/>
  <c r="E791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J767" i="5"/>
  <c r="I767" i="5"/>
  <c r="H767" i="5"/>
  <c r="G767" i="5"/>
  <c r="F767" i="5"/>
  <c r="E767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J631" i="7"/>
  <c r="I631" i="7"/>
  <c r="H631" i="7"/>
  <c r="G631" i="7"/>
  <c r="F631" i="7"/>
  <c r="E631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J607" i="7"/>
  <c r="I607" i="7"/>
  <c r="H607" i="7"/>
  <c r="G607" i="7"/>
  <c r="F607" i="7"/>
  <c r="E607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AZ34" i="6" l="1"/>
  <c r="AO38" i="6"/>
  <c r="AU38" i="6" s="1"/>
  <c r="CE37" i="6"/>
  <c r="BZ31" i="6"/>
  <c r="CF31" i="6" s="1"/>
  <c r="BZ57" i="6"/>
  <c r="CF57" i="6" s="1"/>
  <c r="AO59" i="6"/>
  <c r="AU59" i="6" s="1"/>
  <c r="BZ32" i="6"/>
  <c r="CF32" i="6" s="1"/>
  <c r="BZ35" i="6"/>
  <c r="CF35" i="6" s="1"/>
  <c r="AO34" i="6"/>
  <c r="AU34" i="6" s="1"/>
  <c r="CE53" i="6"/>
  <c r="AI38" i="6"/>
  <c r="CE33" i="6"/>
  <c r="BZ36" i="6"/>
  <c r="CF36" i="6" s="1"/>
  <c r="AN38" i="6"/>
  <c r="AT38" i="6" s="1"/>
  <c r="BZ39" i="6"/>
  <c r="CE55" i="6"/>
  <c r="CE34" i="6"/>
  <c r="AH59" i="6"/>
  <c r="CE59" i="6"/>
  <c r="AO37" i="6"/>
  <c r="AO33" i="6"/>
  <c r="AU33" i="6" s="1"/>
  <c r="AZ55" i="6"/>
  <c r="BL55" i="6" s="1"/>
  <c r="BR55" i="6" s="1"/>
  <c r="AO55" i="6"/>
  <c r="AU55" i="6" s="1"/>
  <c r="AN59" i="6"/>
  <c r="AT59" i="6" s="1"/>
  <c r="CA52" i="6"/>
  <c r="CF52" i="6"/>
  <c r="AP52" i="6"/>
  <c r="AV52" i="6" s="1"/>
  <c r="CA59" i="6"/>
  <c r="CF59" i="6"/>
  <c r="AP59" i="6"/>
  <c r="AV59" i="6" s="1"/>
  <c r="CA56" i="6"/>
  <c r="CF56" i="6"/>
  <c r="AP56" i="6"/>
  <c r="AV56" i="6" s="1"/>
  <c r="CA55" i="6"/>
  <c r="CF55" i="6"/>
  <c r="AP55" i="6"/>
  <c r="AV55" i="6" s="1"/>
  <c r="CA60" i="6"/>
  <c r="CF60" i="6"/>
  <c r="AP60" i="6"/>
  <c r="AV60" i="6" s="1"/>
  <c r="AN52" i="6"/>
  <c r="AT52" i="6" s="1"/>
  <c r="CA53" i="6"/>
  <c r="AN56" i="6"/>
  <c r="AT56" i="6" s="1"/>
  <c r="CA57" i="6"/>
  <c r="AN60" i="6"/>
  <c r="AT60" i="6" s="1"/>
  <c r="AO52" i="6"/>
  <c r="AU52" i="6" s="1"/>
  <c r="BZ54" i="6"/>
  <c r="AO56" i="6"/>
  <c r="AU56" i="6" s="1"/>
  <c r="BZ58" i="6"/>
  <c r="AO60" i="6"/>
  <c r="AU60" i="6" s="1"/>
  <c r="AH52" i="6"/>
  <c r="CE52" i="6"/>
  <c r="AN53" i="6"/>
  <c r="AT53" i="6" s="1"/>
  <c r="AH56" i="6"/>
  <c r="CE56" i="6"/>
  <c r="AN57" i="6"/>
  <c r="AT57" i="6" s="1"/>
  <c r="AH60" i="6"/>
  <c r="CE60" i="6"/>
  <c r="AO53" i="6"/>
  <c r="AU53" i="6" s="1"/>
  <c r="BA55" i="6"/>
  <c r="AO57" i="6"/>
  <c r="AU57" i="6" s="1"/>
  <c r="AP53" i="6"/>
  <c r="AV53" i="6" s="1"/>
  <c r="AN54" i="6"/>
  <c r="AT54" i="6" s="1"/>
  <c r="AP57" i="6"/>
  <c r="AV57" i="6" s="1"/>
  <c r="AN58" i="6"/>
  <c r="AT58" i="6" s="1"/>
  <c r="AO54" i="6"/>
  <c r="AU54" i="6" s="1"/>
  <c r="AO58" i="6"/>
  <c r="AU58" i="6" s="1"/>
  <c r="AN37" i="6"/>
  <c r="AT37" i="6" s="1"/>
  <c r="AH37" i="6"/>
  <c r="AZ31" i="6"/>
  <c r="BF31" i="6" s="1"/>
  <c r="CA34" i="6"/>
  <c r="CF34" i="6"/>
  <c r="AP34" i="6"/>
  <c r="AV34" i="6" s="1"/>
  <c r="AP37" i="6"/>
  <c r="AV37" i="6" s="1"/>
  <c r="CA37" i="6"/>
  <c r="CF37" i="6"/>
  <c r="CA38" i="6"/>
  <c r="CF38" i="6"/>
  <c r="AP38" i="6"/>
  <c r="AV38" i="6" s="1"/>
  <c r="AP33" i="6"/>
  <c r="AV33" i="6" s="1"/>
  <c r="CA33" i="6"/>
  <c r="CF33" i="6"/>
  <c r="BL34" i="6"/>
  <c r="BR34" i="6" s="1"/>
  <c r="BF34" i="6"/>
  <c r="CA32" i="6"/>
  <c r="AN35" i="6"/>
  <c r="AT35" i="6" s="1"/>
  <c r="CA36" i="6"/>
  <c r="AH38" i="6"/>
  <c r="CE38" i="6"/>
  <c r="AN39" i="6"/>
  <c r="AT39" i="6" s="1"/>
  <c r="AO31" i="6"/>
  <c r="AU31" i="6" s="1"/>
  <c r="AO35" i="6"/>
  <c r="AU35" i="6" s="1"/>
  <c r="AO39" i="6"/>
  <c r="AU39" i="6" s="1"/>
  <c r="AH31" i="6"/>
  <c r="AP31" i="6"/>
  <c r="AV31" i="6" s="1"/>
  <c r="AN32" i="6"/>
  <c r="AT32" i="6" s="1"/>
  <c r="AH35" i="6"/>
  <c r="AN36" i="6"/>
  <c r="AT36" i="6" s="1"/>
  <c r="AH39" i="6"/>
  <c r="AP39" i="6"/>
  <c r="AV39" i="6" s="1"/>
  <c r="AI31" i="6"/>
  <c r="AO32" i="6"/>
  <c r="AU32" i="6" s="1"/>
  <c r="BA34" i="6"/>
  <c r="AI35" i="6"/>
  <c r="AO36" i="6"/>
  <c r="AU36" i="6" s="1"/>
  <c r="BA38" i="6"/>
  <c r="AI39" i="6"/>
  <c r="AJ31" i="6"/>
  <c r="AH32" i="6"/>
  <c r="AP32" i="6"/>
  <c r="AV32" i="6" s="1"/>
  <c r="AN33" i="6"/>
  <c r="AT33" i="6" s="1"/>
  <c r="AJ35" i="6"/>
  <c r="AH36" i="6"/>
  <c r="AJ39" i="6"/>
  <c r="AK39" i="6"/>
  <c r="AM45" i="5"/>
  <c r="AM59" i="5"/>
  <c r="AL44" i="5"/>
  <c r="AL51" i="5"/>
  <c r="AL48" i="5"/>
  <c r="AK42" i="5"/>
  <c r="CA46" i="5"/>
  <c r="CF46" i="5"/>
  <c r="AH49" i="5"/>
  <c r="AN49" i="5"/>
  <c r="AT49" i="5" s="1"/>
  <c r="CE49" i="5"/>
  <c r="AO49" i="5"/>
  <c r="AU49" i="5" s="1"/>
  <c r="BZ49" i="5"/>
  <c r="BA49" i="5"/>
  <c r="BG49" i="5" s="1"/>
  <c r="X42" i="5"/>
  <c r="AD42" i="5"/>
  <c r="AC53" i="5"/>
  <c r="W53" i="5"/>
  <c r="CA42" i="5"/>
  <c r="CF42" i="5"/>
  <c r="AH45" i="5"/>
  <c r="AN45" i="5"/>
  <c r="CE45" i="5"/>
  <c r="BM45" i="5"/>
  <c r="BS45" i="5" s="1"/>
  <c r="AO45" i="5"/>
  <c r="AU45" i="5" s="1"/>
  <c r="BZ45" i="5"/>
  <c r="BA45" i="5"/>
  <c r="BG45" i="5" s="1"/>
  <c r="CA47" i="5"/>
  <c r="BB47" i="5"/>
  <c r="BH47" i="5" s="1"/>
  <c r="CF47" i="5"/>
  <c r="AP47" i="5"/>
  <c r="AV47" i="5" s="1"/>
  <c r="Z49" i="5"/>
  <c r="AL49" i="5"/>
  <c r="CA43" i="5"/>
  <c r="BB43" i="5"/>
  <c r="BH43" i="5" s="1"/>
  <c r="CF43" i="5"/>
  <c r="AP43" i="5"/>
  <c r="AV43" i="5" s="1"/>
  <c r="CG48" i="5"/>
  <c r="AQ48" i="5"/>
  <c r="AW48" i="5" s="1"/>
  <c r="CB48" i="5"/>
  <c r="AP42" i="5"/>
  <c r="AV42" i="5" s="1"/>
  <c r="Z45" i="5"/>
  <c r="AL45" i="5"/>
  <c r="AN46" i="5"/>
  <c r="AT46" i="5" s="1"/>
  <c r="AZ46" i="5"/>
  <c r="BF46" i="5" s="1"/>
  <c r="V47" i="5"/>
  <c r="AB47" i="5"/>
  <c r="AZ49" i="5"/>
  <c r="BF49" i="5" s="1"/>
  <c r="CG44" i="5"/>
  <c r="AQ44" i="5"/>
  <c r="AW44" i="5" s="1"/>
  <c r="CB44" i="5"/>
  <c r="BC44" i="5"/>
  <c r="BI44" i="5" s="1"/>
  <c r="CF51" i="5"/>
  <c r="CA51" i="5"/>
  <c r="AN42" i="5"/>
  <c r="AT42" i="5" s="1"/>
  <c r="V43" i="5"/>
  <c r="AB43" i="5"/>
  <c r="X46" i="5"/>
  <c r="AD46" i="5"/>
  <c r="CE50" i="5"/>
  <c r="BM50" i="5"/>
  <c r="BS50" i="5" s="1"/>
  <c r="AO50" i="5"/>
  <c r="AU50" i="5" s="1"/>
  <c r="BZ50" i="5"/>
  <c r="BA50" i="5"/>
  <c r="BG50" i="5" s="1"/>
  <c r="AO43" i="5"/>
  <c r="AU43" i="5" s="1"/>
  <c r="AO47" i="5"/>
  <c r="AU47" i="5" s="1"/>
  <c r="AK52" i="5"/>
  <c r="Y52" i="5"/>
  <c r="BZ52" i="5"/>
  <c r="CE52" i="5"/>
  <c r="X53" i="5"/>
  <c r="AD53" i="5"/>
  <c r="X57" i="5"/>
  <c r="AD57" i="5"/>
  <c r="AJ57" i="5" s="1"/>
  <c r="CE43" i="5"/>
  <c r="AN44" i="5"/>
  <c r="AT44" i="5" s="1"/>
  <c r="CE47" i="5"/>
  <c r="AN48" i="5"/>
  <c r="AT48" i="5" s="1"/>
  <c r="AB50" i="5"/>
  <c r="AM51" i="5"/>
  <c r="AA51" i="5"/>
  <c r="Z56" i="5"/>
  <c r="AL56" i="5"/>
  <c r="AC42" i="5"/>
  <c r="AM44" i="5"/>
  <c r="AO44" i="5"/>
  <c r="AU44" i="5" s="1"/>
  <c r="AK45" i="5"/>
  <c r="AC46" i="5"/>
  <c r="AM48" i="5"/>
  <c r="AO48" i="5"/>
  <c r="AU48" i="5" s="1"/>
  <c r="AK49" i="5"/>
  <c r="V54" i="5"/>
  <c r="AB54" i="5"/>
  <c r="AM55" i="5"/>
  <c r="AA55" i="5"/>
  <c r="CF55" i="5"/>
  <c r="AP55" i="5"/>
  <c r="AV55" i="5" s="1"/>
  <c r="BZ56" i="5"/>
  <c r="CE56" i="5"/>
  <c r="AP57" i="5"/>
  <c r="AV57" i="5" s="1"/>
  <c r="V58" i="5"/>
  <c r="AB58" i="5"/>
  <c r="AI57" i="5"/>
  <c r="AO57" i="5"/>
  <c r="AU57" i="5" s="1"/>
  <c r="AP44" i="5"/>
  <c r="AV44" i="5" s="1"/>
  <c r="AP48" i="5"/>
  <c r="CB55" i="5"/>
  <c r="CG55" i="5"/>
  <c r="AH56" i="5"/>
  <c r="AN56" i="5"/>
  <c r="BA43" i="5"/>
  <c r="BG43" i="5" s="1"/>
  <c r="AI44" i="5"/>
  <c r="BA47" i="5"/>
  <c r="BG47" i="5" s="1"/>
  <c r="AI48" i="5"/>
  <c r="AL50" i="5"/>
  <c r="AN51" i="5"/>
  <c r="AT51" i="5" s="1"/>
  <c r="AO51" i="5"/>
  <c r="AI51" i="5"/>
  <c r="BB55" i="5"/>
  <c r="BH55" i="5" s="1"/>
  <c r="AD51" i="5"/>
  <c r="AJ51" i="5" s="1"/>
  <c r="AB52" i="5"/>
  <c r="BL55" i="5"/>
  <c r="BR55" i="5" s="1"/>
  <c r="AN55" i="5"/>
  <c r="AT55" i="5" s="1"/>
  <c r="AZ55" i="5"/>
  <c r="BF55" i="5" s="1"/>
  <c r="AH55" i="5"/>
  <c r="AO55" i="5"/>
  <c r="AI55" i="5"/>
  <c r="CF57" i="5"/>
  <c r="CA57" i="5"/>
  <c r="BB57" i="5"/>
  <c r="BH57" i="5" s="1"/>
  <c r="CB59" i="5"/>
  <c r="CG59" i="5"/>
  <c r="AQ59" i="5"/>
  <c r="AW59" i="5" s="1"/>
  <c r="AA50" i="5"/>
  <c r="AM50" i="5"/>
  <c r="AN53" i="5"/>
  <c r="AT53" i="5" s="1"/>
  <c r="AZ57" i="5"/>
  <c r="BF57" i="5" s="1"/>
  <c r="AN57" i="5"/>
  <c r="AT57" i="5" s="1"/>
  <c r="BL59" i="5"/>
  <c r="BR59" i="5" s="1"/>
  <c r="AN59" i="5"/>
  <c r="AT59" i="5" s="1"/>
  <c r="AZ59" i="5"/>
  <c r="BF59" i="5" s="1"/>
  <c r="AH59" i="5"/>
  <c r="AP59" i="5"/>
  <c r="AV59" i="5" s="1"/>
  <c r="CB53" i="5"/>
  <c r="BZ54" i="5"/>
  <c r="Y56" i="5"/>
  <c r="W57" i="5"/>
  <c r="BA58" i="5"/>
  <c r="BG58" i="5" s="1"/>
  <c r="AA59" i="5"/>
  <c r="AI59" i="5"/>
  <c r="BB58" i="5"/>
  <c r="BH58" i="5" s="1"/>
  <c r="CA58" i="5"/>
  <c r="AK51" i="5"/>
  <c r="AC52" i="5"/>
  <c r="AI52" i="5" s="1"/>
  <c r="AQ53" i="5"/>
  <c r="AW53" i="5" s="1"/>
  <c r="AM54" i="5"/>
  <c r="AO54" i="5"/>
  <c r="AU54" i="5" s="1"/>
  <c r="AK55" i="5"/>
  <c r="AC56" i="5"/>
  <c r="AI56" i="5" s="1"/>
  <c r="AM58" i="5"/>
  <c r="AO58" i="5"/>
  <c r="AU58" i="5" s="1"/>
  <c r="BM58" i="5"/>
  <c r="BS58" i="5" s="1"/>
  <c r="AK59" i="5"/>
  <c r="AP58" i="5"/>
  <c r="AV58" i="5" s="1"/>
  <c r="BN58" i="5"/>
  <c r="BT58" i="5" s="1"/>
  <c r="BA57" i="5"/>
  <c r="BG57" i="5" s="1"/>
  <c r="AO59" i="5"/>
  <c r="AU59" i="5" s="1"/>
  <c r="BE27" i="5"/>
  <c r="BE19" i="5"/>
  <c r="AS27" i="5"/>
  <c r="BE23" i="5"/>
  <c r="BE15" i="5"/>
  <c r="AM23" i="5"/>
  <c r="BD27" i="5"/>
  <c r="BD19" i="5"/>
  <c r="AL12" i="5"/>
  <c r="AR21" i="5"/>
  <c r="BD21" i="5" s="1"/>
  <c r="AR20" i="5"/>
  <c r="BD20" i="5" s="1"/>
  <c r="AR19" i="5"/>
  <c r="AK12" i="5"/>
  <c r="BC28" i="5"/>
  <c r="AQ25" i="5"/>
  <c r="BC25" i="5" s="1"/>
  <c r="AQ17" i="5"/>
  <c r="BC17" i="5" s="1"/>
  <c r="AK13" i="5"/>
  <c r="BB27" i="5"/>
  <c r="BB19" i="5"/>
  <c r="AP20" i="5"/>
  <c r="BB20" i="5" s="1"/>
  <c r="BA13" i="5"/>
  <c r="BA27" i="5"/>
  <c r="BA19" i="5"/>
  <c r="AI15" i="5"/>
  <c r="AO23" i="5"/>
  <c r="AU23" i="5" s="1"/>
  <c r="AO15" i="5"/>
  <c r="BA15" i="5" s="1"/>
  <c r="AO21" i="5"/>
  <c r="BA21" i="5" s="1"/>
  <c r="AO13" i="5"/>
  <c r="AH27" i="5"/>
  <c r="AZ27" i="5"/>
  <c r="AZ19" i="5"/>
  <c r="AH19" i="5"/>
  <c r="AH26" i="5"/>
  <c r="AZ26" i="5"/>
  <c r="AZ18" i="5"/>
  <c r="AH18" i="5"/>
  <c r="AZ25" i="5"/>
  <c r="AZ17" i="5"/>
  <c r="BL11" i="5"/>
  <c r="AQ11" i="5"/>
  <c r="BC11" i="5" s="1"/>
  <c r="BO11" i="5" s="1"/>
  <c r="AP11" i="5"/>
  <c r="AO11" i="5"/>
  <c r="BA11" i="5" s="1"/>
  <c r="BM11" i="5" s="1"/>
  <c r="AT11" i="5"/>
  <c r="CE26" i="5"/>
  <c r="CE20" i="5"/>
  <c r="AU11" i="5"/>
  <c r="CF16" i="5"/>
  <c r="CA16" i="5"/>
  <c r="CB16" i="5" s="1"/>
  <c r="CC16" i="5" s="1"/>
  <c r="CI16" i="5" s="1"/>
  <c r="CF28" i="5"/>
  <c r="CA28" i="5"/>
  <c r="CG28" i="5" s="1"/>
  <c r="CF20" i="5"/>
  <c r="CA20" i="5"/>
  <c r="CG20" i="5" s="1"/>
  <c r="AV16" i="5"/>
  <c r="CE16" i="5"/>
  <c r="BZ24" i="5"/>
  <c r="AV24" i="5" s="1"/>
  <c r="AJ25" i="5"/>
  <c r="CE28" i="5"/>
  <c r="AI19" i="5"/>
  <c r="AL26" i="5"/>
  <c r="AH11" i="5"/>
  <c r="AK14" i="5"/>
  <c r="AU19" i="5"/>
  <c r="AJ27" i="5"/>
  <c r="CE22" i="5"/>
  <c r="AM12" i="5"/>
  <c r="AL15" i="5"/>
  <c r="AI17" i="5"/>
  <c r="AM26" i="5"/>
  <c r="AM16" i="5"/>
  <c r="AM19" i="5"/>
  <c r="AL11" i="5"/>
  <c r="AK27" i="5"/>
  <c r="AI13" i="5"/>
  <c r="AM17" i="5"/>
  <c r="AH24" i="5"/>
  <c r="CA12" i="5"/>
  <c r="CF12" i="5"/>
  <c r="CE12" i="5"/>
  <c r="AX11" i="5"/>
  <c r="CH11" i="5"/>
  <c r="CC11" i="5"/>
  <c r="AS11" i="5" s="1"/>
  <c r="BE11" i="5" s="1"/>
  <c r="BQ11" i="5" s="1"/>
  <c r="CE11" i="5"/>
  <c r="AV12" i="5"/>
  <c r="AT17" i="5"/>
  <c r="AK22" i="5"/>
  <c r="CH16" i="5"/>
  <c r="AK26" i="5"/>
  <c r="CF11" i="5"/>
  <c r="AU13" i="5"/>
  <c r="AM15" i="5"/>
  <c r="AJ16" i="5"/>
  <c r="AU17" i="5"/>
  <c r="CE25" i="5"/>
  <c r="AM20" i="5"/>
  <c r="CG11" i="5"/>
  <c r="CF13" i="5"/>
  <c r="CE14" i="5"/>
  <c r="AK16" i="5"/>
  <c r="CF17" i="5"/>
  <c r="CE18" i="5"/>
  <c r="CE21" i="5"/>
  <c r="AV25" i="5"/>
  <c r="CA25" i="5"/>
  <c r="CF25" i="5"/>
  <c r="CA26" i="5"/>
  <c r="AI27" i="5"/>
  <c r="CG13" i="5"/>
  <c r="CF14" i="5"/>
  <c r="AV14" i="5"/>
  <c r="AJ15" i="5"/>
  <c r="AV15" i="5"/>
  <c r="CA15" i="5"/>
  <c r="AH16" i="5"/>
  <c r="CG17" i="5"/>
  <c r="CF18" i="5"/>
  <c r="AV18" i="5"/>
  <c r="CA21" i="5"/>
  <c r="CF21" i="5"/>
  <c r="AV22" i="5"/>
  <c r="CH13" i="5"/>
  <c r="AW14" i="5"/>
  <c r="AK15" i="5"/>
  <c r="AI16" i="5"/>
  <c r="CH17" i="5"/>
  <c r="CB18" i="5"/>
  <c r="CG18" i="5"/>
  <c r="AW18" i="5"/>
  <c r="AH13" i="5"/>
  <c r="CC13" i="5"/>
  <c r="AL14" i="5"/>
  <c r="CB14" i="5"/>
  <c r="CE15" i="5"/>
  <c r="AH17" i="5"/>
  <c r="CC17" i="5"/>
  <c r="AL18" i="5"/>
  <c r="BZ23" i="5"/>
  <c r="CE23" i="5"/>
  <c r="AL25" i="5"/>
  <c r="CF26" i="5"/>
  <c r="AH12" i="5"/>
  <c r="AM14" i="5"/>
  <c r="AM18" i="5"/>
  <c r="AM25" i="5"/>
  <c r="CA27" i="5"/>
  <c r="CF27" i="5"/>
  <c r="AV27" i="5"/>
  <c r="CE13" i="5"/>
  <c r="CG16" i="5"/>
  <c r="CE17" i="5"/>
  <c r="AJ19" i="5"/>
  <c r="BZ19" i="5"/>
  <c r="AT20" i="5"/>
  <c r="AM21" i="5"/>
  <c r="CA22" i="5"/>
  <c r="AU20" i="5"/>
  <c r="AI23" i="5"/>
  <c r="AT24" i="5"/>
  <c r="CE27" i="5"/>
  <c r="AU24" i="5"/>
  <c r="AU28" i="5"/>
  <c r="AV28" i="5"/>
  <c r="AT22" i="5"/>
  <c r="AT26" i="5"/>
  <c r="AG355" i="7"/>
  <c r="AM355" i="7" s="1"/>
  <c r="AG364" i="7"/>
  <c r="AM364" i="7" s="1"/>
  <c r="Z358" i="7"/>
  <c r="Z366" i="7"/>
  <c r="Z357" i="7"/>
  <c r="Z365" i="7"/>
  <c r="Y358" i="7"/>
  <c r="Y354" i="7"/>
  <c r="AZ350" i="7"/>
  <c r="BF350" i="7" s="1"/>
  <c r="AH350" i="7"/>
  <c r="AN350" i="7"/>
  <c r="AT350" i="7" s="1"/>
  <c r="AI354" i="7"/>
  <c r="BA354" i="7"/>
  <c r="BG354" i="7" s="1"/>
  <c r="AO354" i="7"/>
  <c r="AU354" i="7" s="1"/>
  <c r="AS355" i="7"/>
  <c r="AY355" i="7" s="1"/>
  <c r="CF356" i="7"/>
  <c r="AP356" i="7"/>
  <c r="AV356" i="7" s="1"/>
  <c r="CB350" i="7"/>
  <c r="V351" i="7"/>
  <c r="AP351" i="7"/>
  <c r="AV351" i="7" s="1"/>
  <c r="BA351" i="7"/>
  <c r="BG351" i="7" s="1"/>
  <c r="AB352" i="7"/>
  <c r="CA356" i="7"/>
  <c r="X357" i="7"/>
  <c r="AD357" i="7"/>
  <c r="AJ357" i="7" s="1"/>
  <c r="AN357" i="7"/>
  <c r="AT357" i="7" s="1"/>
  <c r="AB358" i="7"/>
  <c r="V358" i="7"/>
  <c r="V362" i="7"/>
  <c r="AB362" i="7"/>
  <c r="AH363" i="7"/>
  <c r="AN363" i="7"/>
  <c r="AT363" i="7" s="1"/>
  <c r="AH364" i="7"/>
  <c r="BL364" i="7"/>
  <c r="BR364" i="7" s="1"/>
  <c r="AN364" i="7"/>
  <c r="AT364" i="7" s="1"/>
  <c r="AZ364" i="7"/>
  <c r="BF364" i="7" s="1"/>
  <c r="CA354" i="7"/>
  <c r="CF354" i="7"/>
  <c r="AH355" i="7"/>
  <c r="Z360" i="7"/>
  <c r="AF360" i="7"/>
  <c r="AL360" i="7" s="1"/>
  <c r="AQ351" i="7"/>
  <c r="AC352" i="7"/>
  <c r="Z354" i="7"/>
  <c r="AN355" i="7"/>
  <c r="AT355" i="7" s="1"/>
  <c r="Z356" i="7"/>
  <c r="AF356" i="7"/>
  <c r="AL356" i="7" s="1"/>
  <c r="AG356" i="7"/>
  <c r="AM356" i="7" s="1"/>
  <c r="AE357" i="7"/>
  <c r="AK357" i="7" s="1"/>
  <c r="AO357" i="7"/>
  <c r="AU357" i="7" s="1"/>
  <c r="BZ357" i="7"/>
  <c r="AC358" i="7"/>
  <c r="W358" i="7"/>
  <c r="CF359" i="7"/>
  <c r="AP359" i="7"/>
  <c r="AV359" i="7" s="1"/>
  <c r="BB359" i="7"/>
  <c r="BH359" i="7" s="1"/>
  <c r="AG361" i="7"/>
  <c r="AM361" i="7" s="1"/>
  <c r="AC363" i="7"/>
  <c r="CA366" i="7"/>
  <c r="BB366" i="7"/>
  <c r="BH366" i="7" s="1"/>
  <c r="AP366" i="7"/>
  <c r="AV366" i="7" s="1"/>
  <c r="CF366" i="7"/>
  <c r="AN353" i="7"/>
  <c r="AT353" i="7" s="1"/>
  <c r="CE353" i="7"/>
  <c r="AA359" i="7"/>
  <c r="AG359" i="7"/>
  <c r="AM359" i="7" s="1"/>
  <c r="CG359" i="7"/>
  <c r="AQ359" i="7"/>
  <c r="AW359" i="7" s="1"/>
  <c r="CB359" i="7"/>
  <c r="W361" i="7"/>
  <c r="AC361" i="7"/>
  <c r="AO350" i="7"/>
  <c r="AU350" i="7" s="1"/>
  <c r="AZ351" i="7"/>
  <c r="BF351" i="7" s="1"/>
  <c r="AH351" i="7"/>
  <c r="AP350" i="7"/>
  <c r="AV350" i="7" s="1"/>
  <c r="AF352" i="7"/>
  <c r="AL352" i="7" s="1"/>
  <c r="AD353" i="7"/>
  <c r="AJ353" i="7" s="1"/>
  <c r="AO353" i="7"/>
  <c r="AU353" i="7" s="1"/>
  <c r="AN354" i="7"/>
  <c r="AT354" i="7" s="1"/>
  <c r="AJ355" i="7"/>
  <c r="AP355" i="7"/>
  <c r="CI355" i="7"/>
  <c r="AH357" i="7"/>
  <c r="AH360" i="7"/>
  <c r="AN360" i="7"/>
  <c r="AT360" i="7" s="1"/>
  <c r="Y362" i="7"/>
  <c r="AE362" i="7"/>
  <c r="AK362" i="7" s="1"/>
  <c r="Y364" i="7"/>
  <c r="AE364" i="7"/>
  <c r="AK364" i="7" s="1"/>
  <c r="AI365" i="7"/>
  <c r="AO365" i="7"/>
  <c r="AU365" i="7" s="1"/>
  <c r="AG350" i="7"/>
  <c r="AM350" i="7" s="1"/>
  <c r="AI350" i="7"/>
  <c r="AQ350" i="7"/>
  <c r="AW350" i="7" s="1"/>
  <c r="AE355" i="7"/>
  <c r="BB356" i="7"/>
  <c r="BH356" i="7" s="1"/>
  <c r="AA351" i="7"/>
  <c r="CB351" i="7"/>
  <c r="BZ352" i="7"/>
  <c r="AP354" i="7"/>
  <c r="AV354" i="7" s="1"/>
  <c r="V355" i="7"/>
  <c r="AO356" i="7"/>
  <c r="AU356" i="7" s="1"/>
  <c r="AG358" i="7"/>
  <c r="AM358" i="7" s="1"/>
  <c r="AA358" i="7"/>
  <c r="CA362" i="7"/>
  <c r="BB362" i="7"/>
  <c r="BH362" i="7" s="1"/>
  <c r="AP362" i="7"/>
  <c r="AV362" i="7" s="1"/>
  <c r="CF362" i="7"/>
  <c r="AA363" i="7"/>
  <c r="AG363" i="7"/>
  <c r="AM363" i="7" s="1"/>
  <c r="CF363" i="7"/>
  <c r="AP363" i="7"/>
  <c r="AV363" i="7" s="1"/>
  <c r="CA363" i="7"/>
  <c r="AO351" i="7"/>
  <c r="AU351" i="7" s="1"/>
  <c r="BZ353" i="7"/>
  <c r="BA353" i="7"/>
  <c r="BG353" i="7" s="1"/>
  <c r="CH355" i="7"/>
  <c r="AR355" i="7"/>
  <c r="AX355" i="7" s="1"/>
  <c r="AH356" i="7"/>
  <c r="AN356" i="7"/>
  <c r="AT356" i="7" s="1"/>
  <c r="Y360" i="7"/>
  <c r="AE360" i="7"/>
  <c r="AK360" i="7" s="1"/>
  <c r="AO355" i="7"/>
  <c r="AU355" i="7" s="1"/>
  <c r="AZ359" i="7"/>
  <c r="BF359" i="7" s="1"/>
  <c r="AH359" i="7"/>
  <c r="AN359" i="7"/>
  <c r="AT359" i="7" s="1"/>
  <c r="AG367" i="7"/>
  <c r="AM367" i="7" s="1"/>
  <c r="CA358" i="7"/>
  <c r="AC359" i="7"/>
  <c r="X365" i="7"/>
  <c r="AD365" i="7"/>
  <c r="V366" i="7"/>
  <c r="AB366" i="7"/>
  <c r="CF367" i="7"/>
  <c r="AP367" i="7"/>
  <c r="AV367" i="7" s="1"/>
  <c r="CE364" i="7"/>
  <c r="AO364" i="7"/>
  <c r="AU364" i="7" s="1"/>
  <c r="BZ364" i="7"/>
  <c r="AO366" i="7"/>
  <c r="AU366" i="7" s="1"/>
  <c r="CG367" i="7"/>
  <c r="AQ367" i="7"/>
  <c r="AW367" i="7" s="1"/>
  <c r="CB367" i="7"/>
  <c r="AP358" i="7"/>
  <c r="AV358" i="7" s="1"/>
  <c r="X361" i="7"/>
  <c r="AD361" i="7"/>
  <c r="AO362" i="7"/>
  <c r="AU362" i="7" s="1"/>
  <c r="Z364" i="7"/>
  <c r="AF364" i="7"/>
  <c r="AL364" i="7" s="1"/>
  <c r="CA365" i="7"/>
  <c r="CF365" i="7"/>
  <c r="AE366" i="7"/>
  <c r="AK366" i="7" s="1"/>
  <c r="CE360" i="7"/>
  <c r="AO360" i="7"/>
  <c r="AU360" i="7" s="1"/>
  <c r="BZ360" i="7"/>
  <c r="CA361" i="7"/>
  <c r="CF361" i="7"/>
  <c r="AZ367" i="7"/>
  <c r="BF367" i="7" s="1"/>
  <c r="AC367" i="7"/>
  <c r="AF359" i="7"/>
  <c r="AL359" i="7" s="1"/>
  <c r="AD360" i="7"/>
  <c r="AJ360" i="7" s="1"/>
  <c r="AB361" i="7"/>
  <c r="CE362" i="7"/>
  <c r="AF363" i="7"/>
  <c r="AL363" i="7" s="1"/>
  <c r="AD364" i="7"/>
  <c r="AJ364" i="7" s="1"/>
  <c r="AB365" i="7"/>
  <c r="CE366" i="7"/>
  <c r="AF367" i="7"/>
  <c r="AL367" i="7" s="1"/>
  <c r="AN367" i="7"/>
  <c r="AT367" i="7" s="1"/>
  <c r="AH367" i="7"/>
  <c r="BA366" i="7"/>
  <c r="BG366" i="7" s="1"/>
  <c r="BZ181" i="7"/>
  <c r="CA181" i="7" s="1"/>
  <c r="CB181" i="7" s="1"/>
  <c r="CC181" i="7" s="1"/>
  <c r="CI181" i="7" s="1"/>
  <c r="BZ178" i="7"/>
  <c r="CF178" i="7" s="1"/>
  <c r="BZ177" i="7"/>
  <c r="CA177" i="7" s="1"/>
  <c r="CB177" i="7" s="1"/>
  <c r="CC177" i="7" s="1"/>
  <c r="CE176" i="7"/>
  <c r="CE175" i="7"/>
  <c r="BZ172" i="7"/>
  <c r="AP172" i="7" s="1"/>
  <c r="AV172" i="7" s="1"/>
  <c r="CE166" i="7"/>
  <c r="X178" i="7"/>
  <c r="V177" i="7"/>
  <c r="AB178" i="7"/>
  <c r="AE177" i="7"/>
  <c r="AK177" i="7" s="1"/>
  <c r="AE178" i="7"/>
  <c r="AK178" i="7" s="1"/>
  <c r="Z180" i="7"/>
  <c r="AA180" i="7"/>
  <c r="AP176" i="7"/>
  <c r="AV176" i="7" s="1"/>
  <c r="AB174" i="7"/>
  <c r="V173" i="7"/>
  <c r="V175" i="7"/>
  <c r="Y173" i="7"/>
  <c r="AA175" i="7"/>
  <c r="Z173" i="7"/>
  <c r="Y176" i="7"/>
  <c r="Z176" i="7"/>
  <c r="AA171" i="7"/>
  <c r="X172" i="7"/>
  <c r="Y172" i="7"/>
  <c r="Z172" i="7"/>
  <c r="AD169" i="7"/>
  <c r="AJ169" i="7" s="1"/>
  <c r="AC168" i="7"/>
  <c r="AI168" i="7" s="1"/>
  <c r="X165" i="7"/>
  <c r="AD166" i="7"/>
  <c r="AJ166" i="7" s="1"/>
  <c r="Y165" i="7"/>
  <c r="X167" i="7"/>
  <c r="AF165" i="7"/>
  <c r="AL165" i="7" s="1"/>
  <c r="AE167" i="7"/>
  <c r="AK167" i="7" s="1"/>
  <c r="X168" i="7"/>
  <c r="CF174" i="7"/>
  <c r="CA174" i="7"/>
  <c r="CG174" i="7" s="1"/>
  <c r="AG166" i="7"/>
  <c r="AM166" i="7" s="1"/>
  <c r="W176" i="7"/>
  <c r="AO176" i="7"/>
  <c r="AU176" i="7" s="1"/>
  <c r="AD177" i="7"/>
  <c r="AJ177" i="7" s="1"/>
  <c r="AF181" i="7"/>
  <c r="AL181" i="7" s="1"/>
  <c r="W182" i="7"/>
  <c r="BZ170" i="7"/>
  <c r="CF170" i="7" s="1"/>
  <c r="AG173" i="7"/>
  <c r="AM173" i="7" s="1"/>
  <c r="AD174" i="7"/>
  <c r="AJ174" i="7" s="1"/>
  <c r="Y166" i="7"/>
  <c r="W167" i="7"/>
  <c r="Z168" i="7"/>
  <c r="BZ169" i="7"/>
  <c r="CF169" i="7" s="1"/>
  <c r="V170" i="7"/>
  <c r="AB171" i="7"/>
  <c r="AH171" i="7" s="1"/>
  <c r="W173" i="7"/>
  <c r="AE174" i="7"/>
  <c r="AK174" i="7" s="1"/>
  <c r="AG177" i="7"/>
  <c r="AM177" i="7" s="1"/>
  <c r="AA179" i="7"/>
  <c r="CE180" i="7"/>
  <c r="W181" i="7"/>
  <c r="AO181" i="7"/>
  <c r="AU181" i="7" s="1"/>
  <c r="AD182" i="7"/>
  <c r="AJ182" i="7" s="1"/>
  <c r="D607" i="7"/>
  <c r="AE171" i="7"/>
  <c r="AK171" i="7" s="1"/>
  <c r="X173" i="7"/>
  <c r="W178" i="7"/>
  <c r="AB179" i="7"/>
  <c r="AN179" i="7" s="1"/>
  <c r="AE182" i="7"/>
  <c r="AK182" i="7" s="1"/>
  <c r="D631" i="7"/>
  <c r="AB167" i="7"/>
  <c r="AH167" i="7" s="1"/>
  <c r="AC179" i="7"/>
  <c r="AI179" i="7" s="1"/>
  <c r="AB182" i="7"/>
  <c r="AH182" i="7" s="1"/>
  <c r="AO167" i="7"/>
  <c r="AU167" i="7" s="1"/>
  <c r="AF169" i="7"/>
  <c r="AL169" i="7" s="1"/>
  <c r="AG170" i="7"/>
  <c r="AM170" i="7" s="1"/>
  <c r="BZ182" i="7"/>
  <c r="CA165" i="7"/>
  <c r="CF165" i="7"/>
  <c r="AP165" i="7"/>
  <c r="AV165" i="7" s="1"/>
  <c r="CA166" i="7"/>
  <c r="CF166" i="7"/>
  <c r="AP166" i="7"/>
  <c r="AV166" i="7" s="1"/>
  <c r="CE165" i="7"/>
  <c r="AN166" i="7"/>
  <c r="AT166" i="7" s="1"/>
  <c r="AF167" i="7"/>
  <c r="AL167" i="7" s="1"/>
  <c r="BZ167" i="7"/>
  <c r="V168" i="7"/>
  <c r="AB168" i="7"/>
  <c r="AI173" i="7"/>
  <c r="AO173" i="7"/>
  <c r="AU173" i="7" s="1"/>
  <c r="AI178" i="7"/>
  <c r="Z170" i="7"/>
  <c r="AF170" i="7"/>
  <c r="AL170" i="7" s="1"/>
  <c r="AF175" i="7"/>
  <c r="AL175" i="7" s="1"/>
  <c r="Z175" i="7"/>
  <c r="AO166" i="7"/>
  <c r="AU166" i="7" s="1"/>
  <c r="AG167" i="7"/>
  <c r="AM167" i="7" s="1"/>
  <c r="CA168" i="7"/>
  <c r="CF168" i="7"/>
  <c r="AH169" i="7"/>
  <c r="Z171" i="7"/>
  <c r="AQ177" i="7"/>
  <c r="AA182" i="7"/>
  <c r="AG182" i="7"/>
  <c r="AM182" i="7" s="1"/>
  <c r="AH174" i="7"/>
  <c r="AN174" i="7"/>
  <c r="AT174" i="7" s="1"/>
  <c r="V176" i="7"/>
  <c r="AB176" i="7"/>
  <c r="AR177" i="7"/>
  <c r="AX177" i="7" s="1"/>
  <c r="AB165" i="7"/>
  <c r="AO168" i="7"/>
  <c r="AU168" i="7" s="1"/>
  <c r="AC165" i="7"/>
  <c r="CE167" i="7"/>
  <c r="AP168" i="7"/>
  <c r="AV168" i="7" s="1"/>
  <c r="AN169" i="7"/>
  <c r="AT169" i="7" s="1"/>
  <c r="CA169" i="7"/>
  <c r="AH170" i="7"/>
  <c r="AN170" i="7"/>
  <c r="AN171" i="7"/>
  <c r="V172" i="7"/>
  <c r="AB172" i="7"/>
  <c r="AH179" i="7"/>
  <c r="AC170" i="7"/>
  <c r="X171" i="7"/>
  <c r="AD171" i="7"/>
  <c r="AJ171" i="7" s="1"/>
  <c r="AO171" i="7"/>
  <c r="AU171" i="7" s="1"/>
  <c r="BZ171" i="7"/>
  <c r="AC172" i="7"/>
  <c r="CF173" i="7"/>
  <c r="CA173" i="7"/>
  <c r="W175" i="7"/>
  <c r="AC175" i="7"/>
  <c r="CA175" i="7"/>
  <c r="CH177" i="7"/>
  <c r="W180" i="7"/>
  <c r="AC180" i="7"/>
  <c r="BA166" i="7"/>
  <c r="BG166" i="7" s="1"/>
  <c r="AG168" i="7"/>
  <c r="AM168" i="7" s="1"/>
  <c r="AE169" i="7"/>
  <c r="AK169" i="7" s="1"/>
  <c r="AN173" i="7"/>
  <c r="AT173" i="7" s="1"/>
  <c r="AC177" i="7"/>
  <c r="AN167" i="7"/>
  <c r="AT167" i="7" s="1"/>
  <c r="CF172" i="7"/>
  <c r="AP173" i="7"/>
  <c r="AV173" i="7" s="1"/>
  <c r="AG174" i="7"/>
  <c r="AM174" i="7" s="1"/>
  <c r="AA174" i="7"/>
  <c r="AO169" i="7"/>
  <c r="CE174" i="7"/>
  <c r="AO174" i="7"/>
  <c r="Y175" i="7"/>
  <c r="CE179" i="7"/>
  <c r="X180" i="7"/>
  <c r="AD180" i="7"/>
  <c r="AP180" i="7" s="1"/>
  <c r="AV180" i="7" s="1"/>
  <c r="V181" i="7"/>
  <c r="AB181" i="7"/>
  <c r="AP174" i="7"/>
  <c r="AV174" i="7" s="1"/>
  <c r="X176" i="7"/>
  <c r="BZ179" i="7"/>
  <c r="AI181" i="7"/>
  <c r="AA178" i="7"/>
  <c r="AG178" i="7"/>
  <c r="AM178" i="7" s="1"/>
  <c r="Y179" i="7"/>
  <c r="AE179" i="7"/>
  <c r="AK179" i="7" s="1"/>
  <c r="CA180" i="7"/>
  <c r="X175" i="7"/>
  <c r="AD175" i="7"/>
  <c r="AN175" i="7"/>
  <c r="CA176" i="7"/>
  <c r="Z179" i="7"/>
  <c r="AF179" i="7"/>
  <c r="AL179" i="7" s="1"/>
  <c r="Z174" i="7"/>
  <c r="AF174" i="7"/>
  <c r="AL174" i="7" s="1"/>
  <c r="AZ177" i="7"/>
  <c r="AH177" i="7"/>
  <c r="Y180" i="7"/>
  <c r="CF182" i="7"/>
  <c r="AP182" i="7"/>
  <c r="CA182" i="7"/>
  <c r="CF177" i="7"/>
  <c r="AF178" i="7"/>
  <c r="AL178" i="7" s="1"/>
  <c r="AN178" i="7"/>
  <c r="AT178" i="7" s="1"/>
  <c r="AD179" i="7"/>
  <c r="AJ179" i="7" s="1"/>
  <c r="AB180" i="7"/>
  <c r="AF182" i="7"/>
  <c r="AL182" i="7" s="1"/>
  <c r="AO178" i="7"/>
  <c r="AU178" i="7" s="1"/>
  <c r="AO182" i="7"/>
  <c r="AU182" i="7" s="1"/>
  <c r="AH178" i="7"/>
  <c r="AJ181" i="7"/>
  <c r="D791" i="5"/>
  <c r="D767" i="5"/>
  <c r="U294" i="7"/>
  <c r="U295" i="7"/>
  <c r="AA295" i="7" s="1"/>
  <c r="U296" i="7"/>
  <c r="AA296" i="7" s="1"/>
  <c r="U297" i="7"/>
  <c r="AA297" i="7" s="1"/>
  <c r="U298" i="7"/>
  <c r="U299" i="7"/>
  <c r="U300" i="7"/>
  <c r="AA300" i="7" s="1"/>
  <c r="U301" i="7"/>
  <c r="AG301" i="7" s="1"/>
  <c r="AM301" i="7" s="1"/>
  <c r="U302" i="7"/>
  <c r="U303" i="7"/>
  <c r="AG303" i="7" s="1"/>
  <c r="AM303" i="7" s="1"/>
  <c r="U304" i="7"/>
  <c r="AG304" i="7" s="1"/>
  <c r="AM304" i="7" s="1"/>
  <c r="U305" i="7"/>
  <c r="AA305" i="7" s="1"/>
  <c r="U306" i="7"/>
  <c r="AA306" i="7" s="1"/>
  <c r="U307" i="7"/>
  <c r="U308" i="7"/>
  <c r="AA308" i="7" s="1"/>
  <c r="U309" i="7"/>
  <c r="AA309" i="7" s="1"/>
  <c r="U310" i="7"/>
  <c r="U311" i="7"/>
  <c r="AA311" i="7" s="1"/>
  <c r="U312" i="7"/>
  <c r="AG312" i="7" s="1"/>
  <c r="AM312" i="7" s="1"/>
  <c r="U313" i="7"/>
  <c r="AA313" i="7" s="1"/>
  <c r="U314" i="7"/>
  <c r="AA314" i="7" s="1"/>
  <c r="U315" i="7"/>
  <c r="U316" i="7"/>
  <c r="AA316" i="7" s="1"/>
  <c r="U317" i="7"/>
  <c r="AA317" i="7" s="1"/>
  <c r="U318" i="7"/>
  <c r="AA318" i="7" s="1"/>
  <c r="U319" i="7"/>
  <c r="AG319" i="7" s="1"/>
  <c r="AM319" i="7" s="1"/>
  <c r="U320" i="7"/>
  <c r="AG320" i="7" s="1"/>
  <c r="AM320" i="7" s="1"/>
  <c r="U321" i="7"/>
  <c r="AG321" i="7" s="1"/>
  <c r="AM321" i="7" s="1"/>
  <c r="U322" i="7"/>
  <c r="AG322" i="7" s="1"/>
  <c r="AM322" i="7" s="1"/>
  <c r="U323" i="7"/>
  <c r="U324" i="7"/>
  <c r="AG324" i="7" s="1"/>
  <c r="AM324" i="7" s="1"/>
  <c r="U325" i="7"/>
  <c r="AG325" i="7" s="1"/>
  <c r="AM325" i="7" s="1"/>
  <c r="U326" i="7"/>
  <c r="AG326" i="7" s="1"/>
  <c r="AM326" i="7" s="1"/>
  <c r="U327" i="7"/>
  <c r="AA327" i="7" s="1"/>
  <c r="U328" i="7"/>
  <c r="AG328" i="7" s="1"/>
  <c r="AM328" i="7" s="1"/>
  <c r="U329" i="7"/>
  <c r="AG329" i="7" s="1"/>
  <c r="AM329" i="7" s="1"/>
  <c r="U330" i="7"/>
  <c r="AA330" i="7" s="1"/>
  <c r="U331" i="7"/>
  <c r="U332" i="7"/>
  <c r="U333" i="7"/>
  <c r="AG333" i="7" s="1"/>
  <c r="AM333" i="7" s="1"/>
  <c r="U334" i="7"/>
  <c r="U335" i="7"/>
  <c r="AG335" i="7" s="1"/>
  <c r="AM335" i="7" s="1"/>
  <c r="U336" i="7"/>
  <c r="AA336" i="7" s="1"/>
  <c r="U337" i="7"/>
  <c r="AA337" i="7" s="1"/>
  <c r="U338" i="7"/>
  <c r="T294" i="7"/>
  <c r="T295" i="7"/>
  <c r="AF295" i="7" s="1"/>
  <c r="AL295" i="7" s="1"/>
  <c r="T296" i="7"/>
  <c r="T297" i="7"/>
  <c r="T298" i="7"/>
  <c r="Z298" i="7" s="1"/>
  <c r="T299" i="7"/>
  <c r="Z299" i="7" s="1"/>
  <c r="T300" i="7"/>
  <c r="AF300" i="7" s="1"/>
  <c r="AL300" i="7" s="1"/>
  <c r="T301" i="7"/>
  <c r="T302" i="7"/>
  <c r="T303" i="7"/>
  <c r="AF303" i="7" s="1"/>
  <c r="AL303" i="7" s="1"/>
  <c r="T304" i="7"/>
  <c r="T305" i="7"/>
  <c r="T306" i="7"/>
  <c r="T307" i="7"/>
  <c r="AF307" i="7" s="1"/>
  <c r="AL307" i="7" s="1"/>
  <c r="T308" i="7"/>
  <c r="Z308" i="7" s="1"/>
  <c r="T309" i="7"/>
  <c r="T310" i="7"/>
  <c r="AF310" i="7" s="1"/>
  <c r="AL310" i="7" s="1"/>
  <c r="T311" i="7"/>
  <c r="Z311" i="7" s="1"/>
  <c r="T312" i="7"/>
  <c r="T313" i="7"/>
  <c r="T314" i="7"/>
  <c r="AF314" i="7" s="1"/>
  <c r="AL314" i="7" s="1"/>
  <c r="T315" i="7"/>
  <c r="AF315" i="7" s="1"/>
  <c r="AL315" i="7" s="1"/>
  <c r="T316" i="7"/>
  <c r="AF316" i="7" s="1"/>
  <c r="AL316" i="7" s="1"/>
  <c r="T317" i="7"/>
  <c r="T318" i="7"/>
  <c r="Z318" i="7" s="1"/>
  <c r="T319" i="7"/>
  <c r="Z319" i="7" s="1"/>
  <c r="T320" i="7"/>
  <c r="T321" i="7"/>
  <c r="T322" i="7"/>
  <c r="Z322" i="7" s="1"/>
  <c r="T323" i="7"/>
  <c r="AF323" i="7" s="1"/>
  <c r="AL323" i="7" s="1"/>
  <c r="T324" i="7"/>
  <c r="Z324" i="7" s="1"/>
  <c r="T325" i="7"/>
  <c r="T326" i="7"/>
  <c r="T327" i="7"/>
  <c r="AF327" i="7" s="1"/>
  <c r="AL327" i="7" s="1"/>
  <c r="T328" i="7"/>
  <c r="Z328" i="7" s="1"/>
  <c r="T329" i="7"/>
  <c r="Z329" i="7" s="1"/>
  <c r="T330" i="7"/>
  <c r="T331" i="7"/>
  <c r="AF331" i="7" s="1"/>
  <c r="AL331" i="7" s="1"/>
  <c r="T332" i="7"/>
  <c r="Z332" i="7" s="1"/>
  <c r="T333" i="7"/>
  <c r="AF333" i="7" s="1"/>
  <c r="AL333" i="7" s="1"/>
  <c r="T334" i="7"/>
  <c r="T335" i="7"/>
  <c r="AF335" i="7" s="1"/>
  <c r="AL335" i="7" s="1"/>
  <c r="T336" i="7"/>
  <c r="T337" i="7"/>
  <c r="Z337" i="7" s="1"/>
  <c r="T338" i="7"/>
  <c r="Z338" i="7" s="1"/>
  <c r="S294" i="7"/>
  <c r="AE294" i="7" s="1"/>
  <c r="AK294" i="7" s="1"/>
  <c r="S295" i="7"/>
  <c r="Y295" i="7" s="1"/>
  <c r="S296" i="7"/>
  <c r="S297" i="7"/>
  <c r="S298" i="7"/>
  <c r="AE298" i="7" s="1"/>
  <c r="AK298" i="7" s="1"/>
  <c r="S299" i="7"/>
  <c r="S300" i="7"/>
  <c r="S301" i="7"/>
  <c r="Y301" i="7" s="1"/>
  <c r="S302" i="7"/>
  <c r="AE302" i="7" s="1"/>
  <c r="AK302" i="7" s="1"/>
  <c r="S303" i="7"/>
  <c r="AE303" i="7" s="1"/>
  <c r="AK303" i="7" s="1"/>
  <c r="S304" i="7"/>
  <c r="S305" i="7"/>
  <c r="S306" i="7"/>
  <c r="AE306" i="7" s="1"/>
  <c r="AK306" i="7" s="1"/>
  <c r="S307" i="7"/>
  <c r="S308" i="7"/>
  <c r="S309" i="7"/>
  <c r="Y309" i="7" s="1"/>
  <c r="S310" i="7"/>
  <c r="S311" i="7"/>
  <c r="AE311" i="7" s="1"/>
  <c r="AK311" i="7" s="1"/>
  <c r="S312" i="7"/>
  <c r="S313" i="7"/>
  <c r="S314" i="7"/>
  <c r="Y314" i="7" s="1"/>
  <c r="S315" i="7"/>
  <c r="S316" i="7"/>
  <c r="AE316" i="7" s="1"/>
  <c r="AK316" i="7" s="1"/>
  <c r="S317" i="7"/>
  <c r="AE317" i="7" s="1"/>
  <c r="AK317" i="7" s="1"/>
  <c r="S318" i="7"/>
  <c r="S319" i="7"/>
  <c r="Y319" i="7" s="1"/>
  <c r="S320" i="7"/>
  <c r="S321" i="7"/>
  <c r="S322" i="7"/>
  <c r="Y322" i="7" s="1"/>
  <c r="S323" i="7"/>
  <c r="S324" i="7"/>
  <c r="Y324" i="7" s="1"/>
  <c r="S325" i="7"/>
  <c r="Y325" i="7" s="1"/>
  <c r="S326" i="7"/>
  <c r="AE326" i="7" s="1"/>
  <c r="AK326" i="7" s="1"/>
  <c r="S327" i="7"/>
  <c r="S328" i="7"/>
  <c r="AE328" i="7" s="1"/>
  <c r="AK328" i="7" s="1"/>
  <c r="S329" i="7"/>
  <c r="S330" i="7"/>
  <c r="AE330" i="7" s="1"/>
  <c r="AK330" i="7" s="1"/>
  <c r="S331" i="7"/>
  <c r="S332" i="7"/>
  <c r="Y332" i="7" s="1"/>
  <c r="S333" i="7"/>
  <c r="S334" i="7"/>
  <c r="AE334" i="7" s="1"/>
  <c r="AK334" i="7" s="1"/>
  <c r="S335" i="7"/>
  <c r="Y335" i="7" s="1"/>
  <c r="S336" i="7"/>
  <c r="AE336" i="7" s="1"/>
  <c r="AK336" i="7" s="1"/>
  <c r="S337" i="7"/>
  <c r="S338" i="7"/>
  <c r="Y338" i="7" s="1"/>
  <c r="U293" i="7"/>
  <c r="T293" i="7"/>
  <c r="S293" i="7"/>
  <c r="CC340" i="7"/>
  <c r="CI340" i="7" s="1"/>
  <c r="BQ340" i="7"/>
  <c r="BW340" i="7" s="1"/>
  <c r="BK340" i="7"/>
  <c r="AY340" i="7"/>
  <c r="AM340" i="7"/>
  <c r="CI339" i="7"/>
  <c r="CC339" i="7"/>
  <c r="BQ339" i="7"/>
  <c r="BW339" i="7" s="1"/>
  <c r="BK339" i="7"/>
  <c r="BE339" i="7"/>
  <c r="AS339" i="7"/>
  <c r="AY339" i="7" s="1"/>
  <c r="AG339" i="7"/>
  <c r="AM339" i="7" s="1"/>
  <c r="CK338" i="7"/>
  <c r="CL338" i="7" s="1"/>
  <c r="CM338" i="7" s="1"/>
  <c r="CN338" i="7" s="1"/>
  <c r="CO338" i="7" s="1"/>
  <c r="CD338" i="7"/>
  <c r="BY338" i="7"/>
  <c r="CE338" i="7" s="1"/>
  <c r="R338" i="7"/>
  <c r="X338" i="7" s="1"/>
  <c r="Q338" i="7"/>
  <c r="W338" i="7" s="1"/>
  <c r="P338" i="7"/>
  <c r="AB338" i="7" s="1"/>
  <c r="O338" i="7"/>
  <c r="N338" i="7"/>
  <c r="M338" i="7"/>
  <c r="L338" i="7"/>
  <c r="K338" i="7"/>
  <c r="J338" i="7"/>
  <c r="CK337" i="7"/>
  <c r="CL337" i="7" s="1"/>
  <c r="CM337" i="7" s="1"/>
  <c r="CN337" i="7" s="1"/>
  <c r="CO337" i="7" s="1"/>
  <c r="CD337" i="7"/>
  <c r="BY337" i="7"/>
  <c r="CE337" i="7" s="1"/>
  <c r="AF337" i="7"/>
  <c r="AL337" i="7" s="1"/>
  <c r="AE337" i="7"/>
  <c r="Y337" i="7"/>
  <c r="R337" i="7"/>
  <c r="AD337" i="7" s="1"/>
  <c r="Q337" i="7"/>
  <c r="AC337" i="7" s="1"/>
  <c r="AI337" i="7" s="1"/>
  <c r="P337" i="7"/>
  <c r="O337" i="7"/>
  <c r="N337" i="7"/>
  <c r="M337" i="7"/>
  <c r="L337" i="7"/>
  <c r="K337" i="7"/>
  <c r="J337" i="7"/>
  <c r="CK336" i="7"/>
  <c r="CL336" i="7" s="1"/>
  <c r="CM336" i="7" s="1"/>
  <c r="CN336" i="7" s="1"/>
  <c r="CO336" i="7" s="1"/>
  <c r="CE336" i="7"/>
  <c r="CD336" i="7"/>
  <c r="BY336" i="7"/>
  <c r="BZ336" i="7" s="1"/>
  <c r="CA336" i="7" s="1"/>
  <c r="AF336" i="7"/>
  <c r="AL336" i="7" s="1"/>
  <c r="Z336" i="7"/>
  <c r="R336" i="7"/>
  <c r="AD336" i="7" s="1"/>
  <c r="Q336" i="7"/>
  <c r="W336" i="7" s="1"/>
  <c r="P336" i="7"/>
  <c r="O336" i="7"/>
  <c r="N336" i="7"/>
  <c r="M336" i="7"/>
  <c r="L336" i="7"/>
  <c r="K336" i="7"/>
  <c r="J336" i="7"/>
  <c r="CK335" i="7"/>
  <c r="CL335" i="7" s="1"/>
  <c r="CM335" i="7" s="1"/>
  <c r="CN335" i="7" s="1"/>
  <c r="CO335" i="7" s="1"/>
  <c r="CD335" i="7"/>
  <c r="BY335" i="7"/>
  <c r="Z335" i="7"/>
  <c r="R335" i="7"/>
  <c r="Q335" i="7"/>
  <c r="AC335" i="7" s="1"/>
  <c r="AI335" i="7" s="1"/>
  <c r="P335" i="7"/>
  <c r="AB335" i="7" s="1"/>
  <c r="O335" i="7"/>
  <c r="N335" i="7"/>
  <c r="M335" i="7"/>
  <c r="L335" i="7"/>
  <c r="K335" i="7"/>
  <c r="J335" i="7"/>
  <c r="CK334" i="7"/>
  <c r="CL334" i="7" s="1"/>
  <c r="CM334" i="7" s="1"/>
  <c r="CN334" i="7" s="1"/>
  <c r="CO334" i="7" s="1"/>
  <c r="CD334" i="7"/>
  <c r="BY334" i="7"/>
  <c r="AB334" i="7"/>
  <c r="R334" i="7"/>
  <c r="AD334" i="7" s="1"/>
  <c r="AJ334" i="7" s="1"/>
  <c r="Q334" i="7"/>
  <c r="P334" i="7"/>
  <c r="V334" i="7" s="1"/>
  <c r="O334" i="7"/>
  <c r="N334" i="7"/>
  <c r="M334" i="7"/>
  <c r="L334" i="7"/>
  <c r="K334" i="7"/>
  <c r="J334" i="7"/>
  <c r="CK333" i="7"/>
  <c r="CL333" i="7" s="1"/>
  <c r="CM333" i="7" s="1"/>
  <c r="CN333" i="7" s="1"/>
  <c r="CO333" i="7" s="1"/>
  <c r="CD333" i="7"/>
  <c r="BY333" i="7"/>
  <c r="CE333" i="7" s="1"/>
  <c r="Z333" i="7"/>
  <c r="R333" i="7"/>
  <c r="AD333" i="7" s="1"/>
  <c r="AJ333" i="7" s="1"/>
  <c r="Q333" i="7"/>
  <c r="AC333" i="7" s="1"/>
  <c r="AI333" i="7" s="1"/>
  <c r="P333" i="7"/>
  <c r="O333" i="7"/>
  <c r="N333" i="7"/>
  <c r="M333" i="7"/>
  <c r="L333" i="7"/>
  <c r="K333" i="7"/>
  <c r="J333" i="7"/>
  <c r="CK332" i="7"/>
  <c r="CL332" i="7" s="1"/>
  <c r="CM332" i="7" s="1"/>
  <c r="CN332" i="7" s="1"/>
  <c r="CO332" i="7" s="1"/>
  <c r="CD332" i="7"/>
  <c r="BY332" i="7"/>
  <c r="CE332" i="7" s="1"/>
  <c r="R332" i="7"/>
  <c r="AD332" i="7" s="1"/>
  <c r="AJ332" i="7" s="1"/>
  <c r="Q332" i="7"/>
  <c r="W332" i="7" s="1"/>
  <c r="P332" i="7"/>
  <c r="O332" i="7"/>
  <c r="N332" i="7"/>
  <c r="M332" i="7"/>
  <c r="L332" i="7"/>
  <c r="K332" i="7"/>
  <c r="J332" i="7"/>
  <c r="CK331" i="7"/>
  <c r="CL331" i="7" s="1"/>
  <c r="CM331" i="7" s="1"/>
  <c r="CN331" i="7" s="1"/>
  <c r="CO331" i="7" s="1"/>
  <c r="CD331" i="7"/>
  <c r="BY331" i="7"/>
  <c r="AG331" i="7"/>
  <c r="AM331" i="7" s="1"/>
  <c r="AA331" i="7"/>
  <c r="Y331" i="7"/>
  <c r="R331" i="7"/>
  <c r="Q331" i="7"/>
  <c r="AC331" i="7" s="1"/>
  <c r="AI331" i="7" s="1"/>
  <c r="P331" i="7"/>
  <c r="AB331" i="7" s="1"/>
  <c r="AH331" i="7" s="1"/>
  <c r="O331" i="7"/>
  <c r="N331" i="7"/>
  <c r="M331" i="7"/>
  <c r="L331" i="7"/>
  <c r="K331" i="7"/>
  <c r="J331" i="7"/>
  <c r="CK330" i="7"/>
  <c r="CL330" i="7" s="1"/>
  <c r="CM330" i="7" s="1"/>
  <c r="CN330" i="7" s="1"/>
  <c r="CO330" i="7" s="1"/>
  <c r="CD330" i="7"/>
  <c r="BY330" i="7"/>
  <c r="R330" i="7"/>
  <c r="X330" i="7" s="1"/>
  <c r="Q330" i="7"/>
  <c r="P330" i="7"/>
  <c r="V330" i="7" s="1"/>
  <c r="O330" i="7"/>
  <c r="N330" i="7"/>
  <c r="M330" i="7"/>
  <c r="L330" i="7"/>
  <c r="K330" i="7"/>
  <c r="J330" i="7"/>
  <c r="CK329" i="7"/>
  <c r="CL329" i="7" s="1"/>
  <c r="CM329" i="7" s="1"/>
  <c r="CN329" i="7" s="1"/>
  <c r="CO329" i="7" s="1"/>
  <c r="CD329" i="7"/>
  <c r="BY329" i="7"/>
  <c r="CE329" i="7" s="1"/>
  <c r="AF329" i="7"/>
  <c r="AL329" i="7" s="1"/>
  <c r="R329" i="7"/>
  <c r="AD329" i="7" s="1"/>
  <c r="AJ329" i="7" s="1"/>
  <c r="Q329" i="7"/>
  <c r="AC329" i="7" s="1"/>
  <c r="AI329" i="7" s="1"/>
  <c r="P329" i="7"/>
  <c r="O329" i="7"/>
  <c r="N329" i="7"/>
  <c r="M329" i="7"/>
  <c r="L329" i="7"/>
  <c r="K329" i="7"/>
  <c r="J329" i="7"/>
  <c r="CK328" i="7"/>
  <c r="CL328" i="7" s="1"/>
  <c r="CM328" i="7" s="1"/>
  <c r="CN328" i="7" s="1"/>
  <c r="CO328" i="7" s="1"/>
  <c r="CD328" i="7"/>
  <c r="BY328" i="7"/>
  <c r="BZ328" i="7" s="1"/>
  <c r="Y328" i="7"/>
  <c r="R328" i="7"/>
  <c r="AD328" i="7" s="1"/>
  <c r="AJ328" i="7" s="1"/>
  <c r="Q328" i="7"/>
  <c r="P328" i="7"/>
  <c r="V328" i="7" s="1"/>
  <c r="O328" i="7"/>
  <c r="N328" i="7"/>
  <c r="M328" i="7"/>
  <c r="L328" i="7"/>
  <c r="K328" i="7"/>
  <c r="J328" i="7"/>
  <c r="CK327" i="7"/>
  <c r="CL327" i="7" s="1"/>
  <c r="CM327" i="7" s="1"/>
  <c r="CN327" i="7" s="1"/>
  <c r="CO327" i="7" s="1"/>
  <c r="CD327" i="7"/>
  <c r="BY327" i="7"/>
  <c r="CE327" i="7" s="1"/>
  <c r="AG327" i="7"/>
  <c r="AM327" i="7" s="1"/>
  <c r="R327" i="7"/>
  <c r="X327" i="7" s="1"/>
  <c r="Q327" i="7"/>
  <c r="AC327" i="7" s="1"/>
  <c r="AI327" i="7" s="1"/>
  <c r="P327" i="7"/>
  <c r="AB327" i="7" s="1"/>
  <c r="AH327" i="7" s="1"/>
  <c r="O327" i="7"/>
  <c r="N327" i="7"/>
  <c r="M327" i="7"/>
  <c r="L327" i="7"/>
  <c r="K327" i="7"/>
  <c r="J327" i="7"/>
  <c r="CK326" i="7"/>
  <c r="CL326" i="7" s="1"/>
  <c r="CM326" i="7" s="1"/>
  <c r="CN326" i="7" s="1"/>
  <c r="CO326" i="7" s="1"/>
  <c r="CD326" i="7"/>
  <c r="BY326" i="7"/>
  <c r="Z326" i="7"/>
  <c r="R326" i="7"/>
  <c r="AD326" i="7" s="1"/>
  <c r="AJ326" i="7" s="1"/>
  <c r="Q326" i="7"/>
  <c r="W326" i="7" s="1"/>
  <c r="P326" i="7"/>
  <c r="AB326" i="7" s="1"/>
  <c r="O326" i="7"/>
  <c r="N326" i="7"/>
  <c r="M326" i="7"/>
  <c r="L326" i="7"/>
  <c r="K326" i="7"/>
  <c r="J326" i="7"/>
  <c r="CL325" i="7"/>
  <c r="CM325" i="7" s="1"/>
  <c r="CN325" i="7" s="1"/>
  <c r="CO325" i="7" s="1"/>
  <c r="CK325" i="7"/>
  <c r="CD325" i="7"/>
  <c r="BY325" i="7"/>
  <c r="CE325" i="7" s="1"/>
  <c r="AF325" i="7"/>
  <c r="AL325" i="7" s="1"/>
  <c r="Z325" i="7"/>
  <c r="R325" i="7"/>
  <c r="AD325" i="7" s="1"/>
  <c r="AJ325" i="7" s="1"/>
  <c r="Q325" i="7"/>
  <c r="AC325" i="7" s="1"/>
  <c r="AI325" i="7" s="1"/>
  <c r="P325" i="7"/>
  <c r="AB325" i="7" s="1"/>
  <c r="O325" i="7"/>
  <c r="N325" i="7"/>
  <c r="M325" i="7"/>
  <c r="L325" i="7"/>
  <c r="K325" i="7"/>
  <c r="J325" i="7"/>
  <c r="CK324" i="7"/>
  <c r="CL324" i="7" s="1"/>
  <c r="CM324" i="7" s="1"/>
  <c r="CN324" i="7" s="1"/>
  <c r="CO324" i="7" s="1"/>
  <c r="CD324" i="7"/>
  <c r="BY324" i="7"/>
  <c r="AE324" i="7"/>
  <c r="AK324" i="7" s="1"/>
  <c r="R324" i="7"/>
  <c r="AD324" i="7" s="1"/>
  <c r="AJ324" i="7" s="1"/>
  <c r="Q324" i="7"/>
  <c r="AC324" i="7" s="1"/>
  <c r="AI324" i="7" s="1"/>
  <c r="P324" i="7"/>
  <c r="V324" i="7" s="1"/>
  <c r="O324" i="7"/>
  <c r="N324" i="7"/>
  <c r="M324" i="7"/>
  <c r="L324" i="7"/>
  <c r="K324" i="7"/>
  <c r="J324" i="7"/>
  <c r="CK323" i="7"/>
  <c r="CL323" i="7" s="1"/>
  <c r="CM323" i="7" s="1"/>
  <c r="CN323" i="7" s="1"/>
  <c r="CO323" i="7" s="1"/>
  <c r="CD323" i="7"/>
  <c r="BY323" i="7"/>
  <c r="CE323" i="7" s="1"/>
  <c r="AA323" i="7"/>
  <c r="Y323" i="7"/>
  <c r="AG323" i="7"/>
  <c r="AM323" i="7" s="1"/>
  <c r="AE323" i="7"/>
  <c r="AK323" i="7" s="1"/>
  <c r="R323" i="7"/>
  <c r="X323" i="7" s="1"/>
  <c r="Q323" i="7"/>
  <c r="P323" i="7"/>
  <c r="AB323" i="7" s="1"/>
  <c r="AH323" i="7" s="1"/>
  <c r="O323" i="7"/>
  <c r="N323" i="7"/>
  <c r="M323" i="7"/>
  <c r="L323" i="7"/>
  <c r="K323" i="7"/>
  <c r="J323" i="7"/>
  <c r="CK322" i="7"/>
  <c r="CL322" i="7" s="1"/>
  <c r="CM322" i="7" s="1"/>
  <c r="CN322" i="7" s="1"/>
  <c r="CO322" i="7" s="1"/>
  <c r="CD322" i="7"/>
  <c r="BY322" i="7"/>
  <c r="AB322" i="7"/>
  <c r="AH322" i="7" s="1"/>
  <c r="R322" i="7"/>
  <c r="AD322" i="7" s="1"/>
  <c r="AJ322" i="7" s="1"/>
  <c r="Q322" i="7"/>
  <c r="AC322" i="7" s="1"/>
  <c r="P322" i="7"/>
  <c r="V322" i="7" s="1"/>
  <c r="O322" i="7"/>
  <c r="N322" i="7"/>
  <c r="M322" i="7"/>
  <c r="L322" i="7"/>
  <c r="K322" i="7"/>
  <c r="J322" i="7"/>
  <c r="CK321" i="7"/>
  <c r="CL321" i="7" s="1"/>
  <c r="CM321" i="7" s="1"/>
  <c r="CN321" i="7" s="1"/>
  <c r="CO321" i="7" s="1"/>
  <c r="CD321" i="7"/>
  <c r="BZ321" i="7"/>
  <c r="CF321" i="7" s="1"/>
  <c r="BY321" i="7"/>
  <c r="CE321" i="7" s="1"/>
  <c r="AE321" i="7"/>
  <c r="AK321" i="7" s="1"/>
  <c r="Z321" i="7"/>
  <c r="Y321" i="7"/>
  <c r="AF321" i="7"/>
  <c r="AL321" i="7" s="1"/>
  <c r="R321" i="7"/>
  <c r="X321" i="7" s="1"/>
  <c r="Q321" i="7"/>
  <c r="W321" i="7" s="1"/>
  <c r="P321" i="7"/>
  <c r="AB321" i="7" s="1"/>
  <c r="AH321" i="7" s="1"/>
  <c r="O321" i="7"/>
  <c r="N321" i="7"/>
  <c r="M321" i="7"/>
  <c r="L321" i="7"/>
  <c r="K321" i="7"/>
  <c r="J321" i="7"/>
  <c r="CK320" i="7"/>
  <c r="CL320" i="7" s="1"/>
  <c r="CM320" i="7" s="1"/>
  <c r="CN320" i="7" s="1"/>
  <c r="CO320" i="7" s="1"/>
  <c r="CD320" i="7"/>
  <c r="BY320" i="7"/>
  <c r="AB320" i="7"/>
  <c r="AA320" i="7"/>
  <c r="Z320" i="7"/>
  <c r="Y320" i="7"/>
  <c r="R320" i="7"/>
  <c r="X320" i="7" s="1"/>
  <c r="Q320" i="7"/>
  <c r="AC320" i="7" s="1"/>
  <c r="AI320" i="7" s="1"/>
  <c r="P320" i="7"/>
  <c r="V320" i="7" s="1"/>
  <c r="O320" i="7"/>
  <c r="N320" i="7"/>
  <c r="M320" i="7"/>
  <c r="L320" i="7"/>
  <c r="K320" i="7"/>
  <c r="J320" i="7"/>
  <c r="CL319" i="7"/>
  <c r="CM319" i="7" s="1"/>
  <c r="CN319" i="7" s="1"/>
  <c r="CO319" i="7" s="1"/>
  <c r="CK319" i="7"/>
  <c r="CD319" i="7"/>
  <c r="BY319" i="7"/>
  <c r="CE319" i="7" s="1"/>
  <c r="AF319" i="7"/>
  <c r="AL319" i="7" s="1"/>
  <c r="R319" i="7"/>
  <c r="Q319" i="7"/>
  <c r="W319" i="7" s="1"/>
  <c r="P319" i="7"/>
  <c r="AB319" i="7" s="1"/>
  <c r="O319" i="7"/>
  <c r="N319" i="7"/>
  <c r="M319" i="7"/>
  <c r="L319" i="7"/>
  <c r="K319" i="7"/>
  <c r="J319" i="7"/>
  <c r="CK318" i="7"/>
  <c r="CL318" i="7" s="1"/>
  <c r="CM318" i="7" s="1"/>
  <c r="CN318" i="7" s="1"/>
  <c r="CO318" i="7" s="1"/>
  <c r="CD318" i="7"/>
  <c r="BY318" i="7"/>
  <c r="AG318" i="7"/>
  <c r="AM318" i="7" s="1"/>
  <c r="R318" i="7"/>
  <c r="AD318" i="7" s="1"/>
  <c r="AJ318" i="7" s="1"/>
  <c r="Q318" i="7"/>
  <c r="AC318" i="7" s="1"/>
  <c r="AI318" i="7" s="1"/>
  <c r="P318" i="7"/>
  <c r="V318" i="7" s="1"/>
  <c r="O318" i="7"/>
  <c r="N318" i="7"/>
  <c r="M318" i="7"/>
  <c r="L318" i="7"/>
  <c r="K318" i="7"/>
  <c r="J318" i="7"/>
  <c r="CK317" i="7"/>
  <c r="CL317" i="7" s="1"/>
  <c r="CM317" i="7" s="1"/>
  <c r="CN317" i="7" s="1"/>
  <c r="CO317" i="7" s="1"/>
  <c r="CD317" i="7"/>
  <c r="BY317" i="7"/>
  <c r="CE317" i="7" s="1"/>
  <c r="R317" i="7"/>
  <c r="AD317" i="7" s="1"/>
  <c r="AJ317" i="7" s="1"/>
  <c r="Q317" i="7"/>
  <c r="AC317" i="7" s="1"/>
  <c r="P317" i="7"/>
  <c r="AB317" i="7" s="1"/>
  <c r="O317" i="7"/>
  <c r="N317" i="7"/>
  <c r="M317" i="7"/>
  <c r="L317" i="7"/>
  <c r="K317" i="7"/>
  <c r="J317" i="7"/>
  <c r="CK316" i="7"/>
  <c r="CL316" i="7" s="1"/>
  <c r="CM316" i="7" s="1"/>
  <c r="CN316" i="7" s="1"/>
  <c r="CO316" i="7" s="1"/>
  <c r="CD316" i="7"/>
  <c r="BY316" i="7"/>
  <c r="BZ316" i="7" s="1"/>
  <c r="Y316" i="7"/>
  <c r="R316" i="7"/>
  <c r="X316" i="7" s="1"/>
  <c r="Q316" i="7"/>
  <c r="AC316" i="7" s="1"/>
  <c r="AI316" i="7" s="1"/>
  <c r="P316" i="7"/>
  <c r="V316" i="7" s="1"/>
  <c r="O316" i="7"/>
  <c r="N316" i="7"/>
  <c r="M316" i="7"/>
  <c r="L316" i="7"/>
  <c r="K316" i="7"/>
  <c r="J316" i="7"/>
  <c r="CK315" i="7"/>
  <c r="CL315" i="7" s="1"/>
  <c r="CM315" i="7" s="1"/>
  <c r="CN315" i="7" s="1"/>
  <c r="CO315" i="7" s="1"/>
  <c r="CE315" i="7"/>
  <c r="CD315" i="7"/>
  <c r="BY315" i="7"/>
  <c r="BZ315" i="7" s="1"/>
  <c r="CF315" i="7" s="1"/>
  <c r="Y315" i="7"/>
  <c r="AE315" i="7"/>
  <c r="AK315" i="7" s="1"/>
  <c r="R315" i="7"/>
  <c r="AD315" i="7" s="1"/>
  <c r="AJ315" i="7" s="1"/>
  <c r="Q315" i="7"/>
  <c r="P315" i="7"/>
  <c r="AB315" i="7" s="1"/>
  <c r="AH315" i="7" s="1"/>
  <c r="O315" i="7"/>
  <c r="N315" i="7"/>
  <c r="M315" i="7"/>
  <c r="L315" i="7"/>
  <c r="K315" i="7"/>
  <c r="J315" i="7"/>
  <c r="CK314" i="7"/>
  <c r="CL314" i="7" s="1"/>
  <c r="CM314" i="7" s="1"/>
  <c r="CN314" i="7" s="1"/>
  <c r="CO314" i="7" s="1"/>
  <c r="CD314" i="7"/>
  <c r="BY314" i="7"/>
  <c r="AG314" i="7"/>
  <c r="AM314" i="7" s="1"/>
  <c r="R314" i="7"/>
  <c r="Q314" i="7"/>
  <c r="AC314" i="7" s="1"/>
  <c r="AI314" i="7" s="1"/>
  <c r="P314" i="7"/>
  <c r="O314" i="7"/>
  <c r="N314" i="7"/>
  <c r="M314" i="7"/>
  <c r="L314" i="7"/>
  <c r="K314" i="7"/>
  <c r="J314" i="7"/>
  <c r="CK313" i="7"/>
  <c r="CL313" i="7" s="1"/>
  <c r="CM313" i="7" s="1"/>
  <c r="CN313" i="7" s="1"/>
  <c r="CO313" i="7" s="1"/>
  <c r="CD313" i="7"/>
  <c r="BY313" i="7"/>
  <c r="AE313" i="7"/>
  <c r="AK313" i="7" s="1"/>
  <c r="Z313" i="7"/>
  <c r="Y313" i="7"/>
  <c r="AF313" i="7"/>
  <c r="AL313" i="7" s="1"/>
  <c r="R313" i="7"/>
  <c r="Q313" i="7"/>
  <c r="P313" i="7"/>
  <c r="V313" i="7" s="1"/>
  <c r="O313" i="7"/>
  <c r="N313" i="7"/>
  <c r="M313" i="7"/>
  <c r="L313" i="7"/>
  <c r="K313" i="7"/>
  <c r="J313" i="7"/>
  <c r="CK312" i="7"/>
  <c r="CL312" i="7" s="1"/>
  <c r="CM312" i="7" s="1"/>
  <c r="CN312" i="7" s="1"/>
  <c r="CO312" i="7" s="1"/>
  <c r="CD312" i="7"/>
  <c r="BY312" i="7"/>
  <c r="AF312" i="7"/>
  <c r="AL312" i="7" s="1"/>
  <c r="Y312" i="7"/>
  <c r="Z312" i="7"/>
  <c r="AE312" i="7"/>
  <c r="AK312" i="7" s="1"/>
  <c r="R312" i="7"/>
  <c r="AD312" i="7" s="1"/>
  <c r="AJ312" i="7" s="1"/>
  <c r="Q312" i="7"/>
  <c r="AC312" i="7" s="1"/>
  <c r="AI312" i="7" s="1"/>
  <c r="P312" i="7"/>
  <c r="V312" i="7" s="1"/>
  <c r="O312" i="7"/>
  <c r="N312" i="7"/>
  <c r="M312" i="7"/>
  <c r="L312" i="7"/>
  <c r="K312" i="7"/>
  <c r="J312" i="7"/>
  <c r="CK311" i="7"/>
  <c r="CL311" i="7" s="1"/>
  <c r="CM311" i="7" s="1"/>
  <c r="CN311" i="7" s="1"/>
  <c r="CO311" i="7" s="1"/>
  <c r="CD311" i="7"/>
  <c r="BY311" i="7"/>
  <c r="CE311" i="7" s="1"/>
  <c r="AF311" i="7"/>
  <c r="AL311" i="7" s="1"/>
  <c r="R311" i="7"/>
  <c r="X311" i="7" s="1"/>
  <c r="Q311" i="7"/>
  <c r="P311" i="7"/>
  <c r="AB311" i="7" s="1"/>
  <c r="AH311" i="7" s="1"/>
  <c r="O311" i="7"/>
  <c r="N311" i="7"/>
  <c r="M311" i="7"/>
  <c r="L311" i="7"/>
  <c r="K311" i="7"/>
  <c r="J311" i="7"/>
  <c r="CK310" i="7"/>
  <c r="CL310" i="7" s="1"/>
  <c r="CM310" i="7" s="1"/>
  <c r="CN310" i="7" s="1"/>
  <c r="CO310" i="7" s="1"/>
  <c r="CD310" i="7"/>
  <c r="BY310" i="7"/>
  <c r="Z310" i="7"/>
  <c r="R310" i="7"/>
  <c r="AD310" i="7" s="1"/>
  <c r="AJ310" i="7" s="1"/>
  <c r="Q310" i="7"/>
  <c r="AC310" i="7" s="1"/>
  <c r="AI310" i="7" s="1"/>
  <c r="P310" i="7"/>
  <c r="V310" i="7" s="1"/>
  <c r="O310" i="7"/>
  <c r="N310" i="7"/>
  <c r="M310" i="7"/>
  <c r="L310" i="7"/>
  <c r="K310" i="7"/>
  <c r="J310" i="7"/>
  <c r="CK309" i="7"/>
  <c r="CL309" i="7" s="1"/>
  <c r="CM309" i="7" s="1"/>
  <c r="CN309" i="7" s="1"/>
  <c r="CO309" i="7" s="1"/>
  <c r="CD309" i="7"/>
  <c r="BY309" i="7"/>
  <c r="AG309" i="7"/>
  <c r="AM309" i="7" s="1"/>
  <c r="AF309" i="7"/>
  <c r="AL309" i="7" s="1"/>
  <c r="R309" i="7"/>
  <c r="Q309" i="7"/>
  <c r="AC309" i="7" s="1"/>
  <c r="AI309" i="7" s="1"/>
  <c r="P309" i="7"/>
  <c r="V309" i="7" s="1"/>
  <c r="O309" i="7"/>
  <c r="N309" i="7"/>
  <c r="M309" i="7"/>
  <c r="L309" i="7"/>
  <c r="K309" i="7"/>
  <c r="J309" i="7"/>
  <c r="CK308" i="7"/>
  <c r="CL308" i="7" s="1"/>
  <c r="CM308" i="7" s="1"/>
  <c r="CN308" i="7" s="1"/>
  <c r="CO308" i="7" s="1"/>
  <c r="CD308" i="7"/>
  <c r="BY308" i="7"/>
  <c r="AD308" i="7"/>
  <c r="AJ308" i="7" s="1"/>
  <c r="X308" i="7"/>
  <c r="R308" i="7"/>
  <c r="Q308" i="7"/>
  <c r="AC308" i="7" s="1"/>
  <c r="AI308" i="7" s="1"/>
  <c r="P308" i="7"/>
  <c r="O308" i="7"/>
  <c r="N308" i="7"/>
  <c r="M308" i="7"/>
  <c r="L308" i="7"/>
  <c r="K308" i="7"/>
  <c r="J308" i="7"/>
  <c r="CK307" i="7"/>
  <c r="CL307" i="7" s="1"/>
  <c r="CM307" i="7" s="1"/>
  <c r="CN307" i="7" s="1"/>
  <c r="CO307" i="7" s="1"/>
  <c r="CD307" i="7"/>
  <c r="BY307" i="7"/>
  <c r="BZ307" i="7" s="1"/>
  <c r="AH307" i="7"/>
  <c r="AG307" i="7"/>
  <c r="AM307" i="7" s="1"/>
  <c r="AA307" i="7"/>
  <c r="R307" i="7"/>
  <c r="AD307" i="7" s="1"/>
  <c r="AJ307" i="7" s="1"/>
  <c r="Q307" i="7"/>
  <c r="W307" i="7" s="1"/>
  <c r="P307" i="7"/>
  <c r="AB307" i="7" s="1"/>
  <c r="AN307" i="7" s="1"/>
  <c r="AT307" i="7" s="1"/>
  <c r="O307" i="7"/>
  <c r="N307" i="7"/>
  <c r="M307" i="7"/>
  <c r="L307" i="7"/>
  <c r="K307" i="7"/>
  <c r="J307" i="7"/>
  <c r="CK306" i="7"/>
  <c r="CL306" i="7" s="1"/>
  <c r="CM306" i="7" s="1"/>
  <c r="CN306" i="7" s="1"/>
  <c r="CO306" i="7" s="1"/>
  <c r="CD306" i="7"/>
  <c r="BY306" i="7"/>
  <c r="CE306" i="7" s="1"/>
  <c r="AG306" i="7"/>
  <c r="AM306" i="7" s="1"/>
  <c r="Y306" i="7"/>
  <c r="R306" i="7"/>
  <c r="Q306" i="7"/>
  <c r="AC306" i="7" s="1"/>
  <c r="AI306" i="7" s="1"/>
  <c r="P306" i="7"/>
  <c r="V306" i="7" s="1"/>
  <c r="O306" i="7"/>
  <c r="N306" i="7"/>
  <c r="M306" i="7"/>
  <c r="L306" i="7"/>
  <c r="K306" i="7"/>
  <c r="J306" i="7"/>
  <c r="CK305" i="7"/>
  <c r="CL305" i="7" s="1"/>
  <c r="CM305" i="7" s="1"/>
  <c r="CN305" i="7" s="1"/>
  <c r="CO305" i="7" s="1"/>
  <c r="CD305" i="7"/>
  <c r="BY305" i="7"/>
  <c r="CE305" i="7" s="1"/>
  <c r="AE305" i="7"/>
  <c r="AK305" i="7" s="1"/>
  <c r="AD305" i="7"/>
  <c r="AJ305" i="7" s="1"/>
  <c r="Y305" i="7"/>
  <c r="R305" i="7"/>
  <c r="X305" i="7" s="1"/>
  <c r="Q305" i="7"/>
  <c r="W305" i="7" s="1"/>
  <c r="P305" i="7"/>
  <c r="AB305" i="7" s="1"/>
  <c r="O305" i="7"/>
  <c r="N305" i="7"/>
  <c r="M305" i="7"/>
  <c r="L305" i="7"/>
  <c r="K305" i="7"/>
  <c r="J305" i="7"/>
  <c r="CK304" i="7"/>
  <c r="CL304" i="7" s="1"/>
  <c r="CM304" i="7" s="1"/>
  <c r="CN304" i="7" s="1"/>
  <c r="CO304" i="7" s="1"/>
  <c r="CD304" i="7"/>
  <c r="BY304" i="7"/>
  <c r="Z304" i="7"/>
  <c r="Y304" i="7"/>
  <c r="R304" i="7"/>
  <c r="AD304" i="7" s="1"/>
  <c r="AJ304" i="7" s="1"/>
  <c r="Q304" i="7"/>
  <c r="AC304" i="7" s="1"/>
  <c r="AO304" i="7" s="1"/>
  <c r="AU304" i="7" s="1"/>
  <c r="P304" i="7"/>
  <c r="V304" i="7" s="1"/>
  <c r="O304" i="7"/>
  <c r="N304" i="7"/>
  <c r="M304" i="7"/>
  <c r="L304" i="7"/>
  <c r="K304" i="7"/>
  <c r="J304" i="7"/>
  <c r="CK303" i="7"/>
  <c r="CL303" i="7" s="1"/>
  <c r="CM303" i="7" s="1"/>
  <c r="CN303" i="7" s="1"/>
  <c r="CO303" i="7" s="1"/>
  <c r="CD303" i="7"/>
  <c r="BY303" i="7"/>
  <c r="CE303" i="7" s="1"/>
  <c r="R303" i="7"/>
  <c r="Q303" i="7"/>
  <c r="W303" i="7" s="1"/>
  <c r="P303" i="7"/>
  <c r="AB303" i="7" s="1"/>
  <c r="O303" i="7"/>
  <c r="N303" i="7"/>
  <c r="M303" i="7"/>
  <c r="L303" i="7"/>
  <c r="K303" i="7"/>
  <c r="J303" i="7"/>
  <c r="CK302" i="7"/>
  <c r="CL302" i="7" s="1"/>
  <c r="CM302" i="7" s="1"/>
  <c r="CN302" i="7" s="1"/>
  <c r="CO302" i="7" s="1"/>
  <c r="CD302" i="7"/>
  <c r="BY302" i="7"/>
  <c r="Z302" i="7"/>
  <c r="AG302" i="7"/>
  <c r="AM302" i="7" s="1"/>
  <c r="AF302" i="7"/>
  <c r="AL302" i="7" s="1"/>
  <c r="R302" i="7"/>
  <c r="AD302" i="7" s="1"/>
  <c r="AJ302" i="7" s="1"/>
  <c r="Q302" i="7"/>
  <c r="W302" i="7" s="1"/>
  <c r="P302" i="7"/>
  <c r="V302" i="7" s="1"/>
  <c r="O302" i="7"/>
  <c r="N302" i="7"/>
  <c r="M302" i="7"/>
  <c r="L302" i="7"/>
  <c r="K302" i="7"/>
  <c r="J302" i="7"/>
  <c r="CK301" i="7"/>
  <c r="CL301" i="7" s="1"/>
  <c r="CM301" i="7" s="1"/>
  <c r="CN301" i="7" s="1"/>
  <c r="CO301" i="7" s="1"/>
  <c r="CD301" i="7"/>
  <c r="BY301" i="7"/>
  <c r="Z301" i="7"/>
  <c r="AF301" i="7"/>
  <c r="AL301" i="7" s="1"/>
  <c r="R301" i="7"/>
  <c r="X301" i="7" s="1"/>
  <c r="Q301" i="7"/>
  <c r="AC301" i="7" s="1"/>
  <c r="AI301" i="7" s="1"/>
  <c r="P301" i="7"/>
  <c r="AB301" i="7" s="1"/>
  <c r="AH301" i="7" s="1"/>
  <c r="O301" i="7"/>
  <c r="N301" i="7"/>
  <c r="M301" i="7"/>
  <c r="L301" i="7"/>
  <c r="K301" i="7"/>
  <c r="J301" i="7"/>
  <c r="CK300" i="7"/>
  <c r="CL300" i="7" s="1"/>
  <c r="CM300" i="7" s="1"/>
  <c r="CN300" i="7" s="1"/>
  <c r="CO300" i="7" s="1"/>
  <c r="CD300" i="7"/>
  <c r="BY300" i="7"/>
  <c r="Y300" i="7"/>
  <c r="AE300" i="7"/>
  <c r="AK300" i="7" s="1"/>
  <c r="R300" i="7"/>
  <c r="X300" i="7" s="1"/>
  <c r="Q300" i="7"/>
  <c r="AC300" i="7" s="1"/>
  <c r="AI300" i="7" s="1"/>
  <c r="P300" i="7"/>
  <c r="AB300" i="7" s="1"/>
  <c r="O300" i="7"/>
  <c r="N300" i="7"/>
  <c r="M300" i="7"/>
  <c r="L300" i="7"/>
  <c r="K300" i="7"/>
  <c r="J300" i="7"/>
  <c r="CK299" i="7"/>
  <c r="CL299" i="7" s="1"/>
  <c r="CM299" i="7" s="1"/>
  <c r="CN299" i="7" s="1"/>
  <c r="CO299" i="7" s="1"/>
  <c r="CD299" i="7"/>
  <c r="BY299" i="7"/>
  <c r="BZ299" i="7" s="1"/>
  <c r="CF299" i="7" s="1"/>
  <c r="AA299" i="7"/>
  <c r="AG299" i="7"/>
  <c r="AM299" i="7" s="1"/>
  <c r="AE299" i="7"/>
  <c r="AK299" i="7" s="1"/>
  <c r="R299" i="7"/>
  <c r="X299" i="7" s="1"/>
  <c r="Q299" i="7"/>
  <c r="AC299" i="7" s="1"/>
  <c r="P299" i="7"/>
  <c r="AB299" i="7" s="1"/>
  <c r="AH299" i="7" s="1"/>
  <c r="O299" i="7"/>
  <c r="N299" i="7"/>
  <c r="M299" i="7"/>
  <c r="L299" i="7"/>
  <c r="K299" i="7"/>
  <c r="J299" i="7"/>
  <c r="CK298" i="7"/>
  <c r="CL298" i="7" s="1"/>
  <c r="CM298" i="7" s="1"/>
  <c r="CN298" i="7" s="1"/>
  <c r="CO298" i="7" s="1"/>
  <c r="CD298" i="7"/>
  <c r="BY298" i="7"/>
  <c r="AA298" i="7"/>
  <c r="AF298" i="7"/>
  <c r="AL298" i="7" s="1"/>
  <c r="R298" i="7"/>
  <c r="AD298" i="7" s="1"/>
  <c r="AJ298" i="7" s="1"/>
  <c r="Q298" i="7"/>
  <c r="W298" i="7" s="1"/>
  <c r="P298" i="7"/>
  <c r="V298" i="7" s="1"/>
  <c r="O298" i="7"/>
  <c r="N298" i="7"/>
  <c r="M298" i="7"/>
  <c r="L298" i="7"/>
  <c r="K298" i="7"/>
  <c r="J298" i="7"/>
  <c r="CK297" i="7"/>
  <c r="CL297" i="7" s="1"/>
  <c r="CM297" i="7" s="1"/>
  <c r="CN297" i="7" s="1"/>
  <c r="CO297" i="7" s="1"/>
  <c r="CD297" i="7"/>
  <c r="BY297" i="7"/>
  <c r="CE297" i="7" s="1"/>
  <c r="AF297" i="7"/>
  <c r="AL297" i="7" s="1"/>
  <c r="Y297" i="7"/>
  <c r="R297" i="7"/>
  <c r="X297" i="7" s="1"/>
  <c r="Q297" i="7"/>
  <c r="AC297" i="7" s="1"/>
  <c r="AI297" i="7" s="1"/>
  <c r="P297" i="7"/>
  <c r="AB297" i="7" s="1"/>
  <c r="O297" i="7"/>
  <c r="N297" i="7"/>
  <c r="M297" i="7"/>
  <c r="L297" i="7"/>
  <c r="K297" i="7"/>
  <c r="J297" i="7"/>
  <c r="CK296" i="7"/>
  <c r="CL296" i="7" s="1"/>
  <c r="CM296" i="7" s="1"/>
  <c r="CN296" i="7" s="1"/>
  <c r="CO296" i="7" s="1"/>
  <c r="CD296" i="7"/>
  <c r="BY296" i="7"/>
  <c r="CE296" i="7" s="1"/>
  <c r="Y296" i="7"/>
  <c r="Z296" i="7"/>
  <c r="AE296" i="7"/>
  <c r="AK296" i="7" s="1"/>
  <c r="R296" i="7"/>
  <c r="X296" i="7" s="1"/>
  <c r="Q296" i="7"/>
  <c r="W296" i="7" s="1"/>
  <c r="P296" i="7"/>
  <c r="V296" i="7" s="1"/>
  <c r="O296" i="7"/>
  <c r="N296" i="7"/>
  <c r="M296" i="7"/>
  <c r="L296" i="7"/>
  <c r="K296" i="7"/>
  <c r="J296" i="7"/>
  <c r="CL295" i="7"/>
  <c r="CM295" i="7" s="1"/>
  <c r="CN295" i="7" s="1"/>
  <c r="CO295" i="7" s="1"/>
  <c r="CK295" i="7"/>
  <c r="CE295" i="7"/>
  <c r="CD295" i="7"/>
  <c r="BY295" i="7"/>
  <c r="BZ295" i="7" s="1"/>
  <c r="CF295" i="7" s="1"/>
  <c r="R295" i="7"/>
  <c r="X295" i="7" s="1"/>
  <c r="Q295" i="7"/>
  <c r="W295" i="7" s="1"/>
  <c r="P295" i="7"/>
  <c r="AB295" i="7" s="1"/>
  <c r="AH295" i="7" s="1"/>
  <c r="O295" i="7"/>
  <c r="N295" i="7"/>
  <c r="M295" i="7"/>
  <c r="L295" i="7"/>
  <c r="K295" i="7"/>
  <c r="J295" i="7"/>
  <c r="CK294" i="7"/>
  <c r="CL294" i="7" s="1"/>
  <c r="CM294" i="7" s="1"/>
  <c r="CN294" i="7" s="1"/>
  <c r="CO294" i="7" s="1"/>
  <c r="CD294" i="7"/>
  <c r="BY294" i="7"/>
  <c r="CE294" i="7" s="1"/>
  <c r="Z294" i="7"/>
  <c r="AA294" i="7"/>
  <c r="AF294" i="7"/>
  <c r="AL294" i="7" s="1"/>
  <c r="R294" i="7"/>
  <c r="AD294" i="7" s="1"/>
  <c r="AJ294" i="7" s="1"/>
  <c r="Q294" i="7"/>
  <c r="W294" i="7" s="1"/>
  <c r="P294" i="7"/>
  <c r="V294" i="7" s="1"/>
  <c r="O294" i="7"/>
  <c r="N294" i="7"/>
  <c r="M294" i="7"/>
  <c r="L294" i="7"/>
  <c r="K294" i="7"/>
  <c r="J294" i="7"/>
  <c r="CK293" i="7"/>
  <c r="CL293" i="7" s="1"/>
  <c r="CM293" i="7" s="1"/>
  <c r="CN293" i="7" s="1"/>
  <c r="CO293" i="7" s="1"/>
  <c r="CD293" i="7"/>
  <c r="BY293" i="7"/>
  <c r="CE293" i="7" s="1"/>
  <c r="AG293" i="7"/>
  <c r="AM293" i="7" s="1"/>
  <c r="AA293" i="7"/>
  <c r="V293" i="7"/>
  <c r="AF293" i="7"/>
  <c r="AL293" i="7" s="1"/>
  <c r="Y293" i="7"/>
  <c r="R293" i="7"/>
  <c r="X293" i="7" s="1"/>
  <c r="Q293" i="7"/>
  <c r="AC293" i="7" s="1"/>
  <c r="AI293" i="7" s="1"/>
  <c r="P293" i="7"/>
  <c r="AB293" i="7" s="1"/>
  <c r="O293" i="7"/>
  <c r="N293" i="7"/>
  <c r="M293" i="7"/>
  <c r="L293" i="7"/>
  <c r="K293" i="7"/>
  <c r="J293" i="7"/>
  <c r="CI287" i="7"/>
  <c r="BW287" i="7"/>
  <c r="BK287" i="7"/>
  <c r="AY287" i="7"/>
  <c r="AM287" i="7"/>
  <c r="AA287" i="7"/>
  <c r="J108" i="7"/>
  <c r="K108" i="7"/>
  <c r="L108" i="7"/>
  <c r="M108" i="7"/>
  <c r="N108" i="7"/>
  <c r="O108" i="7"/>
  <c r="CC155" i="7"/>
  <c r="CI155" i="7" s="1"/>
  <c r="BQ155" i="7"/>
  <c r="BW155" i="7" s="1"/>
  <c r="BK155" i="7"/>
  <c r="AY155" i="7"/>
  <c r="AM155" i="7"/>
  <c r="CC154" i="7"/>
  <c r="CI154" i="7" s="1"/>
  <c r="BQ154" i="7"/>
  <c r="BW154" i="7" s="1"/>
  <c r="BE154" i="7"/>
  <c r="BK154" i="7" s="1"/>
  <c r="AS154" i="7"/>
  <c r="AY154" i="7" s="1"/>
  <c r="AG154" i="7"/>
  <c r="AM154" i="7" s="1"/>
  <c r="CK153" i="7"/>
  <c r="CL153" i="7" s="1"/>
  <c r="CM153" i="7" s="1"/>
  <c r="CN153" i="7" s="1"/>
  <c r="CO153" i="7" s="1"/>
  <c r="CD153" i="7"/>
  <c r="BY153" i="7"/>
  <c r="U153" i="7"/>
  <c r="T153" i="7"/>
  <c r="Z153" i="7" s="1"/>
  <c r="S153" i="7"/>
  <c r="R153" i="7"/>
  <c r="AD153" i="7" s="1"/>
  <c r="AJ153" i="7" s="1"/>
  <c r="Q153" i="7"/>
  <c r="AC153" i="7" s="1"/>
  <c r="AI153" i="7" s="1"/>
  <c r="P153" i="7"/>
  <c r="V153" i="7" s="1"/>
  <c r="O153" i="7"/>
  <c r="N153" i="7"/>
  <c r="M153" i="7"/>
  <c r="L153" i="7"/>
  <c r="K153" i="7"/>
  <c r="J153" i="7"/>
  <c r="CK152" i="7"/>
  <c r="CL152" i="7" s="1"/>
  <c r="CM152" i="7" s="1"/>
  <c r="CN152" i="7" s="1"/>
  <c r="CO152" i="7" s="1"/>
  <c r="CD152" i="7"/>
  <c r="BY152" i="7"/>
  <c r="U152" i="7"/>
  <c r="AG152" i="7" s="1"/>
  <c r="AM152" i="7" s="1"/>
  <c r="T152" i="7"/>
  <c r="Z152" i="7" s="1"/>
  <c r="S152" i="7"/>
  <c r="AE152" i="7" s="1"/>
  <c r="AK152" i="7" s="1"/>
  <c r="R152" i="7"/>
  <c r="AD152" i="7" s="1"/>
  <c r="AJ152" i="7" s="1"/>
  <c r="Q152" i="7"/>
  <c r="AC152" i="7" s="1"/>
  <c r="P152" i="7"/>
  <c r="V152" i="7" s="1"/>
  <c r="O152" i="7"/>
  <c r="N152" i="7"/>
  <c r="M152" i="7"/>
  <c r="L152" i="7"/>
  <c r="K152" i="7"/>
  <c r="J152" i="7"/>
  <c r="CK151" i="7"/>
  <c r="CL151" i="7" s="1"/>
  <c r="CM151" i="7" s="1"/>
  <c r="CN151" i="7" s="1"/>
  <c r="CO151" i="7" s="1"/>
  <c r="CD151" i="7"/>
  <c r="BY151" i="7"/>
  <c r="BZ151" i="7" s="1"/>
  <c r="U151" i="7"/>
  <c r="AG151" i="7" s="1"/>
  <c r="AM151" i="7" s="1"/>
  <c r="T151" i="7"/>
  <c r="AF151" i="7" s="1"/>
  <c r="AL151" i="7" s="1"/>
  <c r="S151" i="7"/>
  <c r="AE151" i="7" s="1"/>
  <c r="AK151" i="7" s="1"/>
  <c r="R151" i="7"/>
  <c r="X151" i="7" s="1"/>
  <c r="Q151" i="7"/>
  <c r="P151" i="7"/>
  <c r="AB151" i="7" s="1"/>
  <c r="O151" i="7"/>
  <c r="N151" i="7"/>
  <c r="M151" i="7"/>
  <c r="L151" i="7"/>
  <c r="K151" i="7"/>
  <c r="J151" i="7"/>
  <c r="CK150" i="7"/>
  <c r="CL150" i="7" s="1"/>
  <c r="CM150" i="7" s="1"/>
  <c r="CN150" i="7" s="1"/>
  <c r="CO150" i="7" s="1"/>
  <c r="CD150" i="7"/>
  <c r="BY150" i="7"/>
  <c r="CE150" i="7" s="1"/>
  <c r="U150" i="7"/>
  <c r="AA150" i="7" s="1"/>
  <c r="T150" i="7"/>
  <c r="Z150" i="7" s="1"/>
  <c r="S150" i="7"/>
  <c r="Y150" i="7" s="1"/>
  <c r="R150" i="7"/>
  <c r="AD150" i="7" s="1"/>
  <c r="AJ150" i="7" s="1"/>
  <c r="Q150" i="7"/>
  <c r="P150" i="7"/>
  <c r="O150" i="7"/>
  <c r="N150" i="7"/>
  <c r="M150" i="7"/>
  <c r="L150" i="7"/>
  <c r="K150" i="7"/>
  <c r="J150" i="7"/>
  <c r="CK149" i="7"/>
  <c r="CL149" i="7" s="1"/>
  <c r="CM149" i="7" s="1"/>
  <c r="CN149" i="7" s="1"/>
  <c r="CO149" i="7" s="1"/>
  <c r="CD149" i="7"/>
  <c r="BY149" i="7"/>
  <c r="BZ149" i="7" s="1"/>
  <c r="U149" i="7"/>
  <c r="AG149" i="7" s="1"/>
  <c r="AM149" i="7" s="1"/>
  <c r="T149" i="7"/>
  <c r="AF149" i="7" s="1"/>
  <c r="AL149" i="7" s="1"/>
  <c r="S149" i="7"/>
  <c r="R149" i="7"/>
  <c r="Q149" i="7"/>
  <c r="W149" i="7" s="1"/>
  <c r="P149" i="7"/>
  <c r="AB149" i="7" s="1"/>
  <c r="AH149" i="7" s="1"/>
  <c r="O149" i="7"/>
  <c r="N149" i="7"/>
  <c r="M149" i="7"/>
  <c r="L149" i="7"/>
  <c r="K149" i="7"/>
  <c r="J149" i="7"/>
  <c r="CK148" i="7"/>
  <c r="CL148" i="7" s="1"/>
  <c r="CM148" i="7" s="1"/>
  <c r="CN148" i="7" s="1"/>
  <c r="CO148" i="7" s="1"/>
  <c r="CD148" i="7"/>
  <c r="BY148" i="7"/>
  <c r="U148" i="7"/>
  <c r="T148" i="7"/>
  <c r="S148" i="7"/>
  <c r="Y148" i="7" s="1"/>
  <c r="R148" i="7"/>
  <c r="AD148" i="7" s="1"/>
  <c r="AJ148" i="7" s="1"/>
  <c r="Q148" i="7"/>
  <c r="AC148" i="7" s="1"/>
  <c r="AI148" i="7" s="1"/>
  <c r="P148" i="7"/>
  <c r="V148" i="7" s="1"/>
  <c r="O148" i="7"/>
  <c r="N148" i="7"/>
  <c r="M148" i="7"/>
  <c r="L148" i="7"/>
  <c r="K148" i="7"/>
  <c r="J148" i="7"/>
  <c r="CK147" i="7"/>
  <c r="CL147" i="7" s="1"/>
  <c r="CM147" i="7" s="1"/>
  <c r="CN147" i="7" s="1"/>
  <c r="CO147" i="7" s="1"/>
  <c r="CD147" i="7"/>
  <c r="BY147" i="7"/>
  <c r="BZ147" i="7" s="1"/>
  <c r="U147" i="7"/>
  <c r="T147" i="7"/>
  <c r="AF147" i="7" s="1"/>
  <c r="AL147" i="7" s="1"/>
  <c r="S147" i="7"/>
  <c r="AE147" i="7" s="1"/>
  <c r="AK147" i="7" s="1"/>
  <c r="R147" i="7"/>
  <c r="X147" i="7" s="1"/>
  <c r="Q147" i="7"/>
  <c r="AC147" i="7" s="1"/>
  <c r="AI147" i="7" s="1"/>
  <c r="P147" i="7"/>
  <c r="AB147" i="7" s="1"/>
  <c r="AH147" i="7" s="1"/>
  <c r="O147" i="7"/>
  <c r="N147" i="7"/>
  <c r="M147" i="7"/>
  <c r="L147" i="7"/>
  <c r="K147" i="7"/>
  <c r="J147" i="7"/>
  <c r="CK146" i="7"/>
  <c r="CL146" i="7" s="1"/>
  <c r="CM146" i="7" s="1"/>
  <c r="CN146" i="7" s="1"/>
  <c r="CO146" i="7" s="1"/>
  <c r="CD146" i="7"/>
  <c r="BY146" i="7"/>
  <c r="U146" i="7"/>
  <c r="AG146" i="7" s="1"/>
  <c r="AM146" i="7" s="1"/>
  <c r="T146" i="7"/>
  <c r="Z146" i="7" s="1"/>
  <c r="S146" i="7"/>
  <c r="AE146" i="7" s="1"/>
  <c r="AK146" i="7" s="1"/>
  <c r="R146" i="7"/>
  <c r="AD146" i="7" s="1"/>
  <c r="AJ146" i="7" s="1"/>
  <c r="Q146" i="7"/>
  <c r="AC146" i="7" s="1"/>
  <c r="AI146" i="7" s="1"/>
  <c r="P146" i="7"/>
  <c r="V146" i="7" s="1"/>
  <c r="O146" i="7"/>
  <c r="N146" i="7"/>
  <c r="M146" i="7"/>
  <c r="L146" i="7"/>
  <c r="K146" i="7"/>
  <c r="J146" i="7"/>
  <c r="CK145" i="7"/>
  <c r="CL145" i="7" s="1"/>
  <c r="CM145" i="7" s="1"/>
  <c r="CN145" i="7" s="1"/>
  <c r="CO145" i="7" s="1"/>
  <c r="CD145" i="7"/>
  <c r="BY145" i="7"/>
  <c r="BZ145" i="7" s="1"/>
  <c r="U145" i="7"/>
  <c r="AG145" i="7" s="1"/>
  <c r="AM145" i="7" s="1"/>
  <c r="T145" i="7"/>
  <c r="AF145" i="7" s="1"/>
  <c r="AL145" i="7" s="1"/>
  <c r="S145" i="7"/>
  <c r="AE145" i="7" s="1"/>
  <c r="AK145" i="7" s="1"/>
  <c r="R145" i="7"/>
  <c r="X145" i="7" s="1"/>
  <c r="Q145" i="7"/>
  <c r="P145" i="7"/>
  <c r="AB145" i="7" s="1"/>
  <c r="AH145" i="7" s="1"/>
  <c r="O145" i="7"/>
  <c r="N145" i="7"/>
  <c r="M145" i="7"/>
  <c r="L145" i="7"/>
  <c r="K145" i="7"/>
  <c r="J145" i="7"/>
  <c r="CK144" i="7"/>
  <c r="CL144" i="7" s="1"/>
  <c r="CM144" i="7" s="1"/>
  <c r="CN144" i="7" s="1"/>
  <c r="CO144" i="7" s="1"/>
  <c r="CD144" i="7"/>
  <c r="BY144" i="7"/>
  <c r="U144" i="7"/>
  <c r="T144" i="7"/>
  <c r="Z144" i="7" s="1"/>
  <c r="S144" i="7"/>
  <c r="R144" i="7"/>
  <c r="AD144" i="7" s="1"/>
  <c r="AJ144" i="7" s="1"/>
  <c r="Q144" i="7"/>
  <c r="AC144" i="7" s="1"/>
  <c r="AI144" i="7" s="1"/>
  <c r="P144" i="7"/>
  <c r="V144" i="7" s="1"/>
  <c r="O144" i="7"/>
  <c r="N144" i="7"/>
  <c r="M144" i="7"/>
  <c r="L144" i="7"/>
  <c r="K144" i="7"/>
  <c r="J144" i="7"/>
  <c r="CK143" i="7"/>
  <c r="CL143" i="7" s="1"/>
  <c r="CM143" i="7" s="1"/>
  <c r="CN143" i="7" s="1"/>
  <c r="CO143" i="7" s="1"/>
  <c r="CD143" i="7"/>
  <c r="BY143" i="7"/>
  <c r="BZ143" i="7" s="1"/>
  <c r="CF143" i="7" s="1"/>
  <c r="U143" i="7"/>
  <c r="T143" i="7"/>
  <c r="AF143" i="7" s="1"/>
  <c r="AL143" i="7" s="1"/>
  <c r="S143" i="7"/>
  <c r="Y143" i="7" s="1"/>
  <c r="R143" i="7"/>
  <c r="X143" i="7" s="1"/>
  <c r="Q143" i="7"/>
  <c r="AC143" i="7" s="1"/>
  <c r="AI143" i="7" s="1"/>
  <c r="P143" i="7"/>
  <c r="V143" i="7" s="1"/>
  <c r="O143" i="7"/>
  <c r="N143" i="7"/>
  <c r="M143" i="7"/>
  <c r="L143" i="7"/>
  <c r="K143" i="7"/>
  <c r="J143" i="7"/>
  <c r="CK142" i="7"/>
  <c r="CL142" i="7" s="1"/>
  <c r="CM142" i="7" s="1"/>
  <c r="CN142" i="7" s="1"/>
  <c r="CO142" i="7" s="1"/>
  <c r="CD142" i="7"/>
  <c r="BY142" i="7"/>
  <c r="U142" i="7"/>
  <c r="AA142" i="7" s="1"/>
  <c r="T142" i="7"/>
  <c r="Z142" i="7" s="1"/>
  <c r="S142" i="7"/>
  <c r="AE142" i="7" s="1"/>
  <c r="AK142" i="7" s="1"/>
  <c r="R142" i="7"/>
  <c r="AD142" i="7" s="1"/>
  <c r="AJ142" i="7" s="1"/>
  <c r="Q142" i="7"/>
  <c r="P142" i="7"/>
  <c r="V142" i="7" s="1"/>
  <c r="O142" i="7"/>
  <c r="N142" i="7"/>
  <c r="M142" i="7"/>
  <c r="L142" i="7"/>
  <c r="K142" i="7"/>
  <c r="J142" i="7"/>
  <c r="CK141" i="7"/>
  <c r="CL141" i="7" s="1"/>
  <c r="CM141" i="7" s="1"/>
  <c r="CN141" i="7" s="1"/>
  <c r="CO141" i="7" s="1"/>
  <c r="CD141" i="7"/>
  <c r="BY141" i="7"/>
  <c r="CE141" i="7" s="1"/>
  <c r="U141" i="7"/>
  <c r="AG141" i="7" s="1"/>
  <c r="AM141" i="7" s="1"/>
  <c r="T141" i="7"/>
  <c r="AF141" i="7" s="1"/>
  <c r="AL141" i="7" s="1"/>
  <c r="S141" i="7"/>
  <c r="AE141" i="7" s="1"/>
  <c r="AK141" i="7" s="1"/>
  <c r="R141" i="7"/>
  <c r="X141" i="7" s="1"/>
  <c r="Q141" i="7"/>
  <c r="P141" i="7"/>
  <c r="AB141" i="7" s="1"/>
  <c r="AH141" i="7" s="1"/>
  <c r="O141" i="7"/>
  <c r="N141" i="7"/>
  <c r="M141" i="7"/>
  <c r="L141" i="7"/>
  <c r="K141" i="7"/>
  <c r="J141" i="7"/>
  <c r="CK140" i="7"/>
  <c r="CL140" i="7" s="1"/>
  <c r="CM140" i="7" s="1"/>
  <c r="CN140" i="7" s="1"/>
  <c r="CO140" i="7" s="1"/>
  <c r="CD140" i="7"/>
  <c r="BY140" i="7"/>
  <c r="BZ140" i="7" s="1"/>
  <c r="U140" i="7"/>
  <c r="AG140" i="7" s="1"/>
  <c r="AM140" i="7" s="1"/>
  <c r="T140" i="7"/>
  <c r="Z140" i="7" s="1"/>
  <c r="S140" i="7"/>
  <c r="R140" i="7"/>
  <c r="AD140" i="7" s="1"/>
  <c r="AJ140" i="7" s="1"/>
  <c r="Q140" i="7"/>
  <c r="AC140" i="7" s="1"/>
  <c r="AI140" i="7" s="1"/>
  <c r="P140" i="7"/>
  <c r="V140" i="7" s="1"/>
  <c r="O140" i="7"/>
  <c r="N140" i="7"/>
  <c r="M140" i="7"/>
  <c r="L140" i="7"/>
  <c r="K140" i="7"/>
  <c r="J140" i="7"/>
  <c r="CK139" i="7"/>
  <c r="CL139" i="7" s="1"/>
  <c r="CM139" i="7" s="1"/>
  <c r="CN139" i="7" s="1"/>
  <c r="CO139" i="7" s="1"/>
  <c r="CD139" i="7"/>
  <c r="BY139" i="7"/>
  <c r="U139" i="7"/>
  <c r="T139" i="7"/>
  <c r="AF139" i="7" s="1"/>
  <c r="AL139" i="7" s="1"/>
  <c r="S139" i="7"/>
  <c r="Y139" i="7" s="1"/>
  <c r="R139" i="7"/>
  <c r="X139" i="7" s="1"/>
  <c r="Q139" i="7"/>
  <c r="W139" i="7" s="1"/>
  <c r="P139" i="7"/>
  <c r="V139" i="7" s="1"/>
  <c r="O139" i="7"/>
  <c r="N139" i="7"/>
  <c r="M139" i="7"/>
  <c r="L139" i="7"/>
  <c r="K139" i="7"/>
  <c r="J139" i="7"/>
  <c r="CK138" i="7"/>
  <c r="CL138" i="7" s="1"/>
  <c r="CM138" i="7" s="1"/>
  <c r="CN138" i="7" s="1"/>
  <c r="CO138" i="7" s="1"/>
  <c r="CD138" i="7"/>
  <c r="BY138" i="7"/>
  <c r="U138" i="7"/>
  <c r="AA138" i="7" s="1"/>
  <c r="T138" i="7"/>
  <c r="Z138" i="7" s="1"/>
  <c r="S138" i="7"/>
  <c r="AE138" i="7" s="1"/>
  <c r="AK138" i="7" s="1"/>
  <c r="R138" i="7"/>
  <c r="AD138" i="7" s="1"/>
  <c r="AJ138" i="7" s="1"/>
  <c r="Q138" i="7"/>
  <c r="P138" i="7"/>
  <c r="V138" i="7" s="1"/>
  <c r="O138" i="7"/>
  <c r="N138" i="7"/>
  <c r="M138" i="7"/>
  <c r="L138" i="7"/>
  <c r="K138" i="7"/>
  <c r="J138" i="7"/>
  <c r="CK137" i="7"/>
  <c r="CL137" i="7" s="1"/>
  <c r="CM137" i="7" s="1"/>
  <c r="CN137" i="7" s="1"/>
  <c r="CO137" i="7" s="1"/>
  <c r="CD137" i="7"/>
  <c r="BY137" i="7"/>
  <c r="CE137" i="7" s="1"/>
  <c r="U137" i="7"/>
  <c r="AG137" i="7" s="1"/>
  <c r="AM137" i="7" s="1"/>
  <c r="T137" i="7"/>
  <c r="Z137" i="7" s="1"/>
  <c r="S137" i="7"/>
  <c r="AE137" i="7" s="1"/>
  <c r="AK137" i="7" s="1"/>
  <c r="R137" i="7"/>
  <c r="AD137" i="7" s="1"/>
  <c r="Q137" i="7"/>
  <c r="P137" i="7"/>
  <c r="AB137" i="7" s="1"/>
  <c r="AN137" i="7" s="1"/>
  <c r="AT137" i="7" s="1"/>
  <c r="O137" i="7"/>
  <c r="N137" i="7"/>
  <c r="M137" i="7"/>
  <c r="L137" i="7"/>
  <c r="K137" i="7"/>
  <c r="J137" i="7"/>
  <c r="CK136" i="7"/>
  <c r="CL136" i="7" s="1"/>
  <c r="CM136" i="7" s="1"/>
  <c r="CN136" i="7" s="1"/>
  <c r="CO136" i="7" s="1"/>
  <c r="CD136" i="7"/>
  <c r="BY136" i="7"/>
  <c r="CE136" i="7" s="1"/>
  <c r="U136" i="7"/>
  <c r="AG136" i="7" s="1"/>
  <c r="AM136" i="7" s="1"/>
  <c r="T136" i="7"/>
  <c r="AF136" i="7" s="1"/>
  <c r="AL136" i="7" s="1"/>
  <c r="S136" i="7"/>
  <c r="R136" i="7"/>
  <c r="AD136" i="7" s="1"/>
  <c r="AJ136" i="7" s="1"/>
  <c r="Q136" i="7"/>
  <c r="AC136" i="7" s="1"/>
  <c r="AI136" i="7" s="1"/>
  <c r="P136" i="7"/>
  <c r="V136" i="7" s="1"/>
  <c r="O136" i="7"/>
  <c r="N136" i="7"/>
  <c r="M136" i="7"/>
  <c r="L136" i="7"/>
  <c r="K136" i="7"/>
  <c r="J136" i="7"/>
  <c r="CK135" i="7"/>
  <c r="CL135" i="7" s="1"/>
  <c r="CM135" i="7" s="1"/>
  <c r="CN135" i="7" s="1"/>
  <c r="CO135" i="7" s="1"/>
  <c r="CD135" i="7"/>
  <c r="BY135" i="7"/>
  <c r="BZ135" i="7" s="1"/>
  <c r="CF135" i="7" s="1"/>
  <c r="U135" i="7"/>
  <c r="AA135" i="7" s="1"/>
  <c r="T135" i="7"/>
  <c r="AF135" i="7" s="1"/>
  <c r="AL135" i="7" s="1"/>
  <c r="S135" i="7"/>
  <c r="AE135" i="7" s="1"/>
  <c r="AK135" i="7" s="1"/>
  <c r="R135" i="7"/>
  <c r="X135" i="7" s="1"/>
  <c r="Q135" i="7"/>
  <c r="AC135" i="7" s="1"/>
  <c r="P135" i="7"/>
  <c r="AB135" i="7" s="1"/>
  <c r="AH135" i="7" s="1"/>
  <c r="O135" i="7"/>
  <c r="N135" i="7"/>
  <c r="M135" i="7"/>
  <c r="L135" i="7"/>
  <c r="K135" i="7"/>
  <c r="J135" i="7"/>
  <c r="CK134" i="7"/>
  <c r="CL134" i="7" s="1"/>
  <c r="CM134" i="7" s="1"/>
  <c r="CN134" i="7" s="1"/>
  <c r="CO134" i="7" s="1"/>
  <c r="CD134" i="7"/>
  <c r="BY134" i="7"/>
  <c r="CE134" i="7" s="1"/>
  <c r="U134" i="7"/>
  <c r="AA134" i="7" s="1"/>
  <c r="T134" i="7"/>
  <c r="AF134" i="7" s="1"/>
  <c r="AL134" i="7" s="1"/>
  <c r="S134" i="7"/>
  <c r="AE134" i="7" s="1"/>
  <c r="AK134" i="7" s="1"/>
  <c r="R134" i="7"/>
  <c r="Q134" i="7"/>
  <c r="W134" i="7" s="1"/>
  <c r="P134" i="7"/>
  <c r="AB134" i="7" s="1"/>
  <c r="AH134" i="7" s="1"/>
  <c r="O134" i="7"/>
  <c r="N134" i="7"/>
  <c r="M134" i="7"/>
  <c r="L134" i="7"/>
  <c r="K134" i="7"/>
  <c r="J134" i="7"/>
  <c r="CK133" i="7"/>
  <c r="CL133" i="7" s="1"/>
  <c r="CM133" i="7" s="1"/>
  <c r="CN133" i="7" s="1"/>
  <c r="CO133" i="7" s="1"/>
  <c r="CD133" i="7"/>
  <c r="BY133" i="7"/>
  <c r="U133" i="7"/>
  <c r="AG133" i="7" s="1"/>
  <c r="AM133" i="7" s="1"/>
  <c r="T133" i="7"/>
  <c r="S133" i="7"/>
  <c r="Y133" i="7" s="1"/>
  <c r="R133" i="7"/>
  <c r="AD133" i="7" s="1"/>
  <c r="AJ133" i="7" s="1"/>
  <c r="Q133" i="7"/>
  <c r="W133" i="7" s="1"/>
  <c r="P133" i="7"/>
  <c r="V133" i="7" s="1"/>
  <c r="O133" i="7"/>
  <c r="N133" i="7"/>
  <c r="M133" i="7"/>
  <c r="L133" i="7"/>
  <c r="K133" i="7"/>
  <c r="J133" i="7"/>
  <c r="CK132" i="7"/>
  <c r="CL132" i="7" s="1"/>
  <c r="CM132" i="7" s="1"/>
  <c r="CN132" i="7" s="1"/>
  <c r="CO132" i="7" s="1"/>
  <c r="CD132" i="7"/>
  <c r="BY132" i="7"/>
  <c r="CE132" i="7" s="1"/>
  <c r="U132" i="7"/>
  <c r="T132" i="7"/>
  <c r="AF132" i="7" s="1"/>
  <c r="AL132" i="7" s="1"/>
  <c r="S132" i="7"/>
  <c r="Y132" i="7" s="1"/>
  <c r="R132" i="7"/>
  <c r="X132" i="7" s="1"/>
  <c r="Q132" i="7"/>
  <c r="W132" i="7" s="1"/>
  <c r="P132" i="7"/>
  <c r="AB132" i="7" s="1"/>
  <c r="AH132" i="7" s="1"/>
  <c r="O132" i="7"/>
  <c r="N132" i="7"/>
  <c r="M132" i="7"/>
  <c r="L132" i="7"/>
  <c r="K132" i="7"/>
  <c r="J132" i="7"/>
  <c r="CK131" i="7"/>
  <c r="CL131" i="7" s="1"/>
  <c r="CM131" i="7" s="1"/>
  <c r="CN131" i="7" s="1"/>
  <c r="CO131" i="7" s="1"/>
  <c r="CD131" i="7"/>
  <c r="BY131" i="7"/>
  <c r="U131" i="7"/>
  <c r="AA131" i="7" s="1"/>
  <c r="T131" i="7"/>
  <c r="Z131" i="7" s="1"/>
  <c r="S131" i="7"/>
  <c r="Y131" i="7" s="1"/>
  <c r="R131" i="7"/>
  <c r="X131" i="7" s="1"/>
  <c r="Q131" i="7"/>
  <c r="W131" i="7" s="1"/>
  <c r="P131" i="7"/>
  <c r="V131" i="7" s="1"/>
  <c r="O131" i="7"/>
  <c r="N131" i="7"/>
  <c r="M131" i="7"/>
  <c r="L131" i="7"/>
  <c r="K131" i="7"/>
  <c r="J131" i="7"/>
  <c r="CK130" i="7"/>
  <c r="CL130" i="7" s="1"/>
  <c r="CM130" i="7" s="1"/>
  <c r="CN130" i="7" s="1"/>
  <c r="CO130" i="7" s="1"/>
  <c r="CD130" i="7"/>
  <c r="BY130" i="7"/>
  <c r="CE130" i="7" s="1"/>
  <c r="U130" i="7"/>
  <c r="AA130" i="7" s="1"/>
  <c r="T130" i="7"/>
  <c r="AF130" i="7" s="1"/>
  <c r="AL130" i="7" s="1"/>
  <c r="S130" i="7"/>
  <c r="Y130" i="7" s="1"/>
  <c r="R130" i="7"/>
  <c r="X130" i="7" s="1"/>
  <c r="Q130" i="7"/>
  <c r="P130" i="7"/>
  <c r="AB130" i="7" s="1"/>
  <c r="AH130" i="7" s="1"/>
  <c r="O130" i="7"/>
  <c r="N130" i="7"/>
  <c r="M130" i="7"/>
  <c r="L130" i="7"/>
  <c r="K130" i="7"/>
  <c r="J130" i="7"/>
  <c r="CK129" i="7"/>
  <c r="CL129" i="7" s="1"/>
  <c r="CM129" i="7" s="1"/>
  <c r="CN129" i="7" s="1"/>
  <c r="CO129" i="7" s="1"/>
  <c r="CD129" i="7"/>
  <c r="BY129" i="7"/>
  <c r="U129" i="7"/>
  <c r="AG129" i="7" s="1"/>
  <c r="AM129" i="7" s="1"/>
  <c r="T129" i="7"/>
  <c r="Z129" i="7" s="1"/>
  <c r="S129" i="7"/>
  <c r="R129" i="7"/>
  <c r="AD129" i="7" s="1"/>
  <c r="AJ129" i="7" s="1"/>
  <c r="Q129" i="7"/>
  <c r="W129" i="7" s="1"/>
  <c r="P129" i="7"/>
  <c r="V129" i="7" s="1"/>
  <c r="O129" i="7"/>
  <c r="N129" i="7"/>
  <c r="M129" i="7"/>
  <c r="L129" i="7"/>
  <c r="K129" i="7"/>
  <c r="J129" i="7"/>
  <c r="CK128" i="7"/>
  <c r="CL128" i="7" s="1"/>
  <c r="CM128" i="7" s="1"/>
  <c r="CN128" i="7" s="1"/>
  <c r="CO128" i="7" s="1"/>
  <c r="CD128" i="7"/>
  <c r="BY128" i="7"/>
  <c r="BZ128" i="7" s="1"/>
  <c r="CF128" i="7" s="1"/>
  <c r="U128" i="7"/>
  <c r="T128" i="7"/>
  <c r="AF128" i="7" s="1"/>
  <c r="AL128" i="7" s="1"/>
  <c r="S128" i="7"/>
  <c r="AE128" i="7" s="1"/>
  <c r="AK128" i="7" s="1"/>
  <c r="R128" i="7"/>
  <c r="X128" i="7" s="1"/>
  <c r="Q128" i="7"/>
  <c r="W128" i="7" s="1"/>
  <c r="P128" i="7"/>
  <c r="AB128" i="7" s="1"/>
  <c r="O128" i="7"/>
  <c r="N128" i="7"/>
  <c r="M128" i="7"/>
  <c r="L128" i="7"/>
  <c r="K128" i="7"/>
  <c r="J128" i="7"/>
  <c r="CK127" i="7"/>
  <c r="CL127" i="7" s="1"/>
  <c r="CM127" i="7" s="1"/>
  <c r="CN127" i="7" s="1"/>
  <c r="CO127" i="7" s="1"/>
  <c r="CD127" i="7"/>
  <c r="BY127" i="7"/>
  <c r="U127" i="7"/>
  <c r="AG127" i="7" s="1"/>
  <c r="AM127" i="7" s="1"/>
  <c r="T127" i="7"/>
  <c r="Z127" i="7" s="1"/>
  <c r="S127" i="7"/>
  <c r="Y127" i="7" s="1"/>
  <c r="R127" i="7"/>
  <c r="AD127" i="7" s="1"/>
  <c r="AJ127" i="7" s="1"/>
  <c r="Q127" i="7"/>
  <c r="W127" i="7" s="1"/>
  <c r="P127" i="7"/>
  <c r="V127" i="7" s="1"/>
  <c r="O127" i="7"/>
  <c r="N127" i="7"/>
  <c r="M127" i="7"/>
  <c r="L127" i="7"/>
  <c r="K127" i="7"/>
  <c r="J127" i="7"/>
  <c r="CK126" i="7"/>
  <c r="CL126" i="7" s="1"/>
  <c r="CM126" i="7" s="1"/>
  <c r="CN126" i="7" s="1"/>
  <c r="CO126" i="7" s="1"/>
  <c r="CD126" i="7"/>
  <c r="BY126" i="7"/>
  <c r="CE126" i="7" s="1"/>
  <c r="U126" i="7"/>
  <c r="AA126" i="7" s="1"/>
  <c r="T126" i="7"/>
  <c r="AF126" i="7" s="1"/>
  <c r="AL126" i="7" s="1"/>
  <c r="S126" i="7"/>
  <c r="Y126" i="7" s="1"/>
  <c r="R126" i="7"/>
  <c r="X126" i="7" s="1"/>
  <c r="Q126" i="7"/>
  <c r="P126" i="7"/>
  <c r="V126" i="7" s="1"/>
  <c r="O126" i="7"/>
  <c r="N126" i="7"/>
  <c r="M126" i="7"/>
  <c r="L126" i="7"/>
  <c r="K126" i="7"/>
  <c r="J126" i="7"/>
  <c r="CK125" i="7"/>
  <c r="CL125" i="7" s="1"/>
  <c r="CM125" i="7" s="1"/>
  <c r="CN125" i="7" s="1"/>
  <c r="CO125" i="7" s="1"/>
  <c r="CD125" i="7"/>
  <c r="BY125" i="7"/>
  <c r="U125" i="7"/>
  <c r="AG125" i="7" s="1"/>
  <c r="AM125" i="7" s="1"/>
  <c r="T125" i="7"/>
  <c r="Z125" i="7" s="1"/>
  <c r="S125" i="7"/>
  <c r="R125" i="7"/>
  <c r="X125" i="7" s="1"/>
  <c r="Q125" i="7"/>
  <c r="AC125" i="7" s="1"/>
  <c r="AI125" i="7" s="1"/>
  <c r="P125" i="7"/>
  <c r="V125" i="7" s="1"/>
  <c r="O125" i="7"/>
  <c r="N125" i="7"/>
  <c r="M125" i="7"/>
  <c r="L125" i="7"/>
  <c r="K125" i="7"/>
  <c r="J125" i="7"/>
  <c r="CK124" i="7"/>
  <c r="CL124" i="7" s="1"/>
  <c r="CM124" i="7" s="1"/>
  <c r="CN124" i="7" s="1"/>
  <c r="CO124" i="7" s="1"/>
  <c r="CD124" i="7"/>
  <c r="BY124" i="7"/>
  <c r="CE124" i="7" s="1"/>
  <c r="U124" i="7"/>
  <c r="AA124" i="7" s="1"/>
  <c r="T124" i="7"/>
  <c r="Z124" i="7" s="1"/>
  <c r="S124" i="7"/>
  <c r="R124" i="7"/>
  <c r="X124" i="7" s="1"/>
  <c r="Q124" i="7"/>
  <c r="W124" i="7" s="1"/>
  <c r="P124" i="7"/>
  <c r="AB124" i="7" s="1"/>
  <c r="AH124" i="7" s="1"/>
  <c r="O124" i="7"/>
  <c r="N124" i="7"/>
  <c r="M124" i="7"/>
  <c r="L124" i="7"/>
  <c r="K124" i="7"/>
  <c r="J124" i="7"/>
  <c r="CK123" i="7"/>
  <c r="CL123" i="7" s="1"/>
  <c r="CM123" i="7" s="1"/>
  <c r="CN123" i="7" s="1"/>
  <c r="CO123" i="7" s="1"/>
  <c r="CD123" i="7"/>
  <c r="BY123" i="7"/>
  <c r="BZ123" i="7" s="1"/>
  <c r="CF123" i="7" s="1"/>
  <c r="U123" i="7"/>
  <c r="AG123" i="7" s="1"/>
  <c r="AM123" i="7" s="1"/>
  <c r="T123" i="7"/>
  <c r="Z123" i="7" s="1"/>
  <c r="S123" i="7"/>
  <c r="Y123" i="7" s="1"/>
  <c r="R123" i="7"/>
  <c r="AD123" i="7" s="1"/>
  <c r="AJ123" i="7" s="1"/>
  <c r="Q123" i="7"/>
  <c r="AC123" i="7" s="1"/>
  <c r="AI123" i="7" s="1"/>
  <c r="P123" i="7"/>
  <c r="V123" i="7" s="1"/>
  <c r="O123" i="7"/>
  <c r="N123" i="7"/>
  <c r="M123" i="7"/>
  <c r="L123" i="7"/>
  <c r="K123" i="7"/>
  <c r="J123" i="7"/>
  <c r="CK122" i="7"/>
  <c r="CL122" i="7" s="1"/>
  <c r="CM122" i="7" s="1"/>
  <c r="CN122" i="7" s="1"/>
  <c r="CO122" i="7" s="1"/>
  <c r="CD122" i="7"/>
  <c r="BY122" i="7"/>
  <c r="CE122" i="7" s="1"/>
  <c r="U122" i="7"/>
  <c r="AG122" i="7" s="1"/>
  <c r="AM122" i="7" s="1"/>
  <c r="T122" i="7"/>
  <c r="AF122" i="7" s="1"/>
  <c r="AL122" i="7" s="1"/>
  <c r="S122" i="7"/>
  <c r="AE122" i="7" s="1"/>
  <c r="AK122" i="7" s="1"/>
  <c r="R122" i="7"/>
  <c r="X122" i="7" s="1"/>
  <c r="Q122" i="7"/>
  <c r="P122" i="7"/>
  <c r="V122" i="7" s="1"/>
  <c r="O122" i="7"/>
  <c r="N122" i="7"/>
  <c r="M122" i="7"/>
  <c r="L122" i="7"/>
  <c r="K122" i="7"/>
  <c r="J122" i="7"/>
  <c r="CK121" i="7"/>
  <c r="CL121" i="7" s="1"/>
  <c r="CM121" i="7" s="1"/>
  <c r="CN121" i="7" s="1"/>
  <c r="CO121" i="7" s="1"/>
  <c r="CD121" i="7"/>
  <c r="BY121" i="7"/>
  <c r="U121" i="7"/>
  <c r="AG121" i="7" s="1"/>
  <c r="AM121" i="7" s="1"/>
  <c r="T121" i="7"/>
  <c r="Z121" i="7" s="1"/>
  <c r="S121" i="7"/>
  <c r="R121" i="7"/>
  <c r="X121" i="7" s="1"/>
  <c r="Q121" i="7"/>
  <c r="W121" i="7" s="1"/>
  <c r="P121" i="7"/>
  <c r="V121" i="7" s="1"/>
  <c r="O121" i="7"/>
  <c r="N121" i="7"/>
  <c r="M121" i="7"/>
  <c r="L121" i="7"/>
  <c r="K121" i="7"/>
  <c r="J121" i="7"/>
  <c r="CK120" i="7"/>
  <c r="CL120" i="7" s="1"/>
  <c r="CM120" i="7" s="1"/>
  <c r="CN120" i="7" s="1"/>
  <c r="CO120" i="7" s="1"/>
  <c r="CD120" i="7"/>
  <c r="BY120" i="7"/>
  <c r="CE120" i="7" s="1"/>
  <c r="U120" i="7"/>
  <c r="T120" i="7"/>
  <c r="AF120" i="7" s="1"/>
  <c r="AL120" i="7" s="1"/>
  <c r="S120" i="7"/>
  <c r="AE120" i="7" s="1"/>
  <c r="AK120" i="7" s="1"/>
  <c r="R120" i="7"/>
  <c r="X120" i="7" s="1"/>
  <c r="Q120" i="7"/>
  <c r="AC120" i="7" s="1"/>
  <c r="P120" i="7"/>
  <c r="AB120" i="7" s="1"/>
  <c r="AH120" i="7" s="1"/>
  <c r="O120" i="7"/>
  <c r="N120" i="7"/>
  <c r="M120" i="7"/>
  <c r="L120" i="7"/>
  <c r="K120" i="7"/>
  <c r="J120" i="7"/>
  <c r="CK119" i="7"/>
  <c r="CL119" i="7" s="1"/>
  <c r="CM119" i="7" s="1"/>
  <c r="CN119" i="7" s="1"/>
  <c r="CO119" i="7" s="1"/>
  <c r="CD119" i="7"/>
  <c r="BY119" i="7"/>
  <c r="U119" i="7"/>
  <c r="AG119" i="7" s="1"/>
  <c r="AM119" i="7" s="1"/>
  <c r="T119" i="7"/>
  <c r="Z119" i="7" s="1"/>
  <c r="S119" i="7"/>
  <c r="AE119" i="7" s="1"/>
  <c r="AK119" i="7" s="1"/>
  <c r="R119" i="7"/>
  <c r="AD119" i="7" s="1"/>
  <c r="AJ119" i="7" s="1"/>
  <c r="Q119" i="7"/>
  <c r="AC119" i="7" s="1"/>
  <c r="AI119" i="7" s="1"/>
  <c r="P119" i="7"/>
  <c r="V119" i="7" s="1"/>
  <c r="O119" i="7"/>
  <c r="N119" i="7"/>
  <c r="M119" i="7"/>
  <c r="L119" i="7"/>
  <c r="K119" i="7"/>
  <c r="J119" i="7"/>
  <c r="CK118" i="7"/>
  <c r="CL118" i="7" s="1"/>
  <c r="CM118" i="7" s="1"/>
  <c r="CN118" i="7" s="1"/>
  <c r="CO118" i="7" s="1"/>
  <c r="CD118" i="7"/>
  <c r="BY118" i="7"/>
  <c r="BZ118" i="7" s="1"/>
  <c r="U118" i="7"/>
  <c r="AG118" i="7" s="1"/>
  <c r="AM118" i="7" s="1"/>
  <c r="T118" i="7"/>
  <c r="AF118" i="7" s="1"/>
  <c r="AL118" i="7" s="1"/>
  <c r="S118" i="7"/>
  <c r="AE118" i="7" s="1"/>
  <c r="AK118" i="7" s="1"/>
  <c r="R118" i="7"/>
  <c r="X118" i="7" s="1"/>
  <c r="Q118" i="7"/>
  <c r="P118" i="7"/>
  <c r="V118" i="7" s="1"/>
  <c r="O118" i="7"/>
  <c r="N118" i="7"/>
  <c r="M118" i="7"/>
  <c r="L118" i="7"/>
  <c r="K118" i="7"/>
  <c r="J118" i="7"/>
  <c r="CK117" i="7"/>
  <c r="CL117" i="7" s="1"/>
  <c r="CM117" i="7" s="1"/>
  <c r="CN117" i="7" s="1"/>
  <c r="CO117" i="7" s="1"/>
  <c r="CD117" i="7"/>
  <c r="BY117" i="7"/>
  <c r="BZ117" i="7" s="1"/>
  <c r="U117" i="7"/>
  <c r="AG117" i="7" s="1"/>
  <c r="AM117" i="7" s="1"/>
  <c r="T117" i="7"/>
  <c r="Z117" i="7" s="1"/>
  <c r="S117" i="7"/>
  <c r="Y117" i="7" s="1"/>
  <c r="R117" i="7"/>
  <c r="AD117" i="7" s="1"/>
  <c r="AJ117" i="7" s="1"/>
  <c r="Q117" i="7"/>
  <c r="AC117" i="7" s="1"/>
  <c r="AI117" i="7" s="1"/>
  <c r="P117" i="7"/>
  <c r="AB117" i="7" s="1"/>
  <c r="O117" i="7"/>
  <c r="N117" i="7"/>
  <c r="M117" i="7"/>
  <c r="L117" i="7"/>
  <c r="K117" i="7"/>
  <c r="J117" i="7"/>
  <c r="CK116" i="7"/>
  <c r="CL116" i="7" s="1"/>
  <c r="CM116" i="7" s="1"/>
  <c r="CN116" i="7" s="1"/>
  <c r="CO116" i="7" s="1"/>
  <c r="CD116" i="7"/>
  <c r="BY116" i="7"/>
  <c r="CE116" i="7" s="1"/>
  <c r="U116" i="7"/>
  <c r="AA116" i="7" s="1"/>
  <c r="T116" i="7"/>
  <c r="Z116" i="7" s="1"/>
  <c r="S116" i="7"/>
  <c r="Y116" i="7" s="1"/>
  <c r="R116" i="7"/>
  <c r="AD116" i="7" s="1"/>
  <c r="Q116" i="7"/>
  <c r="W116" i="7" s="1"/>
  <c r="P116" i="7"/>
  <c r="AB116" i="7" s="1"/>
  <c r="AH116" i="7" s="1"/>
  <c r="O116" i="7"/>
  <c r="N116" i="7"/>
  <c r="M116" i="7"/>
  <c r="L116" i="7"/>
  <c r="K116" i="7"/>
  <c r="J116" i="7"/>
  <c r="CK115" i="7"/>
  <c r="CL115" i="7" s="1"/>
  <c r="CM115" i="7" s="1"/>
  <c r="CN115" i="7" s="1"/>
  <c r="CO115" i="7" s="1"/>
  <c r="CD115" i="7"/>
  <c r="BY115" i="7"/>
  <c r="U115" i="7"/>
  <c r="AG115" i="7" s="1"/>
  <c r="AM115" i="7" s="1"/>
  <c r="T115" i="7"/>
  <c r="AF115" i="7" s="1"/>
  <c r="AL115" i="7" s="1"/>
  <c r="S115" i="7"/>
  <c r="Y115" i="7" s="1"/>
  <c r="R115" i="7"/>
  <c r="X115" i="7" s="1"/>
  <c r="Q115" i="7"/>
  <c r="AC115" i="7" s="1"/>
  <c r="AI115" i="7" s="1"/>
  <c r="P115" i="7"/>
  <c r="V115" i="7" s="1"/>
  <c r="O115" i="7"/>
  <c r="N115" i="7"/>
  <c r="M115" i="7"/>
  <c r="L115" i="7"/>
  <c r="K115" i="7"/>
  <c r="J115" i="7"/>
  <c r="CK114" i="7"/>
  <c r="CL114" i="7" s="1"/>
  <c r="CM114" i="7" s="1"/>
  <c r="CN114" i="7" s="1"/>
  <c r="CO114" i="7" s="1"/>
  <c r="CD114" i="7"/>
  <c r="BY114" i="7"/>
  <c r="CE114" i="7" s="1"/>
  <c r="U114" i="7"/>
  <c r="AG114" i="7" s="1"/>
  <c r="AM114" i="7" s="1"/>
  <c r="T114" i="7"/>
  <c r="AF114" i="7" s="1"/>
  <c r="S114" i="7"/>
  <c r="Y114" i="7" s="1"/>
  <c r="R114" i="7"/>
  <c r="X114" i="7" s="1"/>
  <c r="Q114" i="7"/>
  <c r="AC114" i="7" s="1"/>
  <c r="P114" i="7"/>
  <c r="V114" i="7" s="1"/>
  <c r="O114" i="7"/>
  <c r="N114" i="7"/>
  <c r="M114" i="7"/>
  <c r="L114" i="7"/>
  <c r="K114" i="7"/>
  <c r="J114" i="7"/>
  <c r="CK113" i="7"/>
  <c r="CL113" i="7" s="1"/>
  <c r="CM113" i="7" s="1"/>
  <c r="CN113" i="7" s="1"/>
  <c r="CO113" i="7" s="1"/>
  <c r="CD113" i="7"/>
  <c r="BY113" i="7"/>
  <c r="CE113" i="7" s="1"/>
  <c r="U113" i="7"/>
  <c r="AA113" i="7" s="1"/>
  <c r="T113" i="7"/>
  <c r="Z113" i="7" s="1"/>
  <c r="S113" i="7"/>
  <c r="AE113" i="7" s="1"/>
  <c r="AK113" i="7" s="1"/>
  <c r="R113" i="7"/>
  <c r="X113" i="7" s="1"/>
  <c r="Q113" i="7"/>
  <c r="W113" i="7" s="1"/>
  <c r="P113" i="7"/>
  <c r="V113" i="7" s="1"/>
  <c r="O113" i="7"/>
  <c r="N113" i="7"/>
  <c r="M113" i="7"/>
  <c r="L113" i="7"/>
  <c r="K113" i="7"/>
  <c r="J113" i="7"/>
  <c r="CK112" i="7"/>
  <c r="CL112" i="7" s="1"/>
  <c r="CM112" i="7" s="1"/>
  <c r="CN112" i="7" s="1"/>
  <c r="CO112" i="7" s="1"/>
  <c r="CD112" i="7"/>
  <c r="BY112" i="7"/>
  <c r="BZ112" i="7" s="1"/>
  <c r="U112" i="7"/>
  <c r="AG112" i="7" s="1"/>
  <c r="AM112" i="7" s="1"/>
  <c r="T112" i="7"/>
  <c r="Z112" i="7" s="1"/>
  <c r="S112" i="7"/>
  <c r="Y112" i="7" s="1"/>
  <c r="R112" i="7"/>
  <c r="X112" i="7" s="1"/>
  <c r="Q112" i="7"/>
  <c r="AC112" i="7" s="1"/>
  <c r="AI112" i="7" s="1"/>
  <c r="P112" i="7"/>
  <c r="V112" i="7" s="1"/>
  <c r="O112" i="7"/>
  <c r="N112" i="7"/>
  <c r="M112" i="7"/>
  <c r="L112" i="7"/>
  <c r="K112" i="7"/>
  <c r="J112" i="7"/>
  <c r="CK111" i="7"/>
  <c r="CL111" i="7" s="1"/>
  <c r="CM111" i="7" s="1"/>
  <c r="CN111" i="7" s="1"/>
  <c r="CO111" i="7" s="1"/>
  <c r="CD111" i="7"/>
  <c r="BY111" i="7"/>
  <c r="CE111" i="7" s="1"/>
  <c r="U111" i="7"/>
  <c r="AA111" i="7" s="1"/>
  <c r="T111" i="7"/>
  <c r="Z111" i="7" s="1"/>
  <c r="S111" i="7"/>
  <c r="AE111" i="7" s="1"/>
  <c r="AK111" i="7" s="1"/>
  <c r="R111" i="7"/>
  <c r="X111" i="7" s="1"/>
  <c r="Q111" i="7"/>
  <c r="W111" i="7" s="1"/>
  <c r="P111" i="7"/>
  <c r="V111" i="7" s="1"/>
  <c r="O111" i="7"/>
  <c r="N111" i="7"/>
  <c r="M111" i="7"/>
  <c r="L111" i="7"/>
  <c r="K111" i="7"/>
  <c r="J111" i="7"/>
  <c r="CK110" i="7"/>
  <c r="CL110" i="7" s="1"/>
  <c r="CM110" i="7" s="1"/>
  <c r="CN110" i="7" s="1"/>
  <c r="CO110" i="7" s="1"/>
  <c r="CD110" i="7"/>
  <c r="BY110" i="7"/>
  <c r="BZ110" i="7" s="1"/>
  <c r="U110" i="7"/>
  <c r="AG110" i="7" s="1"/>
  <c r="AM110" i="7" s="1"/>
  <c r="T110" i="7"/>
  <c r="AF110" i="7" s="1"/>
  <c r="AL110" i="7" s="1"/>
  <c r="S110" i="7"/>
  <c r="Y110" i="7" s="1"/>
  <c r="R110" i="7"/>
  <c r="X110" i="7" s="1"/>
  <c r="Q110" i="7"/>
  <c r="AC110" i="7" s="1"/>
  <c r="P110" i="7"/>
  <c r="V110" i="7" s="1"/>
  <c r="O110" i="7"/>
  <c r="N110" i="7"/>
  <c r="M110" i="7"/>
  <c r="L110" i="7"/>
  <c r="K110" i="7"/>
  <c r="J110" i="7"/>
  <c r="CK109" i="7"/>
  <c r="CL109" i="7" s="1"/>
  <c r="CM109" i="7" s="1"/>
  <c r="CN109" i="7" s="1"/>
  <c r="CO109" i="7" s="1"/>
  <c r="CD109" i="7"/>
  <c r="BY109" i="7"/>
  <c r="CE109" i="7" s="1"/>
  <c r="U109" i="7"/>
  <c r="AA109" i="7" s="1"/>
  <c r="T109" i="7"/>
  <c r="Z109" i="7" s="1"/>
  <c r="S109" i="7"/>
  <c r="AE109" i="7" s="1"/>
  <c r="AK109" i="7" s="1"/>
  <c r="R109" i="7"/>
  <c r="X109" i="7" s="1"/>
  <c r="Q109" i="7"/>
  <c r="W109" i="7" s="1"/>
  <c r="P109" i="7"/>
  <c r="V109" i="7" s="1"/>
  <c r="O109" i="7"/>
  <c r="N109" i="7"/>
  <c r="M109" i="7"/>
  <c r="L109" i="7"/>
  <c r="K109" i="7"/>
  <c r="J109" i="7"/>
  <c r="CK108" i="7"/>
  <c r="CL108" i="7" s="1"/>
  <c r="CM108" i="7" s="1"/>
  <c r="CN108" i="7" s="1"/>
  <c r="CO108" i="7" s="1"/>
  <c r="CD108" i="7"/>
  <c r="BY108" i="7"/>
  <c r="BZ108" i="7" s="1"/>
  <c r="U108" i="7"/>
  <c r="AG108" i="7" s="1"/>
  <c r="AM108" i="7" s="1"/>
  <c r="T108" i="7"/>
  <c r="Z108" i="7" s="1"/>
  <c r="S108" i="7"/>
  <c r="Y108" i="7" s="1"/>
  <c r="R108" i="7"/>
  <c r="AD108" i="7" s="1"/>
  <c r="AJ108" i="7" s="1"/>
  <c r="Q108" i="7"/>
  <c r="AC108" i="7" s="1"/>
  <c r="AI108" i="7" s="1"/>
  <c r="P108" i="7"/>
  <c r="AB108" i="7" s="1"/>
  <c r="CI102" i="7"/>
  <c r="BW102" i="7"/>
  <c r="BK102" i="7"/>
  <c r="AY102" i="7"/>
  <c r="AM102" i="7"/>
  <c r="AA102" i="7"/>
  <c r="AP35" i="6" l="1"/>
  <c r="AV35" i="6" s="1"/>
  <c r="CA35" i="6"/>
  <c r="AQ35" i="6" s="1"/>
  <c r="AW35" i="6" s="1"/>
  <c r="AP36" i="6"/>
  <c r="AV36" i="6" s="1"/>
  <c r="BA59" i="6"/>
  <c r="BG59" i="6" s="1"/>
  <c r="BA60" i="6"/>
  <c r="BG60" i="6" s="1"/>
  <c r="BB59" i="6"/>
  <c r="BH59" i="6" s="1"/>
  <c r="CA31" i="6"/>
  <c r="AQ31" i="6" s="1"/>
  <c r="AW31" i="6" s="1"/>
  <c r="CB31" i="6"/>
  <c r="CF39" i="6"/>
  <c r="CA39" i="6"/>
  <c r="BA33" i="6"/>
  <c r="BM33" i="6" s="1"/>
  <c r="BS33" i="6" s="1"/>
  <c r="BA53" i="6"/>
  <c r="BG53" i="6" s="1"/>
  <c r="AU37" i="6"/>
  <c r="BA37" i="6"/>
  <c r="BM60" i="6"/>
  <c r="BS60" i="6" s="1"/>
  <c r="BB57" i="6"/>
  <c r="BF55" i="6"/>
  <c r="AZ59" i="6"/>
  <c r="AZ53" i="6"/>
  <c r="BF53" i="6" s="1"/>
  <c r="CB35" i="6"/>
  <c r="BB38" i="6"/>
  <c r="BH38" i="6" s="1"/>
  <c r="BB53" i="6"/>
  <c r="AZ38" i="6"/>
  <c r="BM55" i="6"/>
  <c r="BS55" i="6" s="1"/>
  <c r="BG55" i="6"/>
  <c r="BA58" i="6"/>
  <c r="AZ60" i="6"/>
  <c r="AZ56" i="6"/>
  <c r="CB59" i="6"/>
  <c r="CG59" i="6"/>
  <c r="AQ59" i="6"/>
  <c r="AW59" i="6" s="1"/>
  <c r="CG56" i="6"/>
  <c r="AQ56" i="6"/>
  <c r="AW56" i="6" s="1"/>
  <c r="CB56" i="6"/>
  <c r="BA56" i="6"/>
  <c r="AZ58" i="6"/>
  <c r="AZ57" i="6"/>
  <c r="CB55" i="6"/>
  <c r="CG55" i="6"/>
  <c r="AQ55" i="6"/>
  <c r="AW55" i="6" s="1"/>
  <c r="CG57" i="6"/>
  <c r="AQ57" i="6"/>
  <c r="AW57" i="6" s="1"/>
  <c r="CB57" i="6"/>
  <c r="BM53" i="6"/>
  <c r="BS53" i="6" s="1"/>
  <c r="AP54" i="6"/>
  <c r="AV54" i="6" s="1"/>
  <c r="CA54" i="6"/>
  <c r="CF54" i="6"/>
  <c r="CG60" i="6"/>
  <c r="CB60" i="6"/>
  <c r="AQ60" i="6"/>
  <c r="AW60" i="6" s="1"/>
  <c r="BA52" i="6"/>
  <c r="BA54" i="6"/>
  <c r="BB52" i="6"/>
  <c r="AP58" i="6"/>
  <c r="AV58" i="6" s="1"/>
  <c r="CA58" i="6"/>
  <c r="CF58" i="6"/>
  <c r="BA57" i="6"/>
  <c r="CG52" i="6"/>
  <c r="AQ52" i="6"/>
  <c r="AW52" i="6" s="1"/>
  <c r="CB52" i="6"/>
  <c r="CG53" i="6"/>
  <c r="AQ53" i="6"/>
  <c r="AW53" i="6" s="1"/>
  <c r="CB53" i="6"/>
  <c r="BM59" i="6"/>
  <c r="BS59" i="6" s="1"/>
  <c r="AZ54" i="6"/>
  <c r="BB60" i="6"/>
  <c r="BB55" i="6"/>
  <c r="BB56" i="6"/>
  <c r="AZ52" i="6"/>
  <c r="BA32" i="6"/>
  <c r="BA31" i="6"/>
  <c r="AZ33" i="6"/>
  <c r="AZ35" i="6"/>
  <c r="BF35" i="6" s="1"/>
  <c r="AZ37" i="6"/>
  <c r="BL31" i="6"/>
  <c r="BR31" i="6" s="1"/>
  <c r="BM38" i="6"/>
  <c r="BS38" i="6" s="1"/>
  <c r="BG38" i="6"/>
  <c r="CG32" i="6"/>
  <c r="AQ32" i="6"/>
  <c r="AW32" i="6" s="1"/>
  <c r="CB32" i="6"/>
  <c r="BB31" i="6"/>
  <c r="BB37" i="6"/>
  <c r="BB34" i="6"/>
  <c r="BC31" i="6"/>
  <c r="BA36" i="6"/>
  <c r="CG36" i="6"/>
  <c r="AQ36" i="6"/>
  <c r="AW36" i="6" s="1"/>
  <c r="CB36" i="6"/>
  <c r="BB32" i="6"/>
  <c r="CB37" i="6"/>
  <c r="AQ37" i="6"/>
  <c r="AW37" i="6" s="1"/>
  <c r="CG37" i="6"/>
  <c r="CB34" i="6"/>
  <c r="CG34" i="6"/>
  <c r="AQ34" i="6"/>
  <c r="AW34" i="6" s="1"/>
  <c r="AZ39" i="6"/>
  <c r="BB33" i="6"/>
  <c r="BA39" i="6"/>
  <c r="BL35" i="6"/>
  <c r="BR35" i="6" s="1"/>
  <c r="CB33" i="6"/>
  <c r="CG33" i="6"/>
  <c r="AQ33" i="6"/>
  <c r="AW33" i="6" s="1"/>
  <c r="AZ36" i="6"/>
  <c r="BB35" i="6"/>
  <c r="BA35" i="6"/>
  <c r="BM34" i="6"/>
  <c r="BS34" i="6" s="1"/>
  <c r="BG34" i="6"/>
  <c r="CB38" i="6"/>
  <c r="CG38" i="6"/>
  <c r="AQ38" i="6"/>
  <c r="AW38" i="6" s="1"/>
  <c r="BB39" i="6"/>
  <c r="AZ32" i="6"/>
  <c r="BC59" i="5"/>
  <c r="BI59" i="5" s="1"/>
  <c r="AU55" i="5"/>
  <c r="BA55" i="5"/>
  <c r="AJ53" i="5"/>
  <c r="AP53" i="5"/>
  <c r="AV53" i="5" s="1"/>
  <c r="CH48" i="5"/>
  <c r="AR48" i="5"/>
  <c r="AX48" i="5" s="1"/>
  <c r="CC48" i="5"/>
  <c r="BD48" i="5"/>
  <c r="BJ48" i="5" s="1"/>
  <c r="BB44" i="5"/>
  <c r="BA59" i="5"/>
  <c r="BM57" i="5"/>
  <c r="BS57" i="5" s="1"/>
  <c r="AH54" i="5"/>
  <c r="AN54" i="5"/>
  <c r="AT54" i="5" s="1"/>
  <c r="BM47" i="5"/>
  <c r="BS47" i="5" s="1"/>
  <c r="CH44" i="5"/>
  <c r="AR44" i="5"/>
  <c r="AX44" i="5" s="1"/>
  <c r="CC44" i="5"/>
  <c r="CB43" i="5"/>
  <c r="CG43" i="5"/>
  <c r="AQ43" i="5"/>
  <c r="AW43" i="5" s="1"/>
  <c r="CB47" i="5"/>
  <c r="CG47" i="5"/>
  <c r="AQ47" i="5"/>
  <c r="AW47" i="5" s="1"/>
  <c r="AZ44" i="5"/>
  <c r="CC59" i="5"/>
  <c r="BD59" i="5"/>
  <c r="BJ59" i="5" s="1"/>
  <c r="CH59" i="5"/>
  <c r="AR59" i="5"/>
  <c r="AX59" i="5" s="1"/>
  <c r="AU51" i="5"/>
  <c r="BA51" i="5"/>
  <c r="AO42" i="5"/>
  <c r="AU42" i="5" s="1"/>
  <c r="BA42" i="5"/>
  <c r="BG42" i="5" s="1"/>
  <c r="AI42" i="5"/>
  <c r="AO52" i="5"/>
  <c r="AU52" i="5" s="1"/>
  <c r="AZ48" i="5"/>
  <c r="CB51" i="5"/>
  <c r="CG51" i="5"/>
  <c r="AQ51" i="5"/>
  <c r="AW51" i="5" s="1"/>
  <c r="BA44" i="5"/>
  <c r="AJ42" i="5"/>
  <c r="BL49" i="5"/>
  <c r="BR49" i="5" s="1"/>
  <c r="CF54" i="5"/>
  <c r="AP54" i="5"/>
  <c r="AV54" i="5" s="1"/>
  <c r="CA54" i="5"/>
  <c r="AZ53" i="5"/>
  <c r="CC55" i="5"/>
  <c r="AR55" i="5"/>
  <c r="AX55" i="5" s="1"/>
  <c r="CH55" i="5"/>
  <c r="BB59" i="5"/>
  <c r="CA56" i="5"/>
  <c r="BB56" i="5"/>
  <c r="BH56" i="5" s="1"/>
  <c r="CF56" i="5"/>
  <c r="BN56" i="5"/>
  <c r="BT56" i="5" s="1"/>
  <c r="AP56" i="5"/>
  <c r="AV56" i="5" s="1"/>
  <c r="BM43" i="5"/>
  <c r="BS43" i="5" s="1"/>
  <c r="AJ46" i="5"/>
  <c r="AP46" i="5"/>
  <c r="AV46" i="5" s="1"/>
  <c r="AP51" i="5"/>
  <c r="AV51" i="5" s="1"/>
  <c r="BO44" i="5"/>
  <c r="BU44" i="5" s="1"/>
  <c r="BL46" i="5"/>
  <c r="BR46" i="5" s="1"/>
  <c r="CF45" i="5"/>
  <c r="AP45" i="5"/>
  <c r="AV45" i="5" s="1"/>
  <c r="CA45" i="5"/>
  <c r="AQ58" i="5"/>
  <c r="AW58" i="5" s="1"/>
  <c r="CB58" i="5"/>
  <c r="CG58" i="5"/>
  <c r="BA54" i="5"/>
  <c r="CG57" i="5"/>
  <c r="AQ57" i="5"/>
  <c r="AW57" i="5" s="1"/>
  <c r="CB57" i="5"/>
  <c r="AZ51" i="5"/>
  <c r="AT56" i="5"/>
  <c r="AZ56" i="5"/>
  <c r="AH58" i="5"/>
  <c r="AN58" i="5"/>
  <c r="AT58" i="5" s="1"/>
  <c r="BB42" i="5"/>
  <c r="BH42" i="5" s="1"/>
  <c r="BA48" i="5"/>
  <c r="CH53" i="5"/>
  <c r="AR53" i="5"/>
  <c r="AX53" i="5" s="1"/>
  <c r="CC53" i="5"/>
  <c r="AV48" i="5"/>
  <c r="BB48" i="5"/>
  <c r="BN55" i="5"/>
  <c r="BT55" i="5" s="1"/>
  <c r="BA52" i="5"/>
  <c r="BG52" i="5" s="1"/>
  <c r="AZ43" i="5"/>
  <c r="BF43" i="5" s="1"/>
  <c r="AH43" i="5"/>
  <c r="AN43" i="5"/>
  <c r="AT43" i="5" s="1"/>
  <c r="BB51" i="5"/>
  <c r="BH51" i="5" s="1"/>
  <c r="BN57" i="5"/>
  <c r="BT57" i="5" s="1"/>
  <c r="CB42" i="5"/>
  <c r="BC42" i="5"/>
  <c r="BI42" i="5" s="1"/>
  <c r="CG42" i="5"/>
  <c r="AQ42" i="5"/>
  <c r="AW42" i="5" s="1"/>
  <c r="CF49" i="5"/>
  <c r="AP49" i="5"/>
  <c r="AV49" i="5" s="1"/>
  <c r="CA49" i="5"/>
  <c r="BB49" i="5"/>
  <c r="BH49" i="5" s="1"/>
  <c r="BC53" i="5"/>
  <c r="AH52" i="5"/>
  <c r="AN52" i="5"/>
  <c r="AT52" i="5" s="1"/>
  <c r="AZ52" i="5"/>
  <c r="BF52" i="5" s="1"/>
  <c r="AO46" i="5"/>
  <c r="AU46" i="5" s="1"/>
  <c r="BA46" i="5"/>
  <c r="BG46" i="5" s="1"/>
  <c r="AI46" i="5"/>
  <c r="CA52" i="5"/>
  <c r="AP52" i="5"/>
  <c r="AV52" i="5" s="1"/>
  <c r="CF52" i="5"/>
  <c r="CF50" i="5"/>
  <c r="AP50" i="5"/>
  <c r="AV50" i="5" s="1"/>
  <c r="CA50" i="5"/>
  <c r="BN43" i="5"/>
  <c r="BT43" i="5" s="1"/>
  <c r="BN47" i="5"/>
  <c r="BT47" i="5" s="1"/>
  <c r="BB46" i="5"/>
  <c r="BH46" i="5" s="1"/>
  <c r="BL57" i="5"/>
  <c r="BR57" i="5" s="1"/>
  <c r="BO59" i="5"/>
  <c r="BU59" i="5" s="1"/>
  <c r="AQ55" i="5"/>
  <c r="AW55" i="5" s="1"/>
  <c r="AO56" i="5"/>
  <c r="AU56" i="5" s="1"/>
  <c r="AH50" i="5"/>
  <c r="AZ50" i="5"/>
  <c r="BF50" i="5" s="1"/>
  <c r="BL50" i="5"/>
  <c r="BR50" i="5" s="1"/>
  <c r="AN50" i="5"/>
  <c r="AT50" i="5" s="1"/>
  <c r="AZ42" i="5"/>
  <c r="BN46" i="5"/>
  <c r="BT46" i="5" s="1"/>
  <c r="AZ47" i="5"/>
  <c r="BF47" i="5" s="1"/>
  <c r="AH47" i="5"/>
  <c r="AN47" i="5"/>
  <c r="AT47" i="5" s="1"/>
  <c r="BC48" i="5"/>
  <c r="AT45" i="5"/>
  <c r="AZ45" i="5"/>
  <c r="BA53" i="5"/>
  <c r="BG53" i="5" s="1"/>
  <c r="AI53" i="5"/>
  <c r="AO53" i="5"/>
  <c r="AU53" i="5" s="1"/>
  <c r="BM49" i="5"/>
  <c r="BS49" i="5" s="1"/>
  <c r="CB46" i="5"/>
  <c r="CG46" i="5"/>
  <c r="AQ46" i="5"/>
  <c r="AW46" i="5" s="1"/>
  <c r="BA23" i="5"/>
  <c r="AV11" i="5"/>
  <c r="BB11" i="5"/>
  <c r="BN11" i="5" s="1"/>
  <c r="AW12" i="5"/>
  <c r="CB20" i="5"/>
  <c r="AX20" i="5" s="1"/>
  <c r="CG12" i="5"/>
  <c r="CB28" i="5"/>
  <c r="AX28" i="5" s="1"/>
  <c r="AW20" i="5"/>
  <c r="AX17" i="5"/>
  <c r="CB12" i="5"/>
  <c r="CH12" i="5" s="1"/>
  <c r="AT28" i="5"/>
  <c r="AY16" i="5"/>
  <c r="AW28" i="5"/>
  <c r="AW16" i="5"/>
  <c r="AV21" i="5"/>
  <c r="BL14" i="5"/>
  <c r="AU25" i="5"/>
  <c r="CF24" i="5"/>
  <c r="CA24" i="5"/>
  <c r="AV13" i="5"/>
  <c r="BM28" i="5"/>
  <c r="AV20" i="5"/>
  <c r="AX13" i="5"/>
  <c r="BJ11" i="5"/>
  <c r="AW17" i="5"/>
  <c r="BO17" i="5"/>
  <c r="CC12" i="5"/>
  <c r="BN24" i="5"/>
  <c r="CI11" i="5"/>
  <c r="AY11" i="5"/>
  <c r="BM24" i="5"/>
  <c r="CB22" i="5"/>
  <c r="CG22" i="5"/>
  <c r="AW22" i="5"/>
  <c r="AT12" i="5"/>
  <c r="CB25" i="5"/>
  <c r="AW25" i="5"/>
  <c r="CG25" i="5"/>
  <c r="AU18" i="5"/>
  <c r="BM18" i="5"/>
  <c r="BL17" i="5"/>
  <c r="AT21" i="5"/>
  <c r="BM20" i="5"/>
  <c r="CB21" i="5"/>
  <c r="AW21" i="5"/>
  <c r="CG21" i="5"/>
  <c r="BO14" i="5"/>
  <c r="AT25" i="5"/>
  <c r="BL25" i="5"/>
  <c r="AT16" i="5"/>
  <c r="AV26" i="5"/>
  <c r="AU15" i="5"/>
  <c r="BM15" i="5"/>
  <c r="CC14" i="5"/>
  <c r="AX14" i="5"/>
  <c r="CH14" i="5"/>
  <c r="AW13" i="5"/>
  <c r="BO13" i="5"/>
  <c r="AU21" i="5"/>
  <c r="BM21" i="5"/>
  <c r="BL18" i="5"/>
  <c r="AT18" i="5"/>
  <c r="BL26" i="5"/>
  <c r="CA19" i="5"/>
  <c r="CF19" i="5"/>
  <c r="AV19" i="5"/>
  <c r="BN27" i="5"/>
  <c r="AU16" i="5"/>
  <c r="AT15" i="5"/>
  <c r="BL15" i="5"/>
  <c r="BN14" i="5"/>
  <c r="BN18" i="5"/>
  <c r="AT27" i="5"/>
  <c r="BL22" i="5"/>
  <c r="BL24" i="5"/>
  <c r="CG27" i="5"/>
  <c r="AW27" i="5"/>
  <c r="CB27" i="5"/>
  <c r="AY17" i="5"/>
  <c r="CI17" i="5"/>
  <c r="CB15" i="5"/>
  <c r="CG15" i="5"/>
  <c r="AW15" i="5"/>
  <c r="CB26" i="5"/>
  <c r="CG26" i="5"/>
  <c r="AW26" i="5"/>
  <c r="BO18" i="5"/>
  <c r="AT23" i="5"/>
  <c r="CA23" i="5"/>
  <c r="CF23" i="5"/>
  <c r="AV23" i="5"/>
  <c r="AY13" i="5"/>
  <c r="CI13" i="5"/>
  <c r="CC18" i="5"/>
  <c r="AX18" i="5"/>
  <c r="CH18" i="5"/>
  <c r="BN17" i="5"/>
  <c r="AV17" i="5"/>
  <c r="AU14" i="5"/>
  <c r="BM14" i="5"/>
  <c r="AU12" i="5"/>
  <c r="AK355" i="7"/>
  <c r="AQ355" i="7"/>
  <c r="AW355" i="7" s="1"/>
  <c r="AJ361" i="7"/>
  <c r="AP361" i="7"/>
  <c r="BB358" i="7"/>
  <c r="CG362" i="7"/>
  <c r="CB362" i="7"/>
  <c r="AQ362" i="7"/>
  <c r="AW362" i="7" s="1"/>
  <c r="AP352" i="7"/>
  <c r="AV352" i="7" s="1"/>
  <c r="CA352" i="7"/>
  <c r="CF352" i="7"/>
  <c r="AZ354" i="7"/>
  <c r="AI352" i="7"/>
  <c r="AO352" i="7"/>
  <c r="BB354" i="7"/>
  <c r="CH350" i="7"/>
  <c r="AR350" i="7"/>
  <c r="AX350" i="7" s="1"/>
  <c r="CC350" i="7"/>
  <c r="BM354" i="7"/>
  <c r="BS354" i="7" s="1"/>
  <c r="BA362" i="7"/>
  <c r="CG358" i="7"/>
  <c r="AQ358" i="7"/>
  <c r="AW358" i="7" s="1"/>
  <c r="CB358" i="7"/>
  <c r="AR351" i="7"/>
  <c r="AX351" i="7" s="1"/>
  <c r="CC351" i="7"/>
  <c r="CH351" i="7"/>
  <c r="AZ353" i="7"/>
  <c r="BN359" i="7"/>
  <c r="BT359" i="7" s="1"/>
  <c r="BB351" i="7"/>
  <c r="CG354" i="7"/>
  <c r="AQ354" i="7"/>
  <c r="AW354" i="7" s="1"/>
  <c r="CB354" i="7"/>
  <c r="BC350" i="7"/>
  <c r="BM353" i="7"/>
  <c r="BS353" i="7" s="1"/>
  <c r="CB361" i="7"/>
  <c r="CG361" i="7"/>
  <c r="AQ361" i="7"/>
  <c r="AW361" i="7" s="1"/>
  <c r="BM366" i="7"/>
  <c r="BS366" i="7" s="1"/>
  <c r="BB353" i="7"/>
  <c r="BH353" i="7" s="1"/>
  <c r="AP353" i="7"/>
  <c r="AV353" i="7" s="1"/>
  <c r="CF353" i="7"/>
  <c r="CA353" i="7"/>
  <c r="BN366" i="7"/>
  <c r="BT366" i="7" s="1"/>
  <c r="AW351" i="7"/>
  <c r="BC351" i="7"/>
  <c r="BB350" i="7"/>
  <c r="AZ363" i="7"/>
  <c r="BD355" i="7"/>
  <c r="BL351" i="7"/>
  <c r="BR351" i="7" s="1"/>
  <c r="BL367" i="7"/>
  <c r="BR367" i="7" s="1"/>
  <c r="AN361" i="7"/>
  <c r="AT361" i="7" s="1"/>
  <c r="AH361" i="7"/>
  <c r="BA360" i="7"/>
  <c r="CB365" i="7"/>
  <c r="CG365" i="7"/>
  <c r="AQ365" i="7"/>
  <c r="AW365" i="7" s="1"/>
  <c r="BA364" i="7"/>
  <c r="AZ366" i="7"/>
  <c r="BF366" i="7" s="1"/>
  <c r="AH366" i="7"/>
  <c r="BL366" i="7"/>
  <c r="BR366" i="7" s="1"/>
  <c r="AN366" i="7"/>
  <c r="AT366" i="7" s="1"/>
  <c r="AZ357" i="7"/>
  <c r="BA356" i="7"/>
  <c r="AI361" i="7"/>
  <c r="AO361" i="7"/>
  <c r="AU361" i="7" s="1"/>
  <c r="AZ362" i="7"/>
  <c r="BF362" i="7" s="1"/>
  <c r="AH362" i="7"/>
  <c r="AN362" i="7"/>
  <c r="AT362" i="7" s="1"/>
  <c r="BL362" i="7"/>
  <c r="BR362" i="7" s="1"/>
  <c r="AQ356" i="7"/>
  <c r="AW356" i="7" s="1"/>
  <c r="CB356" i="7"/>
  <c r="CG356" i="7"/>
  <c r="BN356" i="7"/>
  <c r="BT356" i="7" s="1"/>
  <c r="AZ356" i="7"/>
  <c r="AP360" i="7"/>
  <c r="AV360" i="7" s="1"/>
  <c r="CA360" i="7"/>
  <c r="CF360" i="7"/>
  <c r="BC367" i="7"/>
  <c r="AP364" i="7"/>
  <c r="AV364" i="7" s="1"/>
  <c r="CA364" i="7"/>
  <c r="BB364" i="7"/>
  <c r="BH364" i="7" s="1"/>
  <c r="CF364" i="7"/>
  <c r="BL359" i="7"/>
  <c r="BR359" i="7" s="1"/>
  <c r="BM351" i="7"/>
  <c r="BS351" i="7" s="1"/>
  <c r="BB367" i="7"/>
  <c r="BA355" i="7"/>
  <c r="CG366" i="7"/>
  <c r="BC366" i="7"/>
  <c r="BI366" i="7" s="1"/>
  <c r="BO366" i="7"/>
  <c r="BU366" i="7" s="1"/>
  <c r="AQ366" i="7"/>
  <c r="AW366" i="7" s="1"/>
  <c r="CB366" i="7"/>
  <c r="BA358" i="7"/>
  <c r="BG358" i="7" s="1"/>
  <c r="AO358" i="7"/>
  <c r="AU358" i="7" s="1"/>
  <c r="AI358" i="7"/>
  <c r="AH352" i="7"/>
  <c r="AN352" i="7"/>
  <c r="AT352" i="7" s="1"/>
  <c r="BA350" i="7"/>
  <c r="BL350" i="7"/>
  <c r="BR350" i="7" s="1"/>
  <c r="AN365" i="7"/>
  <c r="AT365" i="7" s="1"/>
  <c r="AZ365" i="7"/>
  <c r="BF365" i="7" s="1"/>
  <c r="AH365" i="7"/>
  <c r="AR367" i="7"/>
  <c r="AX367" i="7" s="1"/>
  <c r="CC367" i="7"/>
  <c r="CH367" i="7"/>
  <c r="AJ365" i="7"/>
  <c r="AP365" i="7"/>
  <c r="AV365" i="7" s="1"/>
  <c r="BB363" i="7"/>
  <c r="AV355" i="7"/>
  <c r="BB355" i="7"/>
  <c r="BC359" i="7"/>
  <c r="AI363" i="7"/>
  <c r="AO363" i="7"/>
  <c r="AU363" i="7" s="1"/>
  <c r="BA363" i="7"/>
  <c r="BG363" i="7" s="1"/>
  <c r="BM363" i="7"/>
  <c r="BS363" i="7" s="1"/>
  <c r="BA357" i="7"/>
  <c r="BE355" i="7"/>
  <c r="AI359" i="7"/>
  <c r="AO359" i="7"/>
  <c r="AU359" i="7" s="1"/>
  <c r="AI367" i="7"/>
  <c r="BM367" i="7"/>
  <c r="BS367" i="7" s="1"/>
  <c r="AO367" i="7"/>
  <c r="AU367" i="7" s="1"/>
  <c r="BA367" i="7"/>
  <c r="BG367" i="7" s="1"/>
  <c r="CG363" i="7"/>
  <c r="AQ363" i="7"/>
  <c r="AW363" i="7" s="1"/>
  <c r="CB363" i="7"/>
  <c r="BN362" i="7"/>
  <c r="BT362" i="7" s="1"/>
  <c r="BA365" i="7"/>
  <c r="AZ360" i="7"/>
  <c r="AR359" i="7"/>
  <c r="AX359" i="7" s="1"/>
  <c r="CC359" i="7"/>
  <c r="BD359" i="7"/>
  <c r="BJ359" i="7" s="1"/>
  <c r="CH359" i="7"/>
  <c r="CA357" i="7"/>
  <c r="CF357" i="7"/>
  <c r="AP357" i="7"/>
  <c r="AV357" i="7" s="1"/>
  <c r="AZ355" i="7"/>
  <c r="AN358" i="7"/>
  <c r="AT358" i="7" s="1"/>
  <c r="AH358" i="7"/>
  <c r="AC305" i="7"/>
  <c r="AG311" i="7"/>
  <c r="AM311" i="7" s="1"/>
  <c r="AG295" i="7"/>
  <c r="AM295" i="7" s="1"/>
  <c r="AB324" i="7"/>
  <c r="AN324" i="7" s="1"/>
  <c r="AT324" i="7" s="1"/>
  <c r="AD293" i="7"/>
  <c r="AJ293" i="7" s="1"/>
  <c r="AD299" i="7"/>
  <c r="AJ299" i="7" s="1"/>
  <c r="AA303" i="7"/>
  <c r="AB309" i="7"/>
  <c r="AH309" i="7" s="1"/>
  <c r="AD316" i="7"/>
  <c r="AJ316" i="7" s="1"/>
  <c r="W322" i="7"/>
  <c r="BZ325" i="7"/>
  <c r="CF325" i="7" s="1"/>
  <c r="X329" i="7"/>
  <c r="AF332" i="7"/>
  <c r="AL332" i="7" s="1"/>
  <c r="AF322" i="7"/>
  <c r="AL322" i="7" s="1"/>
  <c r="AA335" i="7"/>
  <c r="BZ294" i="7"/>
  <c r="AP294" i="7" s="1"/>
  <c r="AV294" i="7" s="1"/>
  <c r="AB296" i="7"/>
  <c r="AH296" i="7" s="1"/>
  <c r="Z314" i="7"/>
  <c r="Y303" i="7"/>
  <c r="V323" i="7"/>
  <c r="CE328" i="7"/>
  <c r="BZ333" i="7"/>
  <c r="CF333" i="7" s="1"/>
  <c r="X302" i="7"/>
  <c r="X312" i="7"/>
  <c r="Y330" i="7"/>
  <c r="Y336" i="7"/>
  <c r="AD301" i="7"/>
  <c r="AJ301" i="7" s="1"/>
  <c r="Y302" i="7"/>
  <c r="W309" i="7"/>
  <c r="W310" i="7"/>
  <c r="AB330" i="7"/>
  <c r="AH330" i="7" s="1"/>
  <c r="AC295" i="7"/>
  <c r="AI295" i="7" s="1"/>
  <c r="W299" i="7"/>
  <c r="W333" i="7"/>
  <c r="Y334" i="7"/>
  <c r="AG297" i="7"/>
  <c r="AM297" i="7" s="1"/>
  <c r="W325" i="7"/>
  <c r="X333" i="7"/>
  <c r="AG337" i="7"/>
  <c r="AM337" i="7" s="1"/>
  <c r="Z300" i="7"/>
  <c r="AC303" i="7"/>
  <c r="AI303" i="7" s="1"/>
  <c r="AA312" i="7"/>
  <c r="X315" i="7"/>
  <c r="V317" i="7"/>
  <c r="AD320" i="7"/>
  <c r="AJ320" i="7" s="1"/>
  <c r="AA321" i="7"/>
  <c r="AF324" i="7"/>
  <c r="AL324" i="7" s="1"/>
  <c r="X326" i="7"/>
  <c r="AD330" i="7"/>
  <c r="AJ330" i="7" s="1"/>
  <c r="W337" i="7"/>
  <c r="AC338" i="7"/>
  <c r="AI338" i="7" s="1"/>
  <c r="AG305" i="7"/>
  <c r="AM305" i="7" s="1"/>
  <c r="Y326" i="7"/>
  <c r="AA328" i="7"/>
  <c r="Y294" i="7"/>
  <c r="AD300" i="7"/>
  <c r="AJ300" i="7" s="1"/>
  <c r="V301" i="7"/>
  <c r="X304" i="7"/>
  <c r="Z315" i="7"/>
  <c r="AO320" i="7"/>
  <c r="AU320" i="7" s="1"/>
  <c r="AC326" i="7"/>
  <c r="AI326" i="7" s="1"/>
  <c r="V297" i="7"/>
  <c r="CA299" i="7"/>
  <c r="CG299" i="7" s="1"/>
  <c r="BZ303" i="7"/>
  <c r="CF303" i="7" s="1"/>
  <c r="AA304" i="7"/>
  <c r="AI304" i="7"/>
  <c r="BZ329" i="7"/>
  <c r="AD296" i="7"/>
  <c r="AJ296" i="7" s="1"/>
  <c r="W297" i="7"/>
  <c r="V307" i="7"/>
  <c r="AE319" i="7"/>
  <c r="AK319" i="7" s="1"/>
  <c r="X322" i="7"/>
  <c r="AP328" i="7"/>
  <c r="AV328" i="7" s="1"/>
  <c r="V335" i="7"/>
  <c r="CF181" i="7"/>
  <c r="AQ181" i="7"/>
  <c r="AW181" i="7" s="1"/>
  <c r="AS181" i="7"/>
  <c r="AY181" i="7" s="1"/>
  <c r="CG181" i="7"/>
  <c r="CH181" i="7"/>
  <c r="AP181" i="7"/>
  <c r="AV181" i="7" s="1"/>
  <c r="CA178" i="7"/>
  <c r="AP178" i="7"/>
  <c r="AV178" i="7" s="1"/>
  <c r="CG177" i="7"/>
  <c r="BA176" i="7"/>
  <c r="BG176" i="7" s="1"/>
  <c r="CB174" i="7"/>
  <c r="CH174" i="7" s="1"/>
  <c r="CA172" i="7"/>
  <c r="CB172" i="7" s="1"/>
  <c r="CA170" i="7"/>
  <c r="AQ170" i="7" s="1"/>
  <c r="AW170" i="7" s="1"/>
  <c r="AP170" i="7"/>
  <c r="AV170" i="7" s="1"/>
  <c r="AP169" i="7"/>
  <c r="AV169" i="7" s="1"/>
  <c r="BE181" i="7"/>
  <c r="AN182" i="7"/>
  <c r="AO179" i="7"/>
  <c r="AU179" i="7" s="1"/>
  <c r="BD177" i="7"/>
  <c r="BJ177" i="7" s="1"/>
  <c r="AP177" i="7"/>
  <c r="AV177" i="7" s="1"/>
  <c r="BB176" i="7"/>
  <c r="BH176" i="7" s="1"/>
  <c r="AZ173" i="7"/>
  <c r="BF173" i="7" s="1"/>
  <c r="BB172" i="7"/>
  <c r="BH172" i="7" s="1"/>
  <c r="BA167" i="7"/>
  <c r="BM167" i="7" s="1"/>
  <c r="BS167" i="7" s="1"/>
  <c r="AB316" i="7"/>
  <c r="Z295" i="7"/>
  <c r="CA295" i="7"/>
  <c r="CG295" i="7" s="1"/>
  <c r="AG308" i="7"/>
  <c r="AM308" i="7" s="1"/>
  <c r="AD321" i="7"/>
  <c r="AJ321" i="7" s="1"/>
  <c r="BZ332" i="7"/>
  <c r="AP332" i="7" s="1"/>
  <c r="AV332" i="7" s="1"/>
  <c r="CA333" i="7"/>
  <c r="AD338" i="7"/>
  <c r="AJ338" i="7" s="1"/>
  <c r="Y298" i="7"/>
  <c r="AB304" i="7"/>
  <c r="AH304" i="7" s="1"/>
  <c r="W306" i="7"/>
  <c r="AB313" i="7"/>
  <c r="AN313" i="7" s="1"/>
  <c r="AT313" i="7" s="1"/>
  <c r="AG316" i="7"/>
  <c r="AM316" i="7" s="1"/>
  <c r="AA324" i="7"/>
  <c r="X325" i="7"/>
  <c r="V327" i="7"/>
  <c r="X332" i="7"/>
  <c r="X337" i="7"/>
  <c r="W293" i="7"/>
  <c r="AN299" i="7"/>
  <c r="AT299" i="7" s="1"/>
  <c r="AG300" i="7"/>
  <c r="AM300" i="7" s="1"/>
  <c r="AB306" i="7"/>
  <c r="AH306" i="7" s="1"/>
  <c r="X310" i="7"/>
  <c r="AB312" i="7"/>
  <c r="AH312" i="7" s="1"/>
  <c r="AO316" i="7"/>
  <c r="AU316" i="7" s="1"/>
  <c r="BZ317" i="7"/>
  <c r="CA317" i="7" s="1"/>
  <c r="AQ317" i="7" s="1"/>
  <c r="AW317" i="7" s="1"/>
  <c r="W318" i="7"/>
  <c r="BZ319" i="7"/>
  <c r="CF319" i="7" s="1"/>
  <c r="W324" i="7"/>
  <c r="AH324" i="7"/>
  <c r="W327" i="7"/>
  <c r="AB328" i="7"/>
  <c r="AG330" i="7"/>
  <c r="AM330" i="7" s="1"/>
  <c r="X334" i="7"/>
  <c r="BZ337" i="7"/>
  <c r="AE338" i="7"/>
  <c r="AK338" i="7" s="1"/>
  <c r="BZ338" i="7"/>
  <c r="CF338" i="7" s="1"/>
  <c r="BB166" i="7"/>
  <c r="BH166" i="7" s="1"/>
  <c r="AB294" i="7"/>
  <c r="AN294" i="7" s="1"/>
  <c r="AT294" i="7" s="1"/>
  <c r="AD295" i="7"/>
  <c r="AJ295" i="7" s="1"/>
  <c r="AB298" i="7"/>
  <c r="W301" i="7"/>
  <c r="V305" i="7"/>
  <c r="AB310" i="7"/>
  <c r="BZ311" i="7"/>
  <c r="W314" i="7"/>
  <c r="X318" i="7"/>
  <c r="V321" i="7"/>
  <c r="X324" i="7"/>
  <c r="V331" i="7"/>
  <c r="AE332" i="7"/>
  <c r="AK332" i="7" s="1"/>
  <c r="V338" i="7"/>
  <c r="BB174" i="7"/>
  <c r="BH174" i="7" s="1"/>
  <c r="BB180" i="7"/>
  <c r="BH180" i="7" s="1"/>
  <c r="AC321" i="7"/>
  <c r="AI321" i="7" s="1"/>
  <c r="AD297" i="7"/>
  <c r="AJ297" i="7" s="1"/>
  <c r="W308" i="7"/>
  <c r="V311" i="7"/>
  <c r="W320" i="7"/>
  <c r="W329" i="7"/>
  <c r="W331" i="7"/>
  <c r="AQ174" i="7"/>
  <c r="AW174" i="7" s="1"/>
  <c r="AZ167" i="7"/>
  <c r="BF167" i="7" s="1"/>
  <c r="V300" i="7"/>
  <c r="AC302" i="7"/>
  <c r="AI302" i="7" s="1"/>
  <c r="AD327" i="7"/>
  <c r="AJ327" i="7" s="1"/>
  <c r="BA181" i="7"/>
  <c r="AC296" i="7"/>
  <c r="AI296" i="7" s="1"/>
  <c r="V299" i="7"/>
  <c r="CE299" i="7"/>
  <c r="V303" i="7"/>
  <c r="W304" i="7"/>
  <c r="AC319" i="7"/>
  <c r="CA321" i="7"/>
  <c r="CB321" i="7" s="1"/>
  <c r="AR321" i="7" s="1"/>
  <c r="AX321" i="7" s="1"/>
  <c r="W335" i="7"/>
  <c r="BA171" i="7"/>
  <c r="BG171" i="7" s="1"/>
  <c r="BB169" i="7"/>
  <c r="AZ174" i="7"/>
  <c r="BF174" i="7" s="1"/>
  <c r="AR181" i="7"/>
  <c r="BA168" i="7"/>
  <c r="BG168" i="7" s="1"/>
  <c r="BB165" i="7"/>
  <c r="BH165" i="7" s="1"/>
  <c r="CG182" i="7"/>
  <c r="AQ182" i="7"/>
  <c r="AW182" i="7" s="1"/>
  <c r="CB182" i="7"/>
  <c r="BF177" i="7"/>
  <c r="BL177" i="7"/>
  <c r="BR177" i="7" s="1"/>
  <c r="CG176" i="7"/>
  <c r="CB176" i="7"/>
  <c r="AQ176" i="7"/>
  <c r="AW176" i="7" s="1"/>
  <c r="CC174" i="7"/>
  <c r="AR174" i="7"/>
  <c r="AX174" i="7" s="1"/>
  <c r="CB175" i="7"/>
  <c r="AQ175" i="7"/>
  <c r="AW175" i="7" s="1"/>
  <c r="CG175" i="7"/>
  <c r="AT179" i="7"/>
  <c r="AZ179" i="7"/>
  <c r="AT170" i="7"/>
  <c r="AZ170" i="7"/>
  <c r="BC181" i="7"/>
  <c r="BN172" i="7"/>
  <c r="BT172" i="7" s="1"/>
  <c r="CG166" i="7"/>
  <c r="AQ166" i="7"/>
  <c r="AW166" i="7" s="1"/>
  <c r="CB166" i="7"/>
  <c r="AV182" i="7"/>
  <c r="BB182" i="7"/>
  <c r="BN176" i="7"/>
  <c r="BT176" i="7" s="1"/>
  <c r="BM176" i="7"/>
  <c r="BS176" i="7" s="1"/>
  <c r="AZ181" i="7"/>
  <c r="BF181" i="7" s="1"/>
  <c r="AH181" i="7"/>
  <c r="AN181" i="7"/>
  <c r="AT181" i="7" s="1"/>
  <c r="BA174" i="7"/>
  <c r="AU174" i="7"/>
  <c r="AO180" i="7"/>
  <c r="AU180" i="7" s="1"/>
  <c r="AI180" i="7"/>
  <c r="AI175" i="7"/>
  <c r="AO175" i="7"/>
  <c r="AU175" i="7" s="1"/>
  <c r="AI165" i="7"/>
  <c r="AO165" i="7"/>
  <c r="BM166" i="7"/>
  <c r="BS166" i="7" s="1"/>
  <c r="BA178" i="7"/>
  <c r="AH168" i="7"/>
  <c r="AN168" i="7"/>
  <c r="AT168" i="7" s="1"/>
  <c r="BB170" i="7"/>
  <c r="CG172" i="7"/>
  <c r="AI170" i="7"/>
  <c r="AO170" i="7"/>
  <c r="AU170" i="7" s="1"/>
  <c r="CB180" i="7"/>
  <c r="CG180" i="7"/>
  <c r="AQ180" i="7"/>
  <c r="AW180" i="7" s="1"/>
  <c r="AI177" i="7"/>
  <c r="AO177" i="7"/>
  <c r="AU177" i="7" s="1"/>
  <c r="CI177" i="7"/>
  <c r="AS177" i="7"/>
  <c r="AY177" i="7" s="1"/>
  <c r="AZ169" i="7"/>
  <c r="AT175" i="7"/>
  <c r="AZ175" i="7"/>
  <c r="AJ180" i="7"/>
  <c r="CG173" i="7"/>
  <c r="AQ173" i="7"/>
  <c r="AW173" i="7" s="1"/>
  <c r="CB173" i="7"/>
  <c r="BA175" i="7"/>
  <c r="BG175" i="7" s="1"/>
  <c r="CG169" i="7"/>
  <c r="CB169" i="7"/>
  <c r="AQ169" i="7"/>
  <c r="AW169" i="7" s="1"/>
  <c r="BB173" i="7"/>
  <c r="AZ178" i="7"/>
  <c r="AZ166" i="7"/>
  <c r="BN165" i="7"/>
  <c r="BT165" i="7" s="1"/>
  <c r="BA182" i="7"/>
  <c r="BA179" i="7"/>
  <c r="AN172" i="7"/>
  <c r="AT172" i="7" s="1"/>
  <c r="AH172" i="7"/>
  <c r="AN165" i="7"/>
  <c r="AT165" i="7" s="1"/>
  <c r="AZ165" i="7"/>
  <c r="BF165" i="7" s="1"/>
  <c r="AH165" i="7"/>
  <c r="BP177" i="7"/>
  <c r="BV177" i="7" s="1"/>
  <c r="BB168" i="7"/>
  <c r="CA167" i="7"/>
  <c r="CF167" i="7"/>
  <c r="AP167" i="7"/>
  <c r="AV167" i="7" s="1"/>
  <c r="AN180" i="7"/>
  <c r="AT180" i="7" s="1"/>
  <c r="AH180" i="7"/>
  <c r="AJ175" i="7"/>
  <c r="AP179" i="7"/>
  <c r="AV179" i="7" s="1"/>
  <c r="CA179" i="7"/>
  <c r="CF179" i="7"/>
  <c r="BA169" i="7"/>
  <c r="AU169" i="7"/>
  <c r="CB170" i="7"/>
  <c r="CG170" i="7"/>
  <c r="AI172" i="7"/>
  <c r="AO172" i="7"/>
  <c r="AU172" i="7" s="1"/>
  <c r="AN176" i="7"/>
  <c r="AT176" i="7" s="1"/>
  <c r="AH176" i="7"/>
  <c r="AW177" i="7"/>
  <c r="BC177" i="7"/>
  <c r="CG168" i="7"/>
  <c r="AQ168" i="7"/>
  <c r="AW168" i="7" s="1"/>
  <c r="CB168" i="7"/>
  <c r="CA171" i="7"/>
  <c r="BB171" i="7"/>
  <c r="BH171" i="7" s="1"/>
  <c r="AP171" i="7"/>
  <c r="AV171" i="7" s="1"/>
  <c r="CF171" i="7"/>
  <c r="CG178" i="7"/>
  <c r="AQ178" i="7"/>
  <c r="AW178" i="7" s="1"/>
  <c r="CB178" i="7"/>
  <c r="AP175" i="7"/>
  <c r="AT171" i="7"/>
  <c r="AZ171" i="7"/>
  <c r="BM168" i="7"/>
  <c r="BS168" i="7" s="1"/>
  <c r="BA173" i="7"/>
  <c r="CB165" i="7"/>
  <c r="CG165" i="7"/>
  <c r="AQ165" i="7"/>
  <c r="AW165" i="7" s="1"/>
  <c r="CE307" i="7"/>
  <c r="CF307" i="7"/>
  <c r="CA307" i="7"/>
  <c r="CB307" i="7" s="1"/>
  <c r="BZ306" i="7"/>
  <c r="CF306" i="7" s="1"/>
  <c r="AO305" i="7"/>
  <c r="AU305" i="7" s="1"/>
  <c r="BZ305" i="7"/>
  <c r="CA305" i="7" s="1"/>
  <c r="CG305" i="7" s="1"/>
  <c r="AG317" i="7"/>
  <c r="AM317" i="7" s="1"/>
  <c r="AA326" i="7"/>
  <c r="AA333" i="7"/>
  <c r="AA301" i="7"/>
  <c r="AA325" i="7"/>
  <c r="AF299" i="7"/>
  <c r="AL299" i="7" s="1"/>
  <c r="Z307" i="7"/>
  <c r="Z323" i="7"/>
  <c r="Z331" i="7"/>
  <c r="AE301" i="7"/>
  <c r="AK301" i="7" s="1"/>
  <c r="AE309" i="7"/>
  <c r="AK309" i="7" s="1"/>
  <c r="Y317" i="7"/>
  <c r="AH300" i="7"/>
  <c r="AN300" i="7"/>
  <c r="AT300" i="7" s="1"/>
  <c r="Z293" i="7"/>
  <c r="X294" i="7"/>
  <c r="AE295" i="7"/>
  <c r="AK295" i="7" s="1"/>
  <c r="CB295" i="7"/>
  <c r="BZ296" i="7"/>
  <c r="Z297" i="7"/>
  <c r="X298" i="7"/>
  <c r="AH298" i="7"/>
  <c r="AB302" i="7"/>
  <c r="BZ304" i="7"/>
  <c r="BA304" i="7"/>
  <c r="CE304" i="7"/>
  <c r="AE307" i="7"/>
  <c r="AK307" i="7" s="1"/>
  <c r="Y307" i="7"/>
  <c r="AG294" i="7"/>
  <c r="AM294" i="7" s="1"/>
  <c r="AG298" i="7"/>
  <c r="AM298" i="7" s="1"/>
  <c r="AO314" i="7"/>
  <c r="AU314" i="7" s="1"/>
  <c r="BZ314" i="7"/>
  <c r="CE314" i="7"/>
  <c r="AO293" i="7"/>
  <c r="AU293" i="7" s="1"/>
  <c r="BZ293" i="7"/>
  <c r="V295" i="7"/>
  <c r="AN296" i="7"/>
  <c r="AT296" i="7" s="1"/>
  <c r="AO297" i="7"/>
  <c r="AU297" i="7" s="1"/>
  <c r="BZ297" i="7"/>
  <c r="CE298" i="7"/>
  <c r="AO301" i="7"/>
  <c r="AU301" i="7" s="1"/>
  <c r="BZ301" i="7"/>
  <c r="AH303" i="7"/>
  <c r="AN303" i="7"/>
  <c r="AT303" i="7" s="1"/>
  <c r="CA303" i="7"/>
  <c r="AD306" i="7"/>
  <c r="X306" i="7"/>
  <c r="V314" i="7"/>
  <c r="AB314" i="7"/>
  <c r="AN293" i="7"/>
  <c r="AT293" i="7" s="1"/>
  <c r="AN297" i="7"/>
  <c r="AT297" i="7" s="1"/>
  <c r="CB299" i="7"/>
  <c r="AQ299" i="7"/>
  <c r="AW299" i="7" s="1"/>
  <c r="AE304" i="7"/>
  <c r="AK304" i="7" s="1"/>
  <c r="AG310" i="7"/>
  <c r="AM310" i="7" s="1"/>
  <c r="AA310" i="7"/>
  <c r="AN298" i="7"/>
  <c r="AT298" i="7" s="1"/>
  <c r="AO302" i="7"/>
  <c r="AU302" i="7" s="1"/>
  <c r="BZ302" i="7"/>
  <c r="X303" i="7"/>
  <c r="AD303" i="7"/>
  <c r="AF306" i="7"/>
  <c r="AL306" i="7" s="1"/>
  <c r="Z306" i="7"/>
  <c r="V308" i="7"/>
  <c r="AB308" i="7"/>
  <c r="W315" i="7"/>
  <c r="AC315" i="7"/>
  <c r="AN305" i="7"/>
  <c r="AT305" i="7" s="1"/>
  <c r="AH305" i="7"/>
  <c r="AE293" i="7"/>
  <c r="AK293" i="7" s="1"/>
  <c r="AC294" i="7"/>
  <c r="AF296" i="7"/>
  <c r="AL296" i="7" s="1"/>
  <c r="AE297" i="7"/>
  <c r="AK297" i="7" s="1"/>
  <c r="AC298" i="7"/>
  <c r="AI298" i="7" s="1"/>
  <c r="AP299" i="7"/>
  <c r="AV299" i="7" s="1"/>
  <c r="BZ300" i="7"/>
  <c r="CE300" i="7"/>
  <c r="AO300" i="7"/>
  <c r="AU300" i="7" s="1"/>
  <c r="AN301" i="7"/>
  <c r="CE301" i="7"/>
  <c r="AG296" i="7"/>
  <c r="AM296" i="7" s="1"/>
  <c r="AI299" i="7"/>
  <c r="AO299" i="7"/>
  <c r="AU299" i="7" s="1"/>
  <c r="AH293" i="7"/>
  <c r="AN295" i="7"/>
  <c r="AT295" i="7" s="1"/>
  <c r="AH297" i="7"/>
  <c r="BZ298" i="7"/>
  <c r="CE302" i="7"/>
  <c r="AF305" i="7"/>
  <c r="AL305" i="7" s="1"/>
  <c r="Z305" i="7"/>
  <c r="X309" i="7"/>
  <c r="AD309" i="7"/>
  <c r="AJ309" i="7" s="1"/>
  <c r="Y299" i="7"/>
  <c r="W300" i="7"/>
  <c r="AA302" i="7"/>
  <c r="Z303" i="7"/>
  <c r="AF304" i="7"/>
  <c r="AL304" i="7" s="1"/>
  <c r="BZ308" i="7"/>
  <c r="CE308" i="7"/>
  <c r="AO308" i="7"/>
  <c r="AU308" i="7" s="1"/>
  <c r="CE309" i="7"/>
  <c r="W311" i="7"/>
  <c r="AC311" i="7"/>
  <c r="AD311" i="7"/>
  <c r="W312" i="7"/>
  <c r="BZ313" i="7"/>
  <c r="CE313" i="7"/>
  <c r="W317" i="7"/>
  <c r="AA319" i="7"/>
  <c r="AO310" i="7"/>
  <c r="AU310" i="7" s="1"/>
  <c r="AD314" i="7"/>
  <c r="AJ314" i="7" s="1"/>
  <c r="X314" i="7"/>
  <c r="AE308" i="7"/>
  <c r="AK308" i="7" s="1"/>
  <c r="Y308" i="7"/>
  <c r="BZ310" i="7"/>
  <c r="W313" i="7"/>
  <c r="AC313" i="7"/>
  <c r="AO313" i="7" s="1"/>
  <c r="AU313" i="7" s="1"/>
  <c r="AI317" i="7"/>
  <c r="AO317" i="7"/>
  <c r="AU317" i="7" s="1"/>
  <c r="BA317" i="7"/>
  <c r="BG317" i="7" s="1"/>
  <c r="AH317" i="7"/>
  <c r="AN317" i="7"/>
  <c r="AT317" i="7" s="1"/>
  <c r="AZ317" i="7"/>
  <c r="BF317" i="7" s="1"/>
  <c r="BZ320" i="7"/>
  <c r="CE320" i="7"/>
  <c r="BZ324" i="7"/>
  <c r="AO324" i="7"/>
  <c r="AU324" i="7" s="1"/>
  <c r="CE324" i="7"/>
  <c r="AO303" i="7"/>
  <c r="AU303" i="7" s="1"/>
  <c r="X307" i="7"/>
  <c r="AF308" i="7"/>
  <c r="AL308" i="7" s="1"/>
  <c r="BZ312" i="7"/>
  <c r="CE312" i="7"/>
  <c r="AO312" i="7"/>
  <c r="AU312" i="7" s="1"/>
  <c r="X313" i="7"/>
  <c r="AD313" i="7"/>
  <c r="AJ313" i="7" s="1"/>
  <c r="AG315" i="7"/>
  <c r="AM315" i="7" s="1"/>
  <c r="AA315" i="7"/>
  <c r="CE310" i="7"/>
  <c r="AG313" i="7"/>
  <c r="AM313" i="7" s="1"/>
  <c r="AO309" i="7"/>
  <c r="AU309" i="7" s="1"/>
  <c r="Y310" i="7"/>
  <c r="AE310" i="7"/>
  <c r="AK310" i="7" s="1"/>
  <c r="Y318" i="7"/>
  <c r="AE318" i="7"/>
  <c r="AK318" i="7" s="1"/>
  <c r="AI305" i="7"/>
  <c r="AC307" i="7"/>
  <c r="BZ309" i="7"/>
  <c r="AP316" i="7"/>
  <c r="AV316" i="7" s="1"/>
  <c r="CA316" i="7"/>
  <c r="CF316" i="7"/>
  <c r="CB317" i="7"/>
  <c r="W316" i="7"/>
  <c r="Z317" i="7"/>
  <c r="AF317" i="7"/>
  <c r="AL317" i="7" s="1"/>
  <c r="AO318" i="7"/>
  <c r="AU318" i="7" s="1"/>
  <c r="X319" i="7"/>
  <c r="AD319" i="7"/>
  <c r="Z330" i="7"/>
  <c r="AF330" i="7"/>
  <c r="AL330" i="7" s="1"/>
  <c r="AO306" i="7"/>
  <c r="AU306" i="7" s="1"/>
  <c r="AP307" i="7"/>
  <c r="AV307" i="7" s="1"/>
  <c r="Z309" i="7"/>
  <c r="Y311" i="7"/>
  <c r="AE314" i="7"/>
  <c r="AK314" i="7" s="1"/>
  <c r="AN315" i="7"/>
  <c r="AT315" i="7" s="1"/>
  <c r="AP315" i="7"/>
  <c r="AV315" i="7" s="1"/>
  <c r="CA315" i="7"/>
  <c r="BZ318" i="7"/>
  <c r="AI322" i="7"/>
  <c r="AP325" i="7"/>
  <c r="AV325" i="7" s="1"/>
  <c r="CA325" i="7"/>
  <c r="Y327" i="7"/>
  <c r="AE327" i="7"/>
  <c r="AK327" i="7" s="1"/>
  <c r="AA334" i="7"/>
  <c r="AG334" i="7"/>
  <c r="AM334" i="7" s="1"/>
  <c r="AZ307" i="7"/>
  <c r="BF307" i="7" s="1"/>
  <c r="AN311" i="7"/>
  <c r="AT311" i="7" s="1"/>
  <c r="V315" i="7"/>
  <c r="CE318" i="7"/>
  <c r="V319" i="7"/>
  <c r="AH320" i="7"/>
  <c r="AN320" i="7"/>
  <c r="AD323" i="7"/>
  <c r="AJ323" i="7" s="1"/>
  <c r="CE326" i="7"/>
  <c r="AO326" i="7"/>
  <c r="AU326" i="7" s="1"/>
  <c r="BZ326" i="7"/>
  <c r="AB333" i="7"/>
  <c r="V333" i="7"/>
  <c r="AZ319" i="7"/>
  <c r="AH319" i="7"/>
  <c r="AN319" i="7"/>
  <c r="AT319" i="7" s="1"/>
  <c r="AE320" i="7"/>
  <c r="AK320" i="7" s="1"/>
  <c r="Z316" i="7"/>
  <c r="AH316" i="7"/>
  <c r="CE316" i="7"/>
  <c r="X317" i="7"/>
  <c r="AB318" i="7"/>
  <c r="AF320" i="7"/>
  <c r="AL320" i="7" s="1"/>
  <c r="V325" i="7"/>
  <c r="W328" i="7"/>
  <c r="AC328" i="7"/>
  <c r="AJ336" i="7"/>
  <c r="AP336" i="7"/>
  <c r="AV336" i="7" s="1"/>
  <c r="AB329" i="7"/>
  <c r="V329" i="7"/>
  <c r="V337" i="7"/>
  <c r="AB337" i="7"/>
  <c r="CE322" i="7"/>
  <c r="AO322" i="7"/>
  <c r="AU322" i="7" s="1"/>
  <c r="AH325" i="7"/>
  <c r="AN325" i="7"/>
  <c r="AT325" i="7" s="1"/>
  <c r="BA316" i="7"/>
  <c r="AF318" i="7"/>
  <c r="AL318" i="7" s="1"/>
  <c r="AA322" i="7"/>
  <c r="BZ322" i="7"/>
  <c r="AN323" i="7"/>
  <c r="AT323" i="7" s="1"/>
  <c r="BZ323" i="7"/>
  <c r="AH326" i="7"/>
  <c r="AN326" i="7"/>
  <c r="AT326" i="7" s="1"/>
  <c r="W334" i="7"/>
  <c r="AC334" i="7"/>
  <c r="AI334" i="7" s="1"/>
  <c r="AH334" i="7"/>
  <c r="AN334" i="7"/>
  <c r="AT334" i="7" s="1"/>
  <c r="AN322" i="7"/>
  <c r="AT322" i="7" s="1"/>
  <c r="AC323" i="7"/>
  <c r="W323" i="7"/>
  <c r="AZ324" i="7"/>
  <c r="BF324" i="7" s="1"/>
  <c r="CA328" i="7"/>
  <c r="BB328" i="7"/>
  <c r="BH328" i="7" s="1"/>
  <c r="CF328" i="7"/>
  <c r="X336" i="7"/>
  <c r="AA332" i="7"/>
  <c r="AG332" i="7"/>
  <c r="AM332" i="7" s="1"/>
  <c r="AK337" i="7"/>
  <c r="AN316" i="7"/>
  <c r="AT316" i="7" s="1"/>
  <c r="AE322" i="7"/>
  <c r="AK322" i="7" s="1"/>
  <c r="X335" i="7"/>
  <c r="AD335" i="7"/>
  <c r="AJ335" i="7" s="1"/>
  <c r="AN335" i="7"/>
  <c r="AT335" i="7" s="1"/>
  <c r="AH335" i="7"/>
  <c r="V336" i="7"/>
  <c r="AB336" i="7"/>
  <c r="AN321" i="7"/>
  <c r="AT321" i="7" s="1"/>
  <c r="V326" i="7"/>
  <c r="AF328" i="7"/>
  <c r="AL328" i="7" s="1"/>
  <c r="Y329" i="7"/>
  <c r="AE329" i="7"/>
  <c r="AO325" i="7"/>
  <c r="AU325" i="7" s="1"/>
  <c r="Z327" i="7"/>
  <c r="X328" i="7"/>
  <c r="CE334" i="7"/>
  <c r="BZ334" i="7"/>
  <c r="AO327" i="7"/>
  <c r="AU327" i="7" s="1"/>
  <c r="BZ327" i="7"/>
  <c r="AC332" i="7"/>
  <c r="AA338" i="7"/>
  <c r="AG338" i="7"/>
  <c r="AM338" i="7" s="1"/>
  <c r="AE325" i="7"/>
  <c r="AK325" i="7" s="1"/>
  <c r="AN327" i="7"/>
  <c r="AT327" i="7" s="1"/>
  <c r="W330" i="7"/>
  <c r="AC330" i="7"/>
  <c r="CE330" i="7"/>
  <c r="BZ330" i="7"/>
  <c r="AE331" i="7"/>
  <c r="AK331" i="7" s="1"/>
  <c r="AO331" i="7"/>
  <c r="AU331" i="7" s="1"/>
  <c r="BZ331" i="7"/>
  <c r="CE331" i="7"/>
  <c r="Y333" i="7"/>
  <c r="AE333" i="7"/>
  <c r="AF326" i="7"/>
  <c r="AL326" i="7" s="1"/>
  <c r="AO329" i="7"/>
  <c r="AU329" i="7" s="1"/>
  <c r="AA329" i="7"/>
  <c r="AP329" i="7"/>
  <c r="AV329" i="7" s="1"/>
  <c r="Z334" i="7"/>
  <c r="AF334" i="7"/>
  <c r="AL334" i="7" s="1"/>
  <c r="AE335" i="7"/>
  <c r="AK335" i="7" s="1"/>
  <c r="AO335" i="7"/>
  <c r="AU335" i="7" s="1"/>
  <c r="BZ335" i="7"/>
  <c r="AC336" i="7"/>
  <c r="CE335" i="7"/>
  <c r="AG336" i="7"/>
  <c r="AM336" i="7" s="1"/>
  <c r="X331" i="7"/>
  <c r="AD331" i="7"/>
  <c r="AJ331" i="7" s="1"/>
  <c r="AN331" i="7"/>
  <c r="V332" i="7"/>
  <c r="AB332" i="7"/>
  <c r="CB336" i="7"/>
  <c r="CG336" i="7"/>
  <c r="AQ336" i="7"/>
  <c r="AW336" i="7" s="1"/>
  <c r="AO333" i="7"/>
  <c r="AU333" i="7" s="1"/>
  <c r="CF336" i="7"/>
  <c r="AO337" i="7"/>
  <c r="AU337" i="7" s="1"/>
  <c r="AP333" i="7"/>
  <c r="AP337" i="7"/>
  <c r="AV337" i="7" s="1"/>
  <c r="AF338" i="7"/>
  <c r="AL338" i="7" s="1"/>
  <c r="AN338" i="7"/>
  <c r="AT338" i="7" s="1"/>
  <c r="AO338" i="7"/>
  <c r="AJ337" i="7"/>
  <c r="AH338" i="7"/>
  <c r="AC131" i="7"/>
  <c r="AI131" i="7" s="1"/>
  <c r="AE131" i="7"/>
  <c r="AK131" i="7" s="1"/>
  <c r="AD111" i="7"/>
  <c r="AJ111" i="7" s="1"/>
  <c r="Z126" i="7"/>
  <c r="Y134" i="7"/>
  <c r="Z130" i="7"/>
  <c r="CE118" i="7"/>
  <c r="AB126" i="7"/>
  <c r="AH126" i="7" s="1"/>
  <c r="CE143" i="7"/>
  <c r="Y109" i="7"/>
  <c r="Z110" i="7"/>
  <c r="W135" i="7"/>
  <c r="AA108" i="7"/>
  <c r="AE108" i="7"/>
  <c r="AK108" i="7" s="1"/>
  <c r="W112" i="7"/>
  <c r="BZ124" i="7"/>
  <c r="CF124" i="7" s="1"/>
  <c r="AC127" i="7"/>
  <c r="AI127" i="7" s="1"/>
  <c r="Z128" i="7"/>
  <c r="AG130" i="7"/>
  <c r="AM130" i="7" s="1"/>
  <c r="AG150" i="7"/>
  <c r="AM150" i="7" s="1"/>
  <c r="W153" i="7"/>
  <c r="BZ150" i="7"/>
  <c r="CF150" i="7" s="1"/>
  <c r="AB118" i="7"/>
  <c r="AH118" i="7" s="1"/>
  <c r="BZ141" i="7"/>
  <c r="CF141" i="7" s="1"/>
  <c r="CE151" i="7"/>
  <c r="X142" i="7"/>
  <c r="W143" i="7"/>
  <c r="CE147" i="7"/>
  <c r="AA141" i="7"/>
  <c r="BZ132" i="7"/>
  <c r="CF132" i="7" s="1"/>
  <c r="CE128" i="7"/>
  <c r="BZ126" i="7"/>
  <c r="CF126" i="7" s="1"/>
  <c r="BZ116" i="7"/>
  <c r="CF116" i="7" s="1"/>
  <c r="BZ114" i="7"/>
  <c r="CA114" i="7" s="1"/>
  <c r="CG114" i="7" s="1"/>
  <c r="W108" i="7"/>
  <c r="Y119" i="7"/>
  <c r="W120" i="7"/>
  <c r="Z122" i="7"/>
  <c r="AF129" i="7"/>
  <c r="AL129" i="7" s="1"/>
  <c r="X144" i="7"/>
  <c r="AA115" i="7"/>
  <c r="AG134" i="7"/>
  <c r="AM134" i="7" s="1"/>
  <c r="AG142" i="7"/>
  <c r="AM142" i="7" s="1"/>
  <c r="AA137" i="7"/>
  <c r="AB139" i="7"/>
  <c r="AN139" i="7" s="1"/>
  <c r="AF140" i="7"/>
  <c r="AL140" i="7" s="1"/>
  <c r="V141" i="7"/>
  <c r="AB143" i="7"/>
  <c r="AH143" i="7" s="1"/>
  <c r="AH137" i="7"/>
  <c r="W146" i="7"/>
  <c r="W148" i="7"/>
  <c r="CA145" i="7"/>
  <c r="CB145" i="7" s="1"/>
  <c r="CF145" i="7"/>
  <c r="CF117" i="7"/>
  <c r="CA117" i="7"/>
  <c r="CB117" i="7" s="1"/>
  <c r="CC117" i="7" s="1"/>
  <c r="AS117" i="7" s="1"/>
  <c r="AY117" i="7" s="1"/>
  <c r="CF147" i="7"/>
  <c r="CA147" i="7"/>
  <c r="AQ147" i="7" s="1"/>
  <c r="AW147" i="7" s="1"/>
  <c r="CA149" i="7"/>
  <c r="CB149" i="7" s="1"/>
  <c r="AR149" i="7" s="1"/>
  <c r="AX149" i="7" s="1"/>
  <c r="CF149" i="7"/>
  <c r="AB109" i="7"/>
  <c r="AH109" i="7" s="1"/>
  <c r="AB112" i="7"/>
  <c r="AN112" i="7" s="1"/>
  <c r="AT112" i="7" s="1"/>
  <c r="AO119" i="7"/>
  <c r="AU119" i="7" s="1"/>
  <c r="Y120" i="7"/>
  <c r="Y122" i="7"/>
  <c r="X133" i="7"/>
  <c r="V135" i="7"/>
  <c r="CE135" i="7"/>
  <c r="AD139" i="7"/>
  <c r="AJ139" i="7" s="1"/>
  <c r="AA140" i="7"/>
  <c r="Z145" i="7"/>
  <c r="CE145" i="7"/>
  <c r="Z149" i="7"/>
  <c r="CE149" i="7"/>
  <c r="Z151" i="7"/>
  <c r="AO152" i="7"/>
  <c r="AU152" i="7" s="1"/>
  <c r="AA145" i="7"/>
  <c r="AA149" i="7"/>
  <c r="AA151" i="7"/>
  <c r="Z114" i="7"/>
  <c r="AD115" i="7"/>
  <c r="AJ115" i="7" s="1"/>
  <c r="AA125" i="7"/>
  <c r="CA128" i="7"/>
  <c r="CG128" i="7" s="1"/>
  <c r="X129" i="7"/>
  <c r="BZ130" i="7"/>
  <c r="Z134" i="7"/>
  <c r="Y135" i="7"/>
  <c r="BZ137" i="7"/>
  <c r="AP137" i="7" s="1"/>
  <c r="AV137" i="7" s="1"/>
  <c r="X146" i="7"/>
  <c r="V147" i="7"/>
  <c r="V108" i="7"/>
  <c r="CE110" i="7"/>
  <c r="AA118" i="7"/>
  <c r="BZ120" i="7"/>
  <c r="BZ122" i="7"/>
  <c r="AC124" i="7"/>
  <c r="AO124" i="7" s="1"/>
  <c r="AU124" i="7" s="1"/>
  <c r="AD125" i="7"/>
  <c r="AJ125" i="7" s="1"/>
  <c r="AA127" i="7"/>
  <c r="V137" i="7"/>
  <c r="AO146" i="7"/>
  <c r="AU146" i="7" s="1"/>
  <c r="W147" i="7"/>
  <c r="AE150" i="7"/>
  <c r="AK150" i="7" s="1"/>
  <c r="AC116" i="7"/>
  <c r="AF124" i="7"/>
  <c r="AL124" i="7" s="1"/>
  <c r="Y147" i="7"/>
  <c r="BZ111" i="7"/>
  <c r="AB121" i="7"/>
  <c r="AH121" i="7" s="1"/>
  <c r="V128" i="7"/>
  <c r="AF137" i="7"/>
  <c r="AL137" i="7" s="1"/>
  <c r="AA152" i="7"/>
  <c r="AC121" i="7"/>
  <c r="AI121" i="7" s="1"/>
  <c r="W123" i="7"/>
  <c r="AG126" i="7"/>
  <c r="AM126" i="7" s="1"/>
  <c r="Y128" i="7"/>
  <c r="AE130" i="7"/>
  <c r="AK130" i="7" s="1"/>
  <c r="BZ134" i="7"/>
  <c r="W136" i="7"/>
  <c r="AF138" i="7"/>
  <c r="AL138" i="7" s="1"/>
  <c r="W144" i="7"/>
  <c r="AE116" i="7"/>
  <c r="AK116" i="7" s="1"/>
  <c r="X108" i="7"/>
  <c r="AC109" i="7"/>
  <c r="AI109" i="7" s="1"/>
  <c r="W110" i="7"/>
  <c r="Y111" i="7"/>
  <c r="AA112" i="7"/>
  <c r="W114" i="7"/>
  <c r="AE115" i="7"/>
  <c r="AK115" i="7" s="1"/>
  <c r="AF116" i="7"/>
  <c r="AL116" i="7" s="1"/>
  <c r="AA119" i="7"/>
  <c r="Z120" i="7"/>
  <c r="AD121" i="7"/>
  <c r="AJ121" i="7" s="1"/>
  <c r="AA122" i="7"/>
  <c r="AE126" i="7"/>
  <c r="AK126" i="7" s="1"/>
  <c r="X127" i="7"/>
  <c r="AA129" i="7"/>
  <c r="AD131" i="7"/>
  <c r="AJ131" i="7" s="1"/>
  <c r="AG138" i="7"/>
  <c r="AM138" i="7" s="1"/>
  <c r="AC139" i="7"/>
  <c r="AI139" i="7" s="1"/>
  <c r="AD143" i="7"/>
  <c r="AJ143" i="7" s="1"/>
  <c r="AD151" i="7"/>
  <c r="AJ151" i="7" s="1"/>
  <c r="AB152" i="7"/>
  <c r="AH152" i="7" s="1"/>
  <c r="AB119" i="7"/>
  <c r="AH119" i="7" s="1"/>
  <c r="AB122" i="7"/>
  <c r="AH122" i="7" s="1"/>
  <c r="AE143" i="7"/>
  <c r="AK143" i="7" s="1"/>
  <c r="AB144" i="7"/>
  <c r="AH144" i="7" s="1"/>
  <c r="AA110" i="7"/>
  <c r="AF111" i="7"/>
  <c r="AL111" i="7" s="1"/>
  <c r="AD112" i="7"/>
  <c r="AJ112" i="7" s="1"/>
  <c r="AA114" i="7"/>
  <c r="V116" i="7"/>
  <c r="W117" i="7"/>
  <c r="AD120" i="7"/>
  <c r="AJ120" i="7" s="1"/>
  <c r="AD122" i="7"/>
  <c r="AJ122" i="7" s="1"/>
  <c r="X123" i="7"/>
  <c r="V124" i="7"/>
  <c r="AB127" i="7"/>
  <c r="AH127" i="7" s="1"/>
  <c r="AC128" i="7"/>
  <c r="AO128" i="7" s="1"/>
  <c r="AU128" i="7" s="1"/>
  <c r="AA133" i="7"/>
  <c r="Z136" i="7"/>
  <c r="X138" i="7"/>
  <c r="AE139" i="7"/>
  <c r="AK139" i="7" s="1"/>
  <c r="Y142" i="7"/>
  <c r="Y146" i="7"/>
  <c r="Z147" i="7"/>
  <c r="X148" i="7"/>
  <c r="AI152" i="7"/>
  <c r="X153" i="7"/>
  <c r="AG111" i="7"/>
  <c r="AM111" i="7" s="1"/>
  <c r="AE112" i="7"/>
  <c r="AK112" i="7" s="1"/>
  <c r="Y113" i="7"/>
  <c r="X117" i="7"/>
  <c r="AA123" i="7"/>
  <c r="V132" i="7"/>
  <c r="AB133" i="7"/>
  <c r="AH133" i="7" s="1"/>
  <c r="AA136" i="7"/>
  <c r="Y138" i="7"/>
  <c r="W140" i="7"/>
  <c r="AA146" i="7"/>
  <c r="AB148" i="7"/>
  <c r="AH148" i="7" s="1"/>
  <c r="X150" i="7"/>
  <c r="AB153" i="7"/>
  <c r="AH153" i="7" s="1"/>
  <c r="AB113" i="7"/>
  <c r="AH113" i="7" s="1"/>
  <c r="AA117" i="7"/>
  <c r="W125" i="7"/>
  <c r="AE127" i="7"/>
  <c r="AK127" i="7" s="1"/>
  <c r="V130" i="7"/>
  <c r="Z132" i="7"/>
  <c r="AG135" i="7"/>
  <c r="AM135" i="7" s="1"/>
  <c r="AB136" i="7"/>
  <c r="Y137" i="7"/>
  <c r="X140" i="7"/>
  <c r="Z141" i="7"/>
  <c r="V151" i="7"/>
  <c r="AC113" i="7"/>
  <c r="AI113" i="7" s="1"/>
  <c r="Z118" i="7"/>
  <c r="W119" i="7"/>
  <c r="V120" i="7"/>
  <c r="AA121" i="7"/>
  <c r="AD124" i="7"/>
  <c r="AJ124" i="7" s="1"/>
  <c r="AC132" i="7"/>
  <c r="AO132" i="7" s="1"/>
  <c r="V134" i="7"/>
  <c r="Z143" i="7"/>
  <c r="V145" i="7"/>
  <c r="V149" i="7"/>
  <c r="Y151" i="7"/>
  <c r="W152" i="7"/>
  <c r="X119" i="7"/>
  <c r="AF142" i="7"/>
  <c r="AL142" i="7" s="1"/>
  <c r="X152" i="7"/>
  <c r="CA108" i="7"/>
  <c r="CF108" i="7"/>
  <c r="AP108" i="7"/>
  <c r="AV108" i="7" s="1"/>
  <c r="AO114" i="7"/>
  <c r="AU114" i="7" s="1"/>
  <c r="AI114" i="7"/>
  <c r="CA112" i="7"/>
  <c r="CF112" i="7"/>
  <c r="AH117" i="7"/>
  <c r="AN117" i="7"/>
  <c r="AT117" i="7" s="1"/>
  <c r="AO110" i="7"/>
  <c r="AU110" i="7" s="1"/>
  <c r="AI110" i="7"/>
  <c r="CF110" i="7"/>
  <c r="CA110" i="7"/>
  <c r="AJ116" i="7"/>
  <c r="AF108" i="7"/>
  <c r="AL108" i="7" s="1"/>
  <c r="AN108" i="7"/>
  <c r="AT108" i="7" s="1"/>
  <c r="AD109" i="7"/>
  <c r="AJ109" i="7" s="1"/>
  <c r="AB110" i="7"/>
  <c r="AF112" i="7"/>
  <c r="AL112" i="7" s="1"/>
  <c r="AD113" i="7"/>
  <c r="AJ113" i="7" s="1"/>
  <c r="AB114" i="7"/>
  <c r="Z115" i="7"/>
  <c r="X116" i="7"/>
  <c r="AG116" i="7"/>
  <c r="AM116" i="7" s="1"/>
  <c r="AE117" i="7"/>
  <c r="AK117" i="7" s="1"/>
  <c r="CA118" i="7"/>
  <c r="AN120" i="7"/>
  <c r="AT120" i="7" s="1"/>
  <c r="AE123" i="7"/>
  <c r="AK123" i="7" s="1"/>
  <c r="AF125" i="7"/>
  <c r="AL125" i="7" s="1"/>
  <c r="AD118" i="7"/>
  <c r="AJ118" i="7" s="1"/>
  <c r="AO108" i="7"/>
  <c r="AU108" i="7" s="1"/>
  <c r="AO112" i="7"/>
  <c r="AU112" i="7" s="1"/>
  <c r="CE115" i="7"/>
  <c r="V117" i="7"/>
  <c r="AF117" i="7"/>
  <c r="AL117" i="7" s="1"/>
  <c r="CE117" i="7"/>
  <c r="AO117" i="7"/>
  <c r="AU117" i="7" s="1"/>
  <c r="AF123" i="7"/>
  <c r="AL123" i="7" s="1"/>
  <c r="Y125" i="7"/>
  <c r="AE125" i="7"/>
  <c r="AK125" i="7" s="1"/>
  <c r="BZ113" i="7"/>
  <c r="AH108" i="7"/>
  <c r="CE108" i="7"/>
  <c r="AF109" i="7"/>
  <c r="AL109" i="7" s="1"/>
  <c r="AD110" i="7"/>
  <c r="AJ110" i="7" s="1"/>
  <c r="AB111" i="7"/>
  <c r="CE112" i="7"/>
  <c r="AF113" i="7"/>
  <c r="AL113" i="7" s="1"/>
  <c r="AD114" i="7"/>
  <c r="AL114" i="7"/>
  <c r="AB115" i="7"/>
  <c r="AP117" i="7"/>
  <c r="AV117" i="7" s="1"/>
  <c r="BZ119" i="7"/>
  <c r="CE119" i="7"/>
  <c r="AI120" i="7"/>
  <c r="AO120" i="7"/>
  <c r="AE124" i="7"/>
  <c r="AK124" i="7" s="1"/>
  <c r="Y124" i="7"/>
  <c r="AG109" i="7"/>
  <c r="AM109" i="7" s="1"/>
  <c r="AE110" i="7"/>
  <c r="AK110" i="7" s="1"/>
  <c r="AC111" i="7"/>
  <c r="AG113" i="7"/>
  <c r="AM113" i="7" s="1"/>
  <c r="AE114" i="7"/>
  <c r="Y118" i="7"/>
  <c r="CF118" i="7"/>
  <c r="Y121" i="7"/>
  <c r="AE121" i="7"/>
  <c r="AK121" i="7" s="1"/>
  <c r="BZ109" i="7"/>
  <c r="BZ115" i="7"/>
  <c r="AF119" i="7"/>
  <c r="AL119" i="7" s="1"/>
  <c r="AF121" i="7"/>
  <c r="AL121" i="7" s="1"/>
  <c r="W122" i="7"/>
  <c r="AC122" i="7"/>
  <c r="AC138" i="7"/>
  <c r="AI138" i="7" s="1"/>
  <c r="W138" i="7"/>
  <c r="W115" i="7"/>
  <c r="AO115" i="7"/>
  <c r="AU115" i="7" s="1"/>
  <c r="AN116" i="7"/>
  <c r="AT116" i="7" s="1"/>
  <c r="W118" i="7"/>
  <c r="AC118" i="7"/>
  <c r="AA120" i="7"/>
  <c r="AG120" i="7"/>
  <c r="AM120" i="7" s="1"/>
  <c r="CE121" i="7"/>
  <c r="BZ121" i="7"/>
  <c r="AN128" i="7"/>
  <c r="AT128" i="7" s="1"/>
  <c r="AH128" i="7"/>
  <c r="AD132" i="7"/>
  <c r="AJ137" i="7"/>
  <c r="AG124" i="7"/>
  <c r="AM124" i="7" s="1"/>
  <c r="W126" i="7"/>
  <c r="AC126" i="7"/>
  <c r="AF127" i="7"/>
  <c r="AL127" i="7" s="1"/>
  <c r="AD128" i="7"/>
  <c r="AJ128" i="7" s="1"/>
  <c r="AB129" i="7"/>
  <c r="AF131" i="7"/>
  <c r="AL131" i="7" s="1"/>
  <c r="BZ131" i="7"/>
  <c r="CE131" i="7"/>
  <c r="CE133" i="7"/>
  <c r="BZ133" i="7"/>
  <c r="BZ138" i="7"/>
  <c r="CE138" i="7"/>
  <c r="CE125" i="7"/>
  <c r="AO125" i="7"/>
  <c r="AU125" i="7" s="1"/>
  <c r="BZ125" i="7"/>
  <c r="AD126" i="7"/>
  <c r="BZ127" i="7"/>
  <c r="CE127" i="7"/>
  <c r="AN130" i="7"/>
  <c r="AT130" i="7" s="1"/>
  <c r="AG144" i="7"/>
  <c r="AM144" i="7" s="1"/>
  <c r="AA144" i="7"/>
  <c r="CE123" i="7"/>
  <c r="AO123" i="7"/>
  <c r="AU123" i="7" s="1"/>
  <c r="W130" i="7"/>
  <c r="AC130" i="7"/>
  <c r="AD130" i="7"/>
  <c r="AA132" i="7"/>
  <c r="AG132" i="7"/>
  <c r="AM132" i="7" s="1"/>
  <c r="Y136" i="7"/>
  <c r="AE136" i="7"/>
  <c r="AK136" i="7" s="1"/>
  <c r="CE139" i="7"/>
  <c r="BZ139" i="7"/>
  <c r="AC142" i="7"/>
  <c r="W142" i="7"/>
  <c r="CA123" i="7"/>
  <c r="AP123" i="7"/>
  <c r="AV123" i="7" s="1"/>
  <c r="AN124" i="7"/>
  <c r="AT124" i="7" s="1"/>
  <c r="AA128" i="7"/>
  <c r="AG128" i="7"/>
  <c r="AM128" i="7" s="1"/>
  <c r="Y129" i="7"/>
  <c r="AE129" i="7"/>
  <c r="AK129" i="7" s="1"/>
  <c r="CE129" i="7"/>
  <c r="BZ129" i="7"/>
  <c r="AN134" i="7"/>
  <c r="AT134" i="7" s="1"/>
  <c r="AI135" i="7"/>
  <c r="AO135" i="7"/>
  <c r="AU135" i="7" s="1"/>
  <c r="AB123" i="7"/>
  <c r="AB125" i="7"/>
  <c r="AB131" i="7"/>
  <c r="AN132" i="7"/>
  <c r="AT132" i="7" s="1"/>
  <c r="Z133" i="7"/>
  <c r="AF133" i="7"/>
  <c r="AL133" i="7" s="1"/>
  <c r="X134" i="7"/>
  <c r="AD134" i="7"/>
  <c r="AC129" i="7"/>
  <c r="AI129" i="7" s="1"/>
  <c r="AG131" i="7"/>
  <c r="AM131" i="7" s="1"/>
  <c r="AE132" i="7"/>
  <c r="AK132" i="7" s="1"/>
  <c r="AC133" i="7"/>
  <c r="AI133" i="7" s="1"/>
  <c r="AD135" i="7"/>
  <c r="AP135" i="7" s="1"/>
  <c r="AO136" i="7"/>
  <c r="AU136" i="7" s="1"/>
  <c r="Z139" i="7"/>
  <c r="Y141" i="7"/>
  <c r="AB142" i="7"/>
  <c r="CF151" i="7"/>
  <c r="CA151" i="7"/>
  <c r="BZ136" i="7"/>
  <c r="X137" i="7"/>
  <c r="AB138" i="7"/>
  <c r="AB140" i="7"/>
  <c r="CE140" i="7"/>
  <c r="AO140" i="7"/>
  <c r="AN141" i="7"/>
  <c r="AT141" i="7" s="1"/>
  <c r="BZ142" i="7"/>
  <c r="CE142" i="7"/>
  <c r="AN149" i="7"/>
  <c r="AT149" i="7" s="1"/>
  <c r="AE133" i="7"/>
  <c r="AK133" i="7" s="1"/>
  <c r="AC134" i="7"/>
  <c r="AZ137" i="7"/>
  <c r="BF137" i="7" s="1"/>
  <c r="AP140" i="7"/>
  <c r="AV140" i="7" s="1"/>
  <c r="CA140" i="7"/>
  <c r="W141" i="7"/>
  <c r="AC141" i="7"/>
  <c r="Y145" i="7"/>
  <c r="AB146" i="7"/>
  <c r="V150" i="7"/>
  <c r="AB150" i="7"/>
  <c r="AG153" i="7"/>
  <c r="AM153" i="7" s="1"/>
  <c r="AA153" i="7"/>
  <c r="X136" i="7"/>
  <c r="W137" i="7"/>
  <c r="AC137" i="7"/>
  <c r="Y140" i="7"/>
  <c r="AE140" i="7"/>
  <c r="AK140" i="7" s="1"/>
  <c r="AD141" i="7"/>
  <c r="CE144" i="7"/>
  <c r="AO144" i="7"/>
  <c r="AU144" i="7" s="1"/>
  <c r="AN145" i="7"/>
  <c r="AT145" i="7" s="1"/>
  <c r="BZ146" i="7"/>
  <c r="CE146" i="7"/>
  <c r="X149" i="7"/>
  <c r="AD149" i="7"/>
  <c r="W150" i="7"/>
  <c r="AC150" i="7"/>
  <c r="CA135" i="7"/>
  <c r="AA139" i="7"/>
  <c r="AG139" i="7"/>
  <c r="AM139" i="7" s="1"/>
  <c r="AA143" i="7"/>
  <c r="AG143" i="7"/>
  <c r="AM143" i="7" s="1"/>
  <c r="CA143" i="7"/>
  <c r="BZ144" i="7"/>
  <c r="W145" i="7"/>
  <c r="AC145" i="7"/>
  <c r="Z148" i="7"/>
  <c r="AF148" i="7"/>
  <c r="AL148" i="7" s="1"/>
  <c r="CE148" i="7"/>
  <c r="AO148" i="7"/>
  <c r="Y149" i="7"/>
  <c r="AE149" i="7"/>
  <c r="AN151" i="7"/>
  <c r="AT151" i="7" s="1"/>
  <c r="AH151" i="7"/>
  <c r="Z135" i="7"/>
  <c r="CF140" i="7"/>
  <c r="Y144" i="7"/>
  <c r="AE144" i="7"/>
  <c r="AK144" i="7" s="1"/>
  <c r="AF144" i="7"/>
  <c r="AL144" i="7" s="1"/>
  <c r="AD145" i="7"/>
  <c r="AF146" i="7"/>
  <c r="AL146" i="7" s="1"/>
  <c r="AD147" i="7"/>
  <c r="AA148" i="7"/>
  <c r="AG148" i="7"/>
  <c r="AM148" i="7" s="1"/>
  <c r="BZ148" i="7"/>
  <c r="W151" i="7"/>
  <c r="AC151" i="7"/>
  <c r="AN135" i="7"/>
  <c r="AT135" i="7" s="1"/>
  <c r="AA147" i="7"/>
  <c r="AG147" i="7"/>
  <c r="AM147" i="7" s="1"/>
  <c r="AN147" i="7"/>
  <c r="AT147" i="7" s="1"/>
  <c r="Y152" i="7"/>
  <c r="BZ152" i="7"/>
  <c r="CE152" i="7"/>
  <c r="AO143" i="7"/>
  <c r="AO147" i="7"/>
  <c r="AU147" i="7" s="1"/>
  <c r="AE148" i="7"/>
  <c r="AK148" i="7" s="1"/>
  <c r="AC149" i="7"/>
  <c r="CE153" i="7"/>
  <c r="AO153" i="7"/>
  <c r="AF150" i="7"/>
  <c r="AL150" i="7" s="1"/>
  <c r="BZ153" i="7"/>
  <c r="AF152" i="7"/>
  <c r="AL152" i="7" s="1"/>
  <c r="Y153" i="7"/>
  <c r="AE153" i="7"/>
  <c r="AK153" i="7" s="1"/>
  <c r="AF153" i="7"/>
  <c r="AL153" i="7" s="1"/>
  <c r="CA150" i="7"/>
  <c r="U197" i="7"/>
  <c r="AG197" i="7" s="1"/>
  <c r="AM197" i="7" s="1"/>
  <c r="U198" i="7"/>
  <c r="AA198" i="7" s="1"/>
  <c r="U199" i="7"/>
  <c r="U200" i="7"/>
  <c r="AA200" i="7" s="1"/>
  <c r="U201" i="7"/>
  <c r="AG201" i="7" s="1"/>
  <c r="AM201" i="7" s="1"/>
  <c r="U202" i="7"/>
  <c r="AG202" i="7" s="1"/>
  <c r="AM202" i="7" s="1"/>
  <c r="U203" i="7"/>
  <c r="U204" i="7"/>
  <c r="AG204" i="7" s="1"/>
  <c r="AM204" i="7" s="1"/>
  <c r="U205" i="7"/>
  <c r="U206" i="7"/>
  <c r="AA206" i="7" s="1"/>
  <c r="U207" i="7"/>
  <c r="U208" i="7"/>
  <c r="AA208" i="7" s="1"/>
  <c r="U209" i="7"/>
  <c r="AG209" i="7" s="1"/>
  <c r="AM209" i="7" s="1"/>
  <c r="U210" i="7"/>
  <c r="AA210" i="7" s="1"/>
  <c r="U211" i="7"/>
  <c r="AA211" i="7" s="1"/>
  <c r="U212" i="7"/>
  <c r="AG212" i="7" s="1"/>
  <c r="AM212" i="7" s="1"/>
  <c r="U213" i="7"/>
  <c r="U214" i="7"/>
  <c r="AA214" i="7" s="1"/>
  <c r="U215" i="7"/>
  <c r="AA215" i="7" s="1"/>
  <c r="U216" i="7"/>
  <c r="AG216" i="7" s="1"/>
  <c r="AM216" i="7" s="1"/>
  <c r="U217" i="7"/>
  <c r="AG217" i="7" s="1"/>
  <c r="AM217" i="7" s="1"/>
  <c r="U218" i="7"/>
  <c r="U219" i="7"/>
  <c r="AA219" i="7" s="1"/>
  <c r="U220" i="7"/>
  <c r="AG220" i="7" s="1"/>
  <c r="AM220" i="7" s="1"/>
  <c r="U221" i="7"/>
  <c r="AA221" i="7" s="1"/>
  <c r="U222" i="7"/>
  <c r="AA222" i="7" s="1"/>
  <c r="U223" i="7"/>
  <c r="AG223" i="7" s="1"/>
  <c r="AM223" i="7" s="1"/>
  <c r="U224" i="7"/>
  <c r="AG224" i="7" s="1"/>
  <c r="AM224" i="7" s="1"/>
  <c r="U225" i="7"/>
  <c r="U226" i="7"/>
  <c r="AA226" i="7" s="1"/>
  <c r="U227" i="7"/>
  <c r="AA227" i="7" s="1"/>
  <c r="U228" i="7"/>
  <c r="AA228" i="7" s="1"/>
  <c r="U229" i="7"/>
  <c r="U230" i="7"/>
  <c r="AG230" i="7" s="1"/>
  <c r="AM230" i="7" s="1"/>
  <c r="U231" i="7"/>
  <c r="AA231" i="7" s="1"/>
  <c r="U232" i="7"/>
  <c r="AG232" i="7" s="1"/>
  <c r="AM232" i="7" s="1"/>
  <c r="U233" i="7"/>
  <c r="AG233" i="7" s="1"/>
  <c r="AM233" i="7" s="1"/>
  <c r="U234" i="7"/>
  <c r="AG234" i="7" s="1"/>
  <c r="AM234" i="7" s="1"/>
  <c r="U235" i="7"/>
  <c r="AA235" i="7" s="1"/>
  <c r="U236" i="7"/>
  <c r="AG236" i="7" s="1"/>
  <c r="AM236" i="7" s="1"/>
  <c r="U237" i="7"/>
  <c r="U238" i="7"/>
  <c r="AA238" i="7" s="1"/>
  <c r="U239" i="7"/>
  <c r="AG239" i="7" s="1"/>
  <c r="AM239" i="7" s="1"/>
  <c r="U240" i="7"/>
  <c r="AA240" i="7" s="1"/>
  <c r="U241" i="7"/>
  <c r="U242" i="7"/>
  <c r="AA242" i="7" s="1"/>
  <c r="U243" i="7"/>
  <c r="AG243" i="7" s="1"/>
  <c r="AM243" i="7" s="1"/>
  <c r="U244" i="7"/>
  <c r="AG244" i="7" s="1"/>
  <c r="AM244" i="7" s="1"/>
  <c r="U245" i="7"/>
  <c r="U246" i="7"/>
  <c r="U247" i="7"/>
  <c r="AA247" i="7" s="1"/>
  <c r="U248" i="7"/>
  <c r="AA248" i="7" s="1"/>
  <c r="U249" i="7"/>
  <c r="AA249" i="7" s="1"/>
  <c r="U250" i="7"/>
  <c r="U251" i="7"/>
  <c r="AA251" i="7" s="1"/>
  <c r="U252" i="7"/>
  <c r="U253" i="7"/>
  <c r="U254" i="7"/>
  <c r="AA254" i="7" s="1"/>
  <c r="U255" i="7"/>
  <c r="AG255" i="7" s="1"/>
  <c r="AM255" i="7" s="1"/>
  <c r="U256" i="7"/>
  <c r="AA256" i="7" s="1"/>
  <c r="U257" i="7"/>
  <c r="AG257" i="7" s="1"/>
  <c r="AM257" i="7" s="1"/>
  <c r="U258" i="7"/>
  <c r="AG258" i="7" s="1"/>
  <c r="AM258" i="7" s="1"/>
  <c r="U259" i="7"/>
  <c r="AG259" i="7" s="1"/>
  <c r="AM259" i="7" s="1"/>
  <c r="U260" i="7"/>
  <c r="AA260" i="7" s="1"/>
  <c r="U261" i="7"/>
  <c r="U262" i="7"/>
  <c r="AA262" i="7" s="1"/>
  <c r="U263" i="7"/>
  <c r="AG263" i="7" s="1"/>
  <c r="AM263" i="7" s="1"/>
  <c r="U264" i="7"/>
  <c r="AG264" i="7" s="1"/>
  <c r="AM264" i="7" s="1"/>
  <c r="U265" i="7"/>
  <c r="AG265" i="7" s="1"/>
  <c r="AM265" i="7" s="1"/>
  <c r="U266" i="7"/>
  <c r="U267" i="7"/>
  <c r="AA267" i="7" s="1"/>
  <c r="U268" i="7"/>
  <c r="AA268" i="7" s="1"/>
  <c r="U269" i="7"/>
  <c r="AG269" i="7" s="1"/>
  <c r="AM269" i="7" s="1"/>
  <c r="U270" i="7"/>
  <c r="AA270" i="7" s="1"/>
  <c r="U271" i="7"/>
  <c r="U272" i="7"/>
  <c r="AG272" i="7" s="1"/>
  <c r="AM272" i="7" s="1"/>
  <c r="U273" i="7"/>
  <c r="AG273" i="7" s="1"/>
  <c r="AM273" i="7" s="1"/>
  <c r="U274" i="7"/>
  <c r="AG274" i="7" s="1"/>
  <c r="AM274" i="7" s="1"/>
  <c r="U275" i="7"/>
  <c r="U276" i="7"/>
  <c r="AA276" i="7" s="1"/>
  <c r="U277" i="7"/>
  <c r="U278" i="7"/>
  <c r="AA278" i="7" s="1"/>
  <c r="U279" i="7"/>
  <c r="T197" i="7"/>
  <c r="AF197" i="7" s="1"/>
  <c r="AL197" i="7" s="1"/>
  <c r="T198" i="7"/>
  <c r="AF198" i="7" s="1"/>
  <c r="AL198" i="7" s="1"/>
  <c r="T199" i="7"/>
  <c r="AF199" i="7" s="1"/>
  <c r="AL199" i="7" s="1"/>
  <c r="T200" i="7"/>
  <c r="Z200" i="7" s="1"/>
  <c r="T201" i="7"/>
  <c r="AF201" i="7" s="1"/>
  <c r="AL201" i="7" s="1"/>
  <c r="T202" i="7"/>
  <c r="Z202" i="7" s="1"/>
  <c r="T203" i="7"/>
  <c r="Z203" i="7" s="1"/>
  <c r="T204" i="7"/>
  <c r="Z204" i="7" s="1"/>
  <c r="T205" i="7"/>
  <c r="AF205" i="7" s="1"/>
  <c r="AL205" i="7" s="1"/>
  <c r="T206" i="7"/>
  <c r="Z206" i="7" s="1"/>
  <c r="T207" i="7"/>
  <c r="Z207" i="7" s="1"/>
  <c r="T208" i="7"/>
  <c r="AF208" i="7" s="1"/>
  <c r="AL208" i="7" s="1"/>
  <c r="T209" i="7"/>
  <c r="AF209" i="7" s="1"/>
  <c r="AL209" i="7" s="1"/>
  <c r="T210" i="7"/>
  <c r="Z210" i="7" s="1"/>
  <c r="T211" i="7"/>
  <c r="AF211" i="7" s="1"/>
  <c r="AL211" i="7" s="1"/>
  <c r="T212" i="7"/>
  <c r="T213" i="7"/>
  <c r="AF213" i="7" s="1"/>
  <c r="AL213" i="7" s="1"/>
  <c r="T214" i="7"/>
  <c r="AF214" i="7" s="1"/>
  <c r="AL214" i="7" s="1"/>
  <c r="T215" i="7"/>
  <c r="Z215" i="7" s="1"/>
  <c r="T216" i="7"/>
  <c r="T217" i="7"/>
  <c r="AF217" i="7" s="1"/>
  <c r="AL217" i="7" s="1"/>
  <c r="T218" i="7"/>
  <c r="T219" i="7"/>
  <c r="Z219" i="7" s="1"/>
  <c r="T220" i="7"/>
  <c r="T221" i="7"/>
  <c r="AF221" i="7" s="1"/>
  <c r="AL221" i="7" s="1"/>
  <c r="T222" i="7"/>
  <c r="Z222" i="7" s="1"/>
  <c r="T223" i="7"/>
  <c r="AF223" i="7" s="1"/>
  <c r="AL223" i="7" s="1"/>
  <c r="T224" i="7"/>
  <c r="AF224" i="7" s="1"/>
  <c r="AL224" i="7" s="1"/>
  <c r="T225" i="7"/>
  <c r="Z225" i="7" s="1"/>
  <c r="T226" i="7"/>
  <c r="T227" i="7"/>
  <c r="AF227" i="7" s="1"/>
  <c r="AL227" i="7" s="1"/>
  <c r="T228" i="7"/>
  <c r="AF228" i="7" s="1"/>
  <c r="AL228" i="7" s="1"/>
  <c r="T229" i="7"/>
  <c r="AF229" i="7" s="1"/>
  <c r="AL229" i="7" s="1"/>
  <c r="T230" i="7"/>
  <c r="T231" i="7"/>
  <c r="AF231" i="7" s="1"/>
  <c r="AL231" i="7" s="1"/>
  <c r="T232" i="7"/>
  <c r="AF232" i="7" s="1"/>
  <c r="AL232" i="7" s="1"/>
  <c r="T233" i="7"/>
  <c r="Z233" i="7" s="1"/>
  <c r="T234" i="7"/>
  <c r="T235" i="7"/>
  <c r="AF235" i="7" s="1"/>
  <c r="AL235" i="7" s="1"/>
  <c r="T236" i="7"/>
  <c r="AF236" i="7" s="1"/>
  <c r="AL236" i="7" s="1"/>
  <c r="T237" i="7"/>
  <c r="Z237" i="7" s="1"/>
  <c r="T238" i="7"/>
  <c r="AF238" i="7" s="1"/>
  <c r="AL238" i="7" s="1"/>
  <c r="T239" i="7"/>
  <c r="AF239" i="7" s="1"/>
  <c r="AL239" i="7" s="1"/>
  <c r="T240" i="7"/>
  <c r="Z240" i="7" s="1"/>
  <c r="T241" i="7"/>
  <c r="Z241" i="7" s="1"/>
  <c r="T242" i="7"/>
  <c r="T243" i="7"/>
  <c r="AF243" i="7" s="1"/>
  <c r="AL243" i="7" s="1"/>
  <c r="T244" i="7"/>
  <c r="AF244" i="7" s="1"/>
  <c r="AL244" i="7" s="1"/>
  <c r="T245" i="7"/>
  <c r="T246" i="7"/>
  <c r="T247" i="7"/>
  <c r="AF247" i="7" s="1"/>
  <c r="AL247" i="7" s="1"/>
  <c r="T248" i="7"/>
  <c r="AF248" i="7" s="1"/>
  <c r="AL248" i="7" s="1"/>
  <c r="T249" i="7"/>
  <c r="Z249" i="7" s="1"/>
  <c r="T250" i="7"/>
  <c r="T251" i="7"/>
  <c r="Z251" i="7" s="1"/>
  <c r="T252" i="7"/>
  <c r="AF252" i="7" s="1"/>
  <c r="AL252" i="7" s="1"/>
  <c r="T253" i="7"/>
  <c r="AF253" i="7" s="1"/>
  <c r="AL253" i="7" s="1"/>
  <c r="T254" i="7"/>
  <c r="Z254" i="7" s="1"/>
  <c r="T255" i="7"/>
  <c r="T256" i="7"/>
  <c r="AF256" i="7" s="1"/>
  <c r="AL256" i="7" s="1"/>
  <c r="T257" i="7"/>
  <c r="AF257" i="7" s="1"/>
  <c r="AL257" i="7" s="1"/>
  <c r="T258" i="7"/>
  <c r="Z258" i="7" s="1"/>
  <c r="T259" i="7"/>
  <c r="AF259" i="7" s="1"/>
  <c r="AL259" i="7" s="1"/>
  <c r="T260" i="7"/>
  <c r="T261" i="7"/>
  <c r="Z261" i="7" s="1"/>
  <c r="T262" i="7"/>
  <c r="T263" i="7"/>
  <c r="Z263" i="7" s="1"/>
  <c r="T264" i="7"/>
  <c r="Z264" i="7" s="1"/>
  <c r="T265" i="7"/>
  <c r="T266" i="7"/>
  <c r="AF266" i="7" s="1"/>
  <c r="AL266" i="7" s="1"/>
  <c r="T267" i="7"/>
  <c r="T268" i="7"/>
  <c r="Z268" i="7" s="1"/>
  <c r="T269" i="7"/>
  <c r="AF269" i="7" s="1"/>
  <c r="AL269" i="7" s="1"/>
  <c r="T270" i="7"/>
  <c r="Z270" i="7" s="1"/>
  <c r="T271" i="7"/>
  <c r="Z271" i="7" s="1"/>
  <c r="T272" i="7"/>
  <c r="Z272" i="7" s="1"/>
  <c r="T273" i="7"/>
  <c r="AF273" i="7" s="1"/>
  <c r="AL273" i="7" s="1"/>
  <c r="T274" i="7"/>
  <c r="T275" i="7"/>
  <c r="Z275" i="7" s="1"/>
  <c r="T276" i="7"/>
  <c r="Z276" i="7" s="1"/>
  <c r="T277" i="7"/>
  <c r="AF277" i="7" s="1"/>
  <c r="AL277" i="7" s="1"/>
  <c r="T278" i="7"/>
  <c r="AF278" i="7" s="1"/>
  <c r="AL278" i="7" s="1"/>
  <c r="T279" i="7"/>
  <c r="Z279" i="7" s="1"/>
  <c r="T196" i="7"/>
  <c r="Z196" i="7" s="1"/>
  <c r="U196" i="7"/>
  <c r="AA196" i="7" s="1"/>
  <c r="S197" i="7"/>
  <c r="Y197" i="7" s="1"/>
  <c r="S198" i="7"/>
  <c r="AE198" i="7" s="1"/>
  <c r="AK198" i="7" s="1"/>
  <c r="S199" i="7"/>
  <c r="AE199" i="7" s="1"/>
  <c r="AK199" i="7" s="1"/>
  <c r="S200" i="7"/>
  <c r="S201" i="7"/>
  <c r="AE201" i="7" s="1"/>
  <c r="AK201" i="7" s="1"/>
  <c r="S202" i="7"/>
  <c r="AE202" i="7" s="1"/>
  <c r="AK202" i="7" s="1"/>
  <c r="S203" i="7"/>
  <c r="AE203" i="7" s="1"/>
  <c r="AK203" i="7" s="1"/>
  <c r="S204" i="7"/>
  <c r="S205" i="7"/>
  <c r="S206" i="7"/>
  <c r="Y206" i="7" s="1"/>
  <c r="S207" i="7"/>
  <c r="Y207" i="7" s="1"/>
  <c r="S208" i="7"/>
  <c r="S209" i="7"/>
  <c r="Y209" i="7" s="1"/>
  <c r="S210" i="7"/>
  <c r="Y210" i="7" s="1"/>
  <c r="S211" i="7"/>
  <c r="AE211" i="7" s="1"/>
  <c r="AK211" i="7" s="1"/>
  <c r="S212" i="7"/>
  <c r="Y212" i="7" s="1"/>
  <c r="S213" i="7"/>
  <c r="AE213" i="7" s="1"/>
  <c r="AK213" i="7" s="1"/>
  <c r="S214" i="7"/>
  <c r="AE214" i="7" s="1"/>
  <c r="AK214" i="7" s="1"/>
  <c r="S215" i="7"/>
  <c r="AE215" i="7" s="1"/>
  <c r="AK215" i="7" s="1"/>
  <c r="S216" i="7"/>
  <c r="Y216" i="7" s="1"/>
  <c r="S217" i="7"/>
  <c r="Y217" i="7" s="1"/>
  <c r="S218" i="7"/>
  <c r="AE218" i="7" s="1"/>
  <c r="AK218" i="7" s="1"/>
  <c r="S219" i="7"/>
  <c r="Y219" i="7" s="1"/>
  <c r="S220" i="7"/>
  <c r="AE220" i="7" s="1"/>
  <c r="AK220" i="7" s="1"/>
  <c r="S221" i="7"/>
  <c r="S222" i="7"/>
  <c r="Y222" i="7" s="1"/>
  <c r="S223" i="7"/>
  <c r="AE223" i="7" s="1"/>
  <c r="AK223" i="7" s="1"/>
  <c r="S224" i="7"/>
  <c r="Y224" i="7" s="1"/>
  <c r="S225" i="7"/>
  <c r="AE225" i="7" s="1"/>
  <c r="AK225" i="7" s="1"/>
  <c r="S226" i="7"/>
  <c r="AE226" i="7" s="1"/>
  <c r="AK226" i="7" s="1"/>
  <c r="S227" i="7"/>
  <c r="Y227" i="7" s="1"/>
  <c r="S228" i="7"/>
  <c r="Y228" i="7" s="1"/>
  <c r="S229" i="7"/>
  <c r="S230" i="7"/>
  <c r="AE230" i="7" s="1"/>
  <c r="AK230" i="7" s="1"/>
  <c r="S231" i="7"/>
  <c r="AE231" i="7" s="1"/>
  <c r="AK231" i="7" s="1"/>
  <c r="S232" i="7"/>
  <c r="Y232" i="7" s="1"/>
  <c r="S233" i="7"/>
  <c r="Y233" i="7" s="1"/>
  <c r="S234" i="7"/>
  <c r="AE234" i="7" s="1"/>
  <c r="AK234" i="7" s="1"/>
  <c r="S235" i="7"/>
  <c r="AE235" i="7" s="1"/>
  <c r="AK235" i="7" s="1"/>
  <c r="S236" i="7"/>
  <c r="Y236" i="7" s="1"/>
  <c r="S237" i="7"/>
  <c r="S238" i="7"/>
  <c r="S239" i="7"/>
  <c r="AE239" i="7" s="1"/>
  <c r="AK239" i="7" s="1"/>
  <c r="S240" i="7"/>
  <c r="Y240" i="7" s="1"/>
  <c r="S241" i="7"/>
  <c r="Y241" i="7" s="1"/>
  <c r="S242" i="7"/>
  <c r="S243" i="7"/>
  <c r="AE243" i="7" s="1"/>
  <c r="AK243" i="7" s="1"/>
  <c r="S244" i="7"/>
  <c r="Y244" i="7" s="1"/>
  <c r="S245" i="7"/>
  <c r="Y245" i="7" s="1"/>
  <c r="S246" i="7"/>
  <c r="AE246" i="7" s="1"/>
  <c r="AK246" i="7" s="1"/>
  <c r="S247" i="7"/>
  <c r="Y247" i="7" s="1"/>
  <c r="S248" i="7"/>
  <c r="Y248" i="7" s="1"/>
  <c r="S249" i="7"/>
  <c r="Y249" i="7" s="1"/>
  <c r="S250" i="7"/>
  <c r="AE250" i="7" s="1"/>
  <c r="AK250" i="7" s="1"/>
  <c r="S251" i="7"/>
  <c r="Y251" i="7" s="1"/>
  <c r="S252" i="7"/>
  <c r="AE252" i="7" s="1"/>
  <c r="AK252" i="7" s="1"/>
  <c r="S253" i="7"/>
  <c r="AE253" i="7" s="1"/>
  <c r="AK253" i="7" s="1"/>
  <c r="S254" i="7"/>
  <c r="Y254" i="7" s="1"/>
  <c r="S255" i="7"/>
  <c r="AE255" i="7" s="1"/>
  <c r="AK255" i="7" s="1"/>
  <c r="S256" i="7"/>
  <c r="AE256" i="7" s="1"/>
  <c r="AK256" i="7" s="1"/>
  <c r="S257" i="7"/>
  <c r="AE257" i="7" s="1"/>
  <c r="AK257" i="7" s="1"/>
  <c r="S258" i="7"/>
  <c r="Y258" i="7" s="1"/>
  <c r="S259" i="7"/>
  <c r="AE259" i="7" s="1"/>
  <c r="AK259" i="7" s="1"/>
  <c r="S260" i="7"/>
  <c r="AE260" i="7" s="1"/>
  <c r="AK260" i="7" s="1"/>
  <c r="S261" i="7"/>
  <c r="S262" i="7"/>
  <c r="AE262" i="7" s="1"/>
  <c r="AK262" i="7" s="1"/>
  <c r="S263" i="7"/>
  <c r="S264" i="7"/>
  <c r="AE264" i="7" s="1"/>
  <c r="AK264" i="7" s="1"/>
  <c r="S265" i="7"/>
  <c r="AE265" i="7" s="1"/>
  <c r="AK265" i="7" s="1"/>
  <c r="S266" i="7"/>
  <c r="AE266" i="7" s="1"/>
  <c r="AK266" i="7" s="1"/>
  <c r="S267" i="7"/>
  <c r="S268" i="7"/>
  <c r="S269" i="7"/>
  <c r="AE269" i="7" s="1"/>
  <c r="AK269" i="7" s="1"/>
  <c r="S270" i="7"/>
  <c r="AE270" i="7" s="1"/>
  <c r="AK270" i="7" s="1"/>
  <c r="S271" i="7"/>
  <c r="AE271" i="7" s="1"/>
  <c r="AK271" i="7" s="1"/>
  <c r="S272" i="7"/>
  <c r="S273" i="7"/>
  <c r="Y273" i="7" s="1"/>
  <c r="S274" i="7"/>
  <c r="Y274" i="7" s="1"/>
  <c r="S275" i="7"/>
  <c r="AE275" i="7" s="1"/>
  <c r="AK275" i="7" s="1"/>
  <c r="S276" i="7"/>
  <c r="S277" i="7"/>
  <c r="Y277" i="7" s="1"/>
  <c r="S278" i="7"/>
  <c r="AE278" i="7" s="1"/>
  <c r="AK278" i="7" s="1"/>
  <c r="S279" i="7"/>
  <c r="Y279" i="7" s="1"/>
  <c r="S196" i="7"/>
  <c r="AE196" i="7" s="1"/>
  <c r="AK196" i="7" s="1"/>
  <c r="CC281" i="7"/>
  <c r="CI281" i="7" s="1"/>
  <c r="BQ281" i="7"/>
  <c r="BW281" i="7" s="1"/>
  <c r="BK281" i="7"/>
  <c r="AY281" i="7"/>
  <c r="AM281" i="7"/>
  <c r="CC280" i="7"/>
  <c r="CI280" i="7" s="1"/>
  <c r="BQ280" i="7"/>
  <c r="BW280" i="7" s="1"/>
  <c r="BE280" i="7"/>
  <c r="BK280" i="7" s="1"/>
  <c r="AS280" i="7"/>
  <c r="AY280" i="7" s="1"/>
  <c r="AG280" i="7"/>
  <c r="AM280" i="7" s="1"/>
  <c r="CK279" i="7"/>
  <c r="CL279" i="7" s="1"/>
  <c r="CM279" i="7" s="1"/>
  <c r="CN279" i="7" s="1"/>
  <c r="CO279" i="7" s="1"/>
  <c r="CD279" i="7"/>
  <c r="BY279" i="7"/>
  <c r="CE279" i="7" s="1"/>
  <c r="R279" i="7"/>
  <c r="AD279" i="7" s="1"/>
  <c r="AJ279" i="7" s="1"/>
  <c r="Q279" i="7"/>
  <c r="P279" i="7"/>
  <c r="AB279" i="7" s="1"/>
  <c r="O279" i="7"/>
  <c r="N279" i="7"/>
  <c r="M279" i="7"/>
  <c r="L279" i="7"/>
  <c r="K279" i="7"/>
  <c r="J279" i="7"/>
  <c r="CK278" i="7"/>
  <c r="CL278" i="7" s="1"/>
  <c r="CM278" i="7" s="1"/>
  <c r="CN278" i="7" s="1"/>
  <c r="CO278" i="7" s="1"/>
  <c r="CD278" i="7"/>
  <c r="BY278" i="7"/>
  <c r="BZ278" i="7" s="1"/>
  <c r="R278" i="7"/>
  <c r="AD278" i="7" s="1"/>
  <c r="AJ278" i="7" s="1"/>
  <c r="Q278" i="7"/>
  <c r="AC278" i="7" s="1"/>
  <c r="P278" i="7"/>
  <c r="AB278" i="7" s="1"/>
  <c r="O278" i="7"/>
  <c r="N278" i="7"/>
  <c r="M278" i="7"/>
  <c r="L278" i="7"/>
  <c r="K278" i="7"/>
  <c r="J278" i="7"/>
  <c r="CK277" i="7"/>
  <c r="CL277" i="7" s="1"/>
  <c r="CM277" i="7" s="1"/>
  <c r="CN277" i="7" s="1"/>
  <c r="CO277" i="7" s="1"/>
  <c r="CD277" i="7"/>
  <c r="BY277" i="7"/>
  <c r="BZ277" i="7" s="1"/>
  <c r="R277" i="7"/>
  <c r="AD277" i="7" s="1"/>
  <c r="AJ277" i="7" s="1"/>
  <c r="Q277" i="7"/>
  <c r="P277" i="7"/>
  <c r="V277" i="7" s="1"/>
  <c r="O277" i="7"/>
  <c r="N277" i="7"/>
  <c r="M277" i="7"/>
  <c r="L277" i="7"/>
  <c r="K277" i="7"/>
  <c r="J277" i="7"/>
  <c r="CK276" i="7"/>
  <c r="CL276" i="7" s="1"/>
  <c r="CM276" i="7" s="1"/>
  <c r="CN276" i="7" s="1"/>
  <c r="CO276" i="7" s="1"/>
  <c r="CD276" i="7"/>
  <c r="BY276" i="7"/>
  <c r="CE276" i="7" s="1"/>
  <c r="R276" i="7"/>
  <c r="X276" i="7" s="1"/>
  <c r="Q276" i="7"/>
  <c r="W276" i="7" s="1"/>
  <c r="P276" i="7"/>
  <c r="AB276" i="7" s="1"/>
  <c r="O276" i="7"/>
  <c r="N276" i="7"/>
  <c r="M276" i="7"/>
  <c r="L276" i="7"/>
  <c r="K276" i="7"/>
  <c r="J276" i="7"/>
  <c r="CK275" i="7"/>
  <c r="CL275" i="7" s="1"/>
  <c r="CM275" i="7" s="1"/>
  <c r="CN275" i="7" s="1"/>
  <c r="CO275" i="7" s="1"/>
  <c r="CD275" i="7"/>
  <c r="BY275" i="7"/>
  <c r="R275" i="7"/>
  <c r="AD275" i="7" s="1"/>
  <c r="AJ275" i="7" s="1"/>
  <c r="Q275" i="7"/>
  <c r="P275" i="7"/>
  <c r="AB275" i="7" s="1"/>
  <c r="O275" i="7"/>
  <c r="N275" i="7"/>
  <c r="M275" i="7"/>
  <c r="L275" i="7"/>
  <c r="K275" i="7"/>
  <c r="J275" i="7"/>
  <c r="CK274" i="7"/>
  <c r="CL274" i="7" s="1"/>
  <c r="CM274" i="7" s="1"/>
  <c r="CN274" i="7" s="1"/>
  <c r="CO274" i="7" s="1"/>
  <c r="CD274" i="7"/>
  <c r="BY274" i="7"/>
  <c r="BZ274" i="7" s="1"/>
  <c r="R274" i="7"/>
  <c r="AD274" i="7" s="1"/>
  <c r="AJ274" i="7" s="1"/>
  <c r="Q274" i="7"/>
  <c r="AC274" i="7" s="1"/>
  <c r="AI274" i="7" s="1"/>
  <c r="P274" i="7"/>
  <c r="V274" i="7" s="1"/>
  <c r="O274" i="7"/>
  <c r="N274" i="7"/>
  <c r="M274" i="7"/>
  <c r="L274" i="7"/>
  <c r="K274" i="7"/>
  <c r="J274" i="7"/>
  <c r="CK273" i="7"/>
  <c r="CL273" i="7" s="1"/>
  <c r="CM273" i="7" s="1"/>
  <c r="CN273" i="7" s="1"/>
  <c r="CO273" i="7" s="1"/>
  <c r="CD273" i="7"/>
  <c r="BY273" i="7"/>
  <c r="BZ273" i="7" s="1"/>
  <c r="CF273" i="7" s="1"/>
  <c r="R273" i="7"/>
  <c r="X273" i="7" s="1"/>
  <c r="Q273" i="7"/>
  <c r="P273" i="7"/>
  <c r="V273" i="7" s="1"/>
  <c r="O273" i="7"/>
  <c r="N273" i="7"/>
  <c r="M273" i="7"/>
  <c r="L273" i="7"/>
  <c r="K273" i="7"/>
  <c r="J273" i="7"/>
  <c r="CK272" i="7"/>
  <c r="CL272" i="7" s="1"/>
  <c r="CM272" i="7" s="1"/>
  <c r="CN272" i="7" s="1"/>
  <c r="CO272" i="7" s="1"/>
  <c r="CD272" i="7"/>
  <c r="BY272" i="7"/>
  <c r="BZ272" i="7" s="1"/>
  <c r="R272" i="7"/>
  <c r="X272" i="7" s="1"/>
  <c r="Q272" i="7"/>
  <c r="W272" i="7" s="1"/>
  <c r="P272" i="7"/>
  <c r="AB272" i="7" s="1"/>
  <c r="O272" i="7"/>
  <c r="N272" i="7"/>
  <c r="M272" i="7"/>
  <c r="L272" i="7"/>
  <c r="K272" i="7"/>
  <c r="J272" i="7"/>
  <c r="CK271" i="7"/>
  <c r="CL271" i="7" s="1"/>
  <c r="CM271" i="7" s="1"/>
  <c r="CN271" i="7" s="1"/>
  <c r="CO271" i="7" s="1"/>
  <c r="CD271" i="7"/>
  <c r="BY271" i="7"/>
  <c r="CE271" i="7" s="1"/>
  <c r="R271" i="7"/>
  <c r="AD271" i="7" s="1"/>
  <c r="AJ271" i="7" s="1"/>
  <c r="Q271" i="7"/>
  <c r="W271" i="7" s="1"/>
  <c r="P271" i="7"/>
  <c r="O271" i="7"/>
  <c r="N271" i="7"/>
  <c r="M271" i="7"/>
  <c r="L271" i="7"/>
  <c r="K271" i="7"/>
  <c r="J271" i="7"/>
  <c r="CK270" i="7"/>
  <c r="CL270" i="7" s="1"/>
  <c r="CM270" i="7" s="1"/>
  <c r="CN270" i="7" s="1"/>
  <c r="CO270" i="7" s="1"/>
  <c r="CD270" i="7"/>
  <c r="BY270" i="7"/>
  <c r="BZ270" i="7" s="1"/>
  <c r="R270" i="7"/>
  <c r="X270" i="7" s="1"/>
  <c r="Q270" i="7"/>
  <c r="P270" i="7"/>
  <c r="AB270" i="7" s="1"/>
  <c r="AH270" i="7" s="1"/>
  <c r="O270" i="7"/>
  <c r="N270" i="7"/>
  <c r="M270" i="7"/>
  <c r="L270" i="7"/>
  <c r="K270" i="7"/>
  <c r="J270" i="7"/>
  <c r="CK269" i="7"/>
  <c r="CL269" i="7" s="1"/>
  <c r="CM269" i="7" s="1"/>
  <c r="CN269" i="7" s="1"/>
  <c r="CO269" i="7" s="1"/>
  <c r="CD269" i="7"/>
  <c r="BY269" i="7"/>
  <c r="CE269" i="7" s="1"/>
  <c r="R269" i="7"/>
  <c r="AD269" i="7" s="1"/>
  <c r="AJ269" i="7" s="1"/>
  <c r="Q269" i="7"/>
  <c r="AC269" i="7" s="1"/>
  <c r="P269" i="7"/>
  <c r="O269" i="7"/>
  <c r="N269" i="7"/>
  <c r="M269" i="7"/>
  <c r="L269" i="7"/>
  <c r="K269" i="7"/>
  <c r="J269" i="7"/>
  <c r="CK268" i="7"/>
  <c r="CL268" i="7" s="1"/>
  <c r="CM268" i="7" s="1"/>
  <c r="CN268" i="7" s="1"/>
  <c r="CO268" i="7" s="1"/>
  <c r="CD268" i="7"/>
  <c r="BY268" i="7"/>
  <c r="BZ268" i="7" s="1"/>
  <c r="CA268" i="7" s="1"/>
  <c r="R268" i="7"/>
  <c r="Q268" i="7"/>
  <c r="W268" i="7" s="1"/>
  <c r="P268" i="7"/>
  <c r="V268" i="7" s="1"/>
  <c r="O268" i="7"/>
  <c r="N268" i="7"/>
  <c r="M268" i="7"/>
  <c r="L268" i="7"/>
  <c r="K268" i="7"/>
  <c r="J268" i="7"/>
  <c r="CK267" i="7"/>
  <c r="CL267" i="7" s="1"/>
  <c r="CM267" i="7" s="1"/>
  <c r="CN267" i="7" s="1"/>
  <c r="CO267" i="7" s="1"/>
  <c r="CD267" i="7"/>
  <c r="BY267" i="7"/>
  <c r="BZ267" i="7" s="1"/>
  <c r="CF267" i="7" s="1"/>
  <c r="R267" i="7"/>
  <c r="AD267" i="7" s="1"/>
  <c r="AJ267" i="7" s="1"/>
  <c r="Q267" i="7"/>
  <c r="AC267" i="7" s="1"/>
  <c r="P267" i="7"/>
  <c r="AB267" i="7" s="1"/>
  <c r="AN267" i="7" s="1"/>
  <c r="AT267" i="7" s="1"/>
  <c r="O267" i="7"/>
  <c r="N267" i="7"/>
  <c r="M267" i="7"/>
  <c r="L267" i="7"/>
  <c r="K267" i="7"/>
  <c r="J267" i="7"/>
  <c r="CK266" i="7"/>
  <c r="CL266" i="7" s="1"/>
  <c r="CM266" i="7" s="1"/>
  <c r="CN266" i="7" s="1"/>
  <c r="CO266" i="7" s="1"/>
  <c r="CD266" i="7"/>
  <c r="BY266" i="7"/>
  <c r="BZ266" i="7" s="1"/>
  <c r="R266" i="7"/>
  <c r="AD266" i="7" s="1"/>
  <c r="AJ266" i="7" s="1"/>
  <c r="Q266" i="7"/>
  <c r="W266" i="7" s="1"/>
  <c r="P266" i="7"/>
  <c r="AB266" i="7" s="1"/>
  <c r="O266" i="7"/>
  <c r="N266" i="7"/>
  <c r="M266" i="7"/>
  <c r="L266" i="7"/>
  <c r="K266" i="7"/>
  <c r="J266" i="7"/>
  <c r="CK265" i="7"/>
  <c r="CL265" i="7" s="1"/>
  <c r="CM265" i="7" s="1"/>
  <c r="CN265" i="7" s="1"/>
  <c r="CO265" i="7" s="1"/>
  <c r="CD265" i="7"/>
  <c r="BY265" i="7"/>
  <c r="R265" i="7"/>
  <c r="AD265" i="7" s="1"/>
  <c r="AJ265" i="7" s="1"/>
  <c r="Q265" i="7"/>
  <c r="AC265" i="7" s="1"/>
  <c r="AI265" i="7" s="1"/>
  <c r="P265" i="7"/>
  <c r="V265" i="7" s="1"/>
  <c r="O265" i="7"/>
  <c r="N265" i="7"/>
  <c r="M265" i="7"/>
  <c r="L265" i="7"/>
  <c r="K265" i="7"/>
  <c r="J265" i="7"/>
  <c r="CK264" i="7"/>
  <c r="CL264" i="7" s="1"/>
  <c r="CM264" i="7" s="1"/>
  <c r="CN264" i="7" s="1"/>
  <c r="CO264" i="7" s="1"/>
  <c r="CD264" i="7"/>
  <c r="BY264" i="7"/>
  <c r="R264" i="7"/>
  <c r="X264" i="7" s="1"/>
  <c r="Q264" i="7"/>
  <c r="P264" i="7"/>
  <c r="V264" i="7" s="1"/>
  <c r="O264" i="7"/>
  <c r="N264" i="7"/>
  <c r="M264" i="7"/>
  <c r="L264" i="7"/>
  <c r="K264" i="7"/>
  <c r="J264" i="7"/>
  <c r="CK263" i="7"/>
  <c r="CL263" i="7" s="1"/>
  <c r="CM263" i="7" s="1"/>
  <c r="CN263" i="7" s="1"/>
  <c r="CO263" i="7" s="1"/>
  <c r="CD263" i="7"/>
  <c r="BY263" i="7"/>
  <c r="BZ263" i="7" s="1"/>
  <c r="R263" i="7"/>
  <c r="AD263" i="7" s="1"/>
  <c r="AJ263" i="7" s="1"/>
  <c r="Q263" i="7"/>
  <c r="AC263" i="7" s="1"/>
  <c r="AI263" i="7" s="1"/>
  <c r="P263" i="7"/>
  <c r="V263" i="7" s="1"/>
  <c r="O263" i="7"/>
  <c r="N263" i="7"/>
  <c r="M263" i="7"/>
  <c r="L263" i="7"/>
  <c r="K263" i="7"/>
  <c r="J263" i="7"/>
  <c r="CK262" i="7"/>
  <c r="CL262" i="7" s="1"/>
  <c r="CM262" i="7" s="1"/>
  <c r="CN262" i="7" s="1"/>
  <c r="CO262" i="7" s="1"/>
  <c r="CD262" i="7"/>
  <c r="BY262" i="7"/>
  <c r="BZ262" i="7" s="1"/>
  <c r="R262" i="7"/>
  <c r="X262" i="7" s="1"/>
  <c r="Q262" i="7"/>
  <c r="W262" i="7" s="1"/>
  <c r="P262" i="7"/>
  <c r="AB262" i="7" s="1"/>
  <c r="AH262" i="7" s="1"/>
  <c r="O262" i="7"/>
  <c r="N262" i="7"/>
  <c r="M262" i="7"/>
  <c r="L262" i="7"/>
  <c r="K262" i="7"/>
  <c r="J262" i="7"/>
  <c r="CK261" i="7"/>
  <c r="CL261" i="7" s="1"/>
  <c r="CM261" i="7" s="1"/>
  <c r="CN261" i="7" s="1"/>
  <c r="CO261" i="7" s="1"/>
  <c r="CD261" i="7"/>
  <c r="BY261" i="7"/>
  <c r="R261" i="7"/>
  <c r="Q261" i="7"/>
  <c r="P261" i="7"/>
  <c r="V261" i="7" s="1"/>
  <c r="O261" i="7"/>
  <c r="N261" i="7"/>
  <c r="M261" i="7"/>
  <c r="L261" i="7"/>
  <c r="K261" i="7"/>
  <c r="J261" i="7"/>
  <c r="CK260" i="7"/>
  <c r="CL260" i="7" s="1"/>
  <c r="CM260" i="7" s="1"/>
  <c r="CN260" i="7" s="1"/>
  <c r="CO260" i="7" s="1"/>
  <c r="CD260" i="7"/>
  <c r="BY260" i="7"/>
  <c r="CE260" i="7" s="1"/>
  <c r="R260" i="7"/>
  <c r="X260" i="7" s="1"/>
  <c r="Q260" i="7"/>
  <c r="W260" i="7" s="1"/>
  <c r="P260" i="7"/>
  <c r="AB260" i="7" s="1"/>
  <c r="O260" i="7"/>
  <c r="N260" i="7"/>
  <c r="M260" i="7"/>
  <c r="L260" i="7"/>
  <c r="K260" i="7"/>
  <c r="J260" i="7"/>
  <c r="CK259" i="7"/>
  <c r="CL259" i="7" s="1"/>
  <c r="CM259" i="7" s="1"/>
  <c r="CN259" i="7" s="1"/>
  <c r="CO259" i="7" s="1"/>
  <c r="CD259" i="7"/>
  <c r="BY259" i="7"/>
  <c r="CE259" i="7" s="1"/>
  <c r="R259" i="7"/>
  <c r="Q259" i="7"/>
  <c r="AC259" i="7" s="1"/>
  <c r="AI259" i="7" s="1"/>
  <c r="P259" i="7"/>
  <c r="O259" i="7"/>
  <c r="N259" i="7"/>
  <c r="M259" i="7"/>
  <c r="L259" i="7"/>
  <c r="K259" i="7"/>
  <c r="J259" i="7"/>
  <c r="CK258" i="7"/>
  <c r="CL258" i="7" s="1"/>
  <c r="CM258" i="7" s="1"/>
  <c r="CN258" i="7" s="1"/>
  <c r="CO258" i="7" s="1"/>
  <c r="CD258" i="7"/>
  <c r="BY258" i="7"/>
  <c r="CE258" i="7" s="1"/>
  <c r="R258" i="7"/>
  <c r="X258" i="7" s="1"/>
  <c r="Q258" i="7"/>
  <c r="AC258" i="7" s="1"/>
  <c r="AI258" i="7" s="1"/>
  <c r="P258" i="7"/>
  <c r="O258" i="7"/>
  <c r="N258" i="7"/>
  <c r="M258" i="7"/>
  <c r="L258" i="7"/>
  <c r="K258" i="7"/>
  <c r="J258" i="7"/>
  <c r="CK257" i="7"/>
  <c r="CL257" i="7" s="1"/>
  <c r="CM257" i="7" s="1"/>
  <c r="CN257" i="7" s="1"/>
  <c r="CO257" i="7" s="1"/>
  <c r="CD257" i="7"/>
  <c r="BY257" i="7"/>
  <c r="CE257" i="7" s="1"/>
  <c r="R257" i="7"/>
  <c r="X257" i="7" s="1"/>
  <c r="Q257" i="7"/>
  <c r="W257" i="7" s="1"/>
  <c r="P257" i="7"/>
  <c r="AB257" i="7" s="1"/>
  <c r="O257" i="7"/>
  <c r="N257" i="7"/>
  <c r="M257" i="7"/>
  <c r="L257" i="7"/>
  <c r="K257" i="7"/>
  <c r="J257" i="7"/>
  <c r="CK256" i="7"/>
  <c r="CL256" i="7" s="1"/>
  <c r="CM256" i="7" s="1"/>
  <c r="CN256" i="7" s="1"/>
  <c r="CO256" i="7" s="1"/>
  <c r="CD256" i="7"/>
  <c r="BY256" i="7"/>
  <c r="BZ256" i="7" s="1"/>
  <c r="CA256" i="7" s="1"/>
  <c r="R256" i="7"/>
  <c r="AD256" i="7" s="1"/>
  <c r="Q256" i="7"/>
  <c r="P256" i="7"/>
  <c r="V256" i="7" s="1"/>
  <c r="O256" i="7"/>
  <c r="N256" i="7"/>
  <c r="M256" i="7"/>
  <c r="L256" i="7"/>
  <c r="K256" i="7"/>
  <c r="J256" i="7"/>
  <c r="CK255" i="7"/>
  <c r="CL255" i="7" s="1"/>
  <c r="CM255" i="7" s="1"/>
  <c r="CN255" i="7" s="1"/>
  <c r="CO255" i="7" s="1"/>
  <c r="CD255" i="7"/>
  <c r="BY255" i="7"/>
  <c r="CE255" i="7" s="1"/>
  <c r="R255" i="7"/>
  <c r="X255" i="7" s="1"/>
  <c r="Q255" i="7"/>
  <c r="W255" i="7" s="1"/>
  <c r="P255" i="7"/>
  <c r="V255" i="7" s="1"/>
  <c r="O255" i="7"/>
  <c r="N255" i="7"/>
  <c r="M255" i="7"/>
  <c r="L255" i="7"/>
  <c r="K255" i="7"/>
  <c r="J255" i="7"/>
  <c r="CK254" i="7"/>
  <c r="CL254" i="7" s="1"/>
  <c r="CM254" i="7" s="1"/>
  <c r="CN254" i="7" s="1"/>
  <c r="CO254" i="7" s="1"/>
  <c r="CD254" i="7"/>
  <c r="BY254" i="7"/>
  <c r="CE254" i="7" s="1"/>
  <c r="R254" i="7"/>
  <c r="X254" i="7" s="1"/>
  <c r="Q254" i="7"/>
  <c r="P254" i="7"/>
  <c r="AB254" i="7" s="1"/>
  <c r="AH254" i="7" s="1"/>
  <c r="O254" i="7"/>
  <c r="N254" i="7"/>
  <c r="M254" i="7"/>
  <c r="L254" i="7"/>
  <c r="K254" i="7"/>
  <c r="J254" i="7"/>
  <c r="CK253" i="7"/>
  <c r="CL253" i="7" s="1"/>
  <c r="CM253" i="7" s="1"/>
  <c r="CN253" i="7" s="1"/>
  <c r="CO253" i="7" s="1"/>
  <c r="CD253" i="7"/>
  <c r="BY253" i="7"/>
  <c r="CE253" i="7" s="1"/>
  <c r="R253" i="7"/>
  <c r="AD253" i="7" s="1"/>
  <c r="AJ253" i="7" s="1"/>
  <c r="Q253" i="7"/>
  <c r="W253" i="7" s="1"/>
  <c r="P253" i="7"/>
  <c r="AB253" i="7" s="1"/>
  <c r="O253" i="7"/>
  <c r="N253" i="7"/>
  <c r="M253" i="7"/>
  <c r="L253" i="7"/>
  <c r="K253" i="7"/>
  <c r="J253" i="7"/>
  <c r="CK252" i="7"/>
  <c r="CL252" i="7" s="1"/>
  <c r="CM252" i="7" s="1"/>
  <c r="CN252" i="7" s="1"/>
  <c r="CO252" i="7" s="1"/>
  <c r="CD252" i="7"/>
  <c r="BY252" i="7"/>
  <c r="CE252" i="7" s="1"/>
  <c r="R252" i="7"/>
  <c r="AD252" i="7" s="1"/>
  <c r="AJ252" i="7" s="1"/>
  <c r="Q252" i="7"/>
  <c r="W252" i="7" s="1"/>
  <c r="P252" i="7"/>
  <c r="AB252" i="7" s="1"/>
  <c r="AH252" i="7" s="1"/>
  <c r="O252" i="7"/>
  <c r="N252" i="7"/>
  <c r="M252" i="7"/>
  <c r="L252" i="7"/>
  <c r="K252" i="7"/>
  <c r="J252" i="7"/>
  <c r="CK251" i="7"/>
  <c r="CL251" i="7" s="1"/>
  <c r="CM251" i="7" s="1"/>
  <c r="CN251" i="7" s="1"/>
  <c r="CO251" i="7" s="1"/>
  <c r="CD251" i="7"/>
  <c r="BY251" i="7"/>
  <c r="CE251" i="7" s="1"/>
  <c r="R251" i="7"/>
  <c r="AD251" i="7" s="1"/>
  <c r="AJ251" i="7" s="1"/>
  <c r="Q251" i="7"/>
  <c r="W251" i="7" s="1"/>
  <c r="P251" i="7"/>
  <c r="V251" i="7" s="1"/>
  <c r="O251" i="7"/>
  <c r="N251" i="7"/>
  <c r="M251" i="7"/>
  <c r="L251" i="7"/>
  <c r="K251" i="7"/>
  <c r="J251" i="7"/>
  <c r="CK250" i="7"/>
  <c r="CL250" i="7" s="1"/>
  <c r="CM250" i="7" s="1"/>
  <c r="CN250" i="7" s="1"/>
  <c r="CO250" i="7" s="1"/>
  <c r="CD250" i="7"/>
  <c r="BY250" i="7"/>
  <c r="CE250" i="7" s="1"/>
  <c r="R250" i="7"/>
  <c r="X250" i="7" s="1"/>
  <c r="Q250" i="7"/>
  <c r="W250" i="7" s="1"/>
  <c r="P250" i="7"/>
  <c r="V250" i="7" s="1"/>
  <c r="O250" i="7"/>
  <c r="N250" i="7"/>
  <c r="M250" i="7"/>
  <c r="L250" i="7"/>
  <c r="K250" i="7"/>
  <c r="J250" i="7"/>
  <c r="CK249" i="7"/>
  <c r="CL249" i="7" s="1"/>
  <c r="CM249" i="7" s="1"/>
  <c r="CN249" i="7" s="1"/>
  <c r="CO249" i="7" s="1"/>
  <c r="CD249" i="7"/>
  <c r="BY249" i="7"/>
  <c r="BZ249" i="7" s="1"/>
  <c r="AG249" i="7"/>
  <c r="AM249" i="7" s="1"/>
  <c r="R249" i="7"/>
  <c r="X249" i="7" s="1"/>
  <c r="Q249" i="7"/>
  <c r="AC249" i="7" s="1"/>
  <c r="AI249" i="7" s="1"/>
  <c r="P249" i="7"/>
  <c r="AB249" i="7" s="1"/>
  <c r="O249" i="7"/>
  <c r="N249" i="7"/>
  <c r="M249" i="7"/>
  <c r="L249" i="7"/>
  <c r="K249" i="7"/>
  <c r="J249" i="7"/>
  <c r="CK248" i="7"/>
  <c r="CL248" i="7" s="1"/>
  <c r="CM248" i="7" s="1"/>
  <c r="CN248" i="7" s="1"/>
  <c r="CO248" i="7" s="1"/>
  <c r="CD248" i="7"/>
  <c r="BY248" i="7"/>
  <c r="CE248" i="7" s="1"/>
  <c r="R248" i="7"/>
  <c r="AD248" i="7" s="1"/>
  <c r="AJ248" i="7" s="1"/>
  <c r="Q248" i="7"/>
  <c r="W248" i="7" s="1"/>
  <c r="P248" i="7"/>
  <c r="AB248" i="7" s="1"/>
  <c r="O248" i="7"/>
  <c r="N248" i="7"/>
  <c r="M248" i="7"/>
  <c r="L248" i="7"/>
  <c r="K248" i="7"/>
  <c r="J248" i="7"/>
  <c r="CK247" i="7"/>
  <c r="CL247" i="7" s="1"/>
  <c r="CM247" i="7" s="1"/>
  <c r="CN247" i="7" s="1"/>
  <c r="CO247" i="7" s="1"/>
  <c r="CD247" i="7"/>
  <c r="BY247" i="7"/>
  <c r="CE247" i="7" s="1"/>
  <c r="R247" i="7"/>
  <c r="AD247" i="7" s="1"/>
  <c r="Q247" i="7"/>
  <c r="AC247" i="7" s="1"/>
  <c r="AI247" i="7" s="1"/>
  <c r="P247" i="7"/>
  <c r="O247" i="7"/>
  <c r="N247" i="7"/>
  <c r="M247" i="7"/>
  <c r="L247" i="7"/>
  <c r="K247" i="7"/>
  <c r="J247" i="7"/>
  <c r="CK246" i="7"/>
  <c r="CL246" i="7" s="1"/>
  <c r="CM246" i="7" s="1"/>
  <c r="CN246" i="7" s="1"/>
  <c r="CO246" i="7" s="1"/>
  <c r="CD246" i="7"/>
  <c r="BY246" i="7"/>
  <c r="CE246" i="7" s="1"/>
  <c r="R246" i="7"/>
  <c r="Q246" i="7"/>
  <c r="W246" i="7" s="1"/>
  <c r="P246" i="7"/>
  <c r="O246" i="7"/>
  <c r="N246" i="7"/>
  <c r="M246" i="7"/>
  <c r="L246" i="7"/>
  <c r="K246" i="7"/>
  <c r="J246" i="7"/>
  <c r="CK245" i="7"/>
  <c r="CL245" i="7" s="1"/>
  <c r="CM245" i="7" s="1"/>
  <c r="CN245" i="7" s="1"/>
  <c r="CO245" i="7" s="1"/>
  <c r="CD245" i="7"/>
  <c r="BY245" i="7"/>
  <c r="R245" i="7"/>
  <c r="X245" i="7" s="1"/>
  <c r="Q245" i="7"/>
  <c r="P245" i="7"/>
  <c r="AB245" i="7" s="1"/>
  <c r="O245" i="7"/>
  <c r="N245" i="7"/>
  <c r="M245" i="7"/>
  <c r="L245" i="7"/>
  <c r="K245" i="7"/>
  <c r="J245" i="7"/>
  <c r="CK244" i="7"/>
  <c r="CL244" i="7" s="1"/>
  <c r="CM244" i="7" s="1"/>
  <c r="CN244" i="7" s="1"/>
  <c r="CO244" i="7" s="1"/>
  <c r="CD244" i="7"/>
  <c r="BY244" i="7"/>
  <c r="CE244" i="7" s="1"/>
  <c r="R244" i="7"/>
  <c r="X244" i="7" s="1"/>
  <c r="Q244" i="7"/>
  <c r="AC244" i="7" s="1"/>
  <c r="AI244" i="7" s="1"/>
  <c r="P244" i="7"/>
  <c r="V244" i="7" s="1"/>
  <c r="O244" i="7"/>
  <c r="N244" i="7"/>
  <c r="M244" i="7"/>
  <c r="L244" i="7"/>
  <c r="K244" i="7"/>
  <c r="J244" i="7"/>
  <c r="CK243" i="7"/>
  <c r="CL243" i="7" s="1"/>
  <c r="CM243" i="7" s="1"/>
  <c r="CN243" i="7" s="1"/>
  <c r="CO243" i="7" s="1"/>
  <c r="CD243" i="7"/>
  <c r="BY243" i="7"/>
  <c r="R243" i="7"/>
  <c r="AD243" i="7" s="1"/>
  <c r="AJ243" i="7" s="1"/>
  <c r="Q243" i="7"/>
  <c r="P243" i="7"/>
  <c r="V243" i="7" s="1"/>
  <c r="O243" i="7"/>
  <c r="N243" i="7"/>
  <c r="M243" i="7"/>
  <c r="L243" i="7"/>
  <c r="K243" i="7"/>
  <c r="J243" i="7"/>
  <c r="CK242" i="7"/>
  <c r="CL242" i="7" s="1"/>
  <c r="CM242" i="7" s="1"/>
  <c r="CN242" i="7" s="1"/>
  <c r="CO242" i="7" s="1"/>
  <c r="CD242" i="7"/>
  <c r="BY242" i="7"/>
  <c r="CE242" i="7" s="1"/>
  <c r="AG242" i="7"/>
  <c r="AM242" i="7" s="1"/>
  <c r="R242" i="7"/>
  <c r="X242" i="7" s="1"/>
  <c r="Q242" i="7"/>
  <c r="AC242" i="7" s="1"/>
  <c r="AI242" i="7" s="1"/>
  <c r="P242" i="7"/>
  <c r="AB242" i="7" s="1"/>
  <c r="AH242" i="7" s="1"/>
  <c r="O242" i="7"/>
  <c r="N242" i="7"/>
  <c r="M242" i="7"/>
  <c r="L242" i="7"/>
  <c r="K242" i="7"/>
  <c r="J242" i="7"/>
  <c r="CK241" i="7"/>
  <c r="CL241" i="7" s="1"/>
  <c r="CM241" i="7" s="1"/>
  <c r="CN241" i="7" s="1"/>
  <c r="CO241" i="7" s="1"/>
  <c r="CD241" i="7"/>
  <c r="BY241" i="7"/>
  <c r="AE241" i="7"/>
  <c r="AK241" i="7" s="1"/>
  <c r="R241" i="7"/>
  <c r="AD241" i="7" s="1"/>
  <c r="AJ241" i="7" s="1"/>
  <c r="Q241" i="7"/>
  <c r="AC241" i="7" s="1"/>
  <c r="AI241" i="7" s="1"/>
  <c r="P241" i="7"/>
  <c r="V241" i="7" s="1"/>
  <c r="O241" i="7"/>
  <c r="N241" i="7"/>
  <c r="M241" i="7"/>
  <c r="L241" i="7"/>
  <c r="K241" i="7"/>
  <c r="J241" i="7"/>
  <c r="CK240" i="7"/>
  <c r="CL240" i="7" s="1"/>
  <c r="CM240" i="7" s="1"/>
  <c r="CN240" i="7" s="1"/>
  <c r="CO240" i="7" s="1"/>
  <c r="CD240" i="7"/>
  <c r="BY240" i="7"/>
  <c r="BZ240" i="7" s="1"/>
  <c r="CF240" i="7" s="1"/>
  <c r="R240" i="7"/>
  <c r="X240" i="7" s="1"/>
  <c r="Q240" i="7"/>
  <c r="AC240" i="7" s="1"/>
  <c r="AI240" i="7" s="1"/>
  <c r="P240" i="7"/>
  <c r="AB240" i="7" s="1"/>
  <c r="AH240" i="7" s="1"/>
  <c r="O240" i="7"/>
  <c r="N240" i="7"/>
  <c r="M240" i="7"/>
  <c r="L240" i="7"/>
  <c r="K240" i="7"/>
  <c r="J240" i="7"/>
  <c r="CK239" i="7"/>
  <c r="CL239" i="7" s="1"/>
  <c r="CM239" i="7" s="1"/>
  <c r="CN239" i="7" s="1"/>
  <c r="CO239" i="7" s="1"/>
  <c r="CD239" i="7"/>
  <c r="BY239" i="7"/>
  <c r="R239" i="7"/>
  <c r="AD239" i="7" s="1"/>
  <c r="AJ239" i="7" s="1"/>
  <c r="Q239" i="7"/>
  <c r="P239" i="7"/>
  <c r="V239" i="7" s="1"/>
  <c r="O239" i="7"/>
  <c r="N239" i="7"/>
  <c r="M239" i="7"/>
  <c r="L239" i="7"/>
  <c r="K239" i="7"/>
  <c r="J239" i="7"/>
  <c r="CK238" i="7"/>
  <c r="CL238" i="7" s="1"/>
  <c r="CM238" i="7" s="1"/>
  <c r="CN238" i="7" s="1"/>
  <c r="CO238" i="7" s="1"/>
  <c r="CD238" i="7"/>
  <c r="BY238" i="7"/>
  <c r="CE238" i="7" s="1"/>
  <c r="R238" i="7"/>
  <c r="X238" i="7" s="1"/>
  <c r="Q238" i="7"/>
  <c r="AC238" i="7" s="1"/>
  <c r="AI238" i="7" s="1"/>
  <c r="P238" i="7"/>
  <c r="AB238" i="7" s="1"/>
  <c r="AH238" i="7" s="1"/>
  <c r="O238" i="7"/>
  <c r="N238" i="7"/>
  <c r="M238" i="7"/>
  <c r="L238" i="7"/>
  <c r="K238" i="7"/>
  <c r="J238" i="7"/>
  <c r="CK237" i="7"/>
  <c r="CL237" i="7" s="1"/>
  <c r="CM237" i="7" s="1"/>
  <c r="CN237" i="7" s="1"/>
  <c r="CO237" i="7" s="1"/>
  <c r="CD237" i="7"/>
  <c r="BY237" i="7"/>
  <c r="R237" i="7"/>
  <c r="Q237" i="7"/>
  <c r="AC237" i="7" s="1"/>
  <c r="AI237" i="7" s="1"/>
  <c r="P237" i="7"/>
  <c r="V237" i="7" s="1"/>
  <c r="O237" i="7"/>
  <c r="N237" i="7"/>
  <c r="M237" i="7"/>
  <c r="L237" i="7"/>
  <c r="K237" i="7"/>
  <c r="J237" i="7"/>
  <c r="CK236" i="7"/>
  <c r="CL236" i="7" s="1"/>
  <c r="CM236" i="7" s="1"/>
  <c r="CN236" i="7" s="1"/>
  <c r="CO236" i="7" s="1"/>
  <c r="CD236" i="7"/>
  <c r="BY236" i="7"/>
  <c r="BZ236" i="7" s="1"/>
  <c r="R236" i="7"/>
  <c r="Q236" i="7"/>
  <c r="AC236" i="7" s="1"/>
  <c r="AI236" i="7" s="1"/>
  <c r="P236" i="7"/>
  <c r="O236" i="7"/>
  <c r="N236" i="7"/>
  <c r="M236" i="7"/>
  <c r="L236" i="7"/>
  <c r="K236" i="7"/>
  <c r="J236" i="7"/>
  <c r="CK235" i="7"/>
  <c r="CL235" i="7" s="1"/>
  <c r="CM235" i="7" s="1"/>
  <c r="CN235" i="7" s="1"/>
  <c r="CO235" i="7" s="1"/>
  <c r="CD235" i="7"/>
  <c r="BY235" i="7"/>
  <c r="CE235" i="7" s="1"/>
  <c r="R235" i="7"/>
  <c r="Q235" i="7"/>
  <c r="AC235" i="7" s="1"/>
  <c r="AI235" i="7" s="1"/>
  <c r="P235" i="7"/>
  <c r="O235" i="7"/>
  <c r="N235" i="7"/>
  <c r="M235" i="7"/>
  <c r="L235" i="7"/>
  <c r="K235" i="7"/>
  <c r="J235" i="7"/>
  <c r="CK234" i="7"/>
  <c r="CL234" i="7" s="1"/>
  <c r="CM234" i="7" s="1"/>
  <c r="CN234" i="7" s="1"/>
  <c r="CO234" i="7" s="1"/>
  <c r="CD234" i="7"/>
  <c r="BY234" i="7"/>
  <c r="R234" i="7"/>
  <c r="X234" i="7" s="1"/>
  <c r="Q234" i="7"/>
  <c r="AC234" i="7" s="1"/>
  <c r="AI234" i="7" s="1"/>
  <c r="P234" i="7"/>
  <c r="V234" i="7" s="1"/>
  <c r="O234" i="7"/>
  <c r="N234" i="7"/>
  <c r="M234" i="7"/>
  <c r="L234" i="7"/>
  <c r="K234" i="7"/>
  <c r="J234" i="7"/>
  <c r="CK233" i="7"/>
  <c r="CL233" i="7" s="1"/>
  <c r="CM233" i="7" s="1"/>
  <c r="CN233" i="7" s="1"/>
  <c r="CO233" i="7" s="1"/>
  <c r="CD233" i="7"/>
  <c r="BY233" i="7"/>
  <c r="AF233" i="7"/>
  <c r="AL233" i="7" s="1"/>
  <c r="R233" i="7"/>
  <c r="AD233" i="7" s="1"/>
  <c r="AJ233" i="7" s="1"/>
  <c r="Q233" i="7"/>
  <c r="W233" i="7" s="1"/>
  <c r="P233" i="7"/>
  <c r="AB233" i="7" s="1"/>
  <c r="O233" i="7"/>
  <c r="N233" i="7"/>
  <c r="M233" i="7"/>
  <c r="L233" i="7"/>
  <c r="K233" i="7"/>
  <c r="J233" i="7"/>
  <c r="CK232" i="7"/>
  <c r="CL232" i="7" s="1"/>
  <c r="CM232" i="7" s="1"/>
  <c r="CN232" i="7" s="1"/>
  <c r="CO232" i="7" s="1"/>
  <c r="CD232" i="7"/>
  <c r="BY232" i="7"/>
  <c r="BZ232" i="7" s="1"/>
  <c r="R232" i="7"/>
  <c r="AD232" i="7" s="1"/>
  <c r="Q232" i="7"/>
  <c r="AC232" i="7" s="1"/>
  <c r="P232" i="7"/>
  <c r="O232" i="7"/>
  <c r="N232" i="7"/>
  <c r="M232" i="7"/>
  <c r="L232" i="7"/>
  <c r="K232" i="7"/>
  <c r="J232" i="7"/>
  <c r="CK231" i="7"/>
  <c r="CL231" i="7" s="1"/>
  <c r="CM231" i="7" s="1"/>
  <c r="CN231" i="7" s="1"/>
  <c r="CO231" i="7" s="1"/>
  <c r="CD231" i="7"/>
  <c r="BY231" i="7"/>
  <c r="R231" i="7"/>
  <c r="Q231" i="7"/>
  <c r="AC231" i="7" s="1"/>
  <c r="AI231" i="7" s="1"/>
  <c r="P231" i="7"/>
  <c r="V231" i="7" s="1"/>
  <c r="O231" i="7"/>
  <c r="N231" i="7"/>
  <c r="M231" i="7"/>
  <c r="L231" i="7"/>
  <c r="K231" i="7"/>
  <c r="J231" i="7"/>
  <c r="CK230" i="7"/>
  <c r="CL230" i="7" s="1"/>
  <c r="CM230" i="7" s="1"/>
  <c r="CN230" i="7" s="1"/>
  <c r="CO230" i="7" s="1"/>
  <c r="CD230" i="7"/>
  <c r="BY230" i="7"/>
  <c r="R230" i="7"/>
  <c r="X230" i="7" s="1"/>
  <c r="Q230" i="7"/>
  <c r="P230" i="7"/>
  <c r="AB230" i="7" s="1"/>
  <c r="O230" i="7"/>
  <c r="N230" i="7"/>
  <c r="M230" i="7"/>
  <c r="L230" i="7"/>
  <c r="K230" i="7"/>
  <c r="J230" i="7"/>
  <c r="CK229" i="7"/>
  <c r="CL229" i="7" s="1"/>
  <c r="CM229" i="7" s="1"/>
  <c r="CN229" i="7" s="1"/>
  <c r="CO229" i="7" s="1"/>
  <c r="CD229" i="7"/>
  <c r="BY229" i="7"/>
  <c r="CE229" i="7" s="1"/>
  <c r="R229" i="7"/>
  <c r="X229" i="7" s="1"/>
  <c r="Q229" i="7"/>
  <c r="P229" i="7"/>
  <c r="O229" i="7"/>
  <c r="N229" i="7"/>
  <c r="M229" i="7"/>
  <c r="L229" i="7"/>
  <c r="K229" i="7"/>
  <c r="J229" i="7"/>
  <c r="CK228" i="7"/>
  <c r="CL228" i="7" s="1"/>
  <c r="CM228" i="7" s="1"/>
  <c r="CN228" i="7" s="1"/>
  <c r="CO228" i="7" s="1"/>
  <c r="CD228" i="7"/>
  <c r="BY228" i="7"/>
  <c r="BZ228" i="7" s="1"/>
  <c r="R228" i="7"/>
  <c r="Q228" i="7"/>
  <c r="AC228" i="7" s="1"/>
  <c r="AI228" i="7" s="1"/>
  <c r="P228" i="7"/>
  <c r="O228" i="7"/>
  <c r="N228" i="7"/>
  <c r="M228" i="7"/>
  <c r="L228" i="7"/>
  <c r="K228" i="7"/>
  <c r="J228" i="7"/>
  <c r="CK227" i="7"/>
  <c r="CL227" i="7" s="1"/>
  <c r="CM227" i="7" s="1"/>
  <c r="CN227" i="7" s="1"/>
  <c r="CO227" i="7" s="1"/>
  <c r="CD227" i="7"/>
  <c r="BY227" i="7"/>
  <c r="BZ227" i="7" s="1"/>
  <c r="AE227" i="7"/>
  <c r="AK227" i="7" s="1"/>
  <c r="R227" i="7"/>
  <c r="Q227" i="7"/>
  <c r="W227" i="7" s="1"/>
  <c r="P227" i="7"/>
  <c r="V227" i="7" s="1"/>
  <c r="O227" i="7"/>
  <c r="N227" i="7"/>
  <c r="M227" i="7"/>
  <c r="L227" i="7"/>
  <c r="K227" i="7"/>
  <c r="J227" i="7"/>
  <c r="CK226" i="7"/>
  <c r="CL226" i="7" s="1"/>
  <c r="CM226" i="7" s="1"/>
  <c r="CN226" i="7" s="1"/>
  <c r="CO226" i="7" s="1"/>
  <c r="CD226" i="7"/>
  <c r="BY226" i="7"/>
  <c r="R226" i="7"/>
  <c r="X226" i="7" s="1"/>
  <c r="Q226" i="7"/>
  <c r="AC226" i="7" s="1"/>
  <c r="AI226" i="7" s="1"/>
  <c r="P226" i="7"/>
  <c r="AB226" i="7" s="1"/>
  <c r="O226" i="7"/>
  <c r="N226" i="7"/>
  <c r="M226" i="7"/>
  <c r="L226" i="7"/>
  <c r="K226" i="7"/>
  <c r="J226" i="7"/>
  <c r="CK225" i="7"/>
  <c r="CL225" i="7" s="1"/>
  <c r="CM225" i="7" s="1"/>
  <c r="CN225" i="7" s="1"/>
  <c r="CO225" i="7" s="1"/>
  <c r="CD225" i="7"/>
  <c r="BY225" i="7"/>
  <c r="AF225" i="7"/>
  <c r="AL225" i="7" s="1"/>
  <c r="AA225" i="7"/>
  <c r="R225" i="7"/>
  <c r="AD225" i="7" s="1"/>
  <c r="AJ225" i="7" s="1"/>
  <c r="Q225" i="7"/>
  <c r="W225" i="7" s="1"/>
  <c r="P225" i="7"/>
  <c r="AB225" i="7" s="1"/>
  <c r="O225" i="7"/>
  <c r="N225" i="7"/>
  <c r="M225" i="7"/>
  <c r="L225" i="7"/>
  <c r="K225" i="7"/>
  <c r="J225" i="7"/>
  <c r="CK224" i="7"/>
  <c r="CL224" i="7" s="1"/>
  <c r="CM224" i="7" s="1"/>
  <c r="CN224" i="7" s="1"/>
  <c r="CO224" i="7" s="1"/>
  <c r="CD224" i="7"/>
  <c r="BY224" i="7"/>
  <c r="BZ224" i="7" s="1"/>
  <c r="R224" i="7"/>
  <c r="AD224" i="7" s="1"/>
  <c r="AJ224" i="7" s="1"/>
  <c r="Q224" i="7"/>
  <c r="AC224" i="7" s="1"/>
  <c r="P224" i="7"/>
  <c r="O224" i="7"/>
  <c r="N224" i="7"/>
  <c r="M224" i="7"/>
  <c r="L224" i="7"/>
  <c r="K224" i="7"/>
  <c r="J224" i="7"/>
  <c r="CK223" i="7"/>
  <c r="CL223" i="7" s="1"/>
  <c r="CM223" i="7" s="1"/>
  <c r="CN223" i="7" s="1"/>
  <c r="CO223" i="7" s="1"/>
  <c r="CD223" i="7"/>
  <c r="BY223" i="7"/>
  <c r="CE223" i="7" s="1"/>
  <c r="R223" i="7"/>
  <c r="Q223" i="7"/>
  <c r="W223" i="7" s="1"/>
  <c r="P223" i="7"/>
  <c r="V223" i="7" s="1"/>
  <c r="O223" i="7"/>
  <c r="N223" i="7"/>
  <c r="M223" i="7"/>
  <c r="L223" i="7"/>
  <c r="K223" i="7"/>
  <c r="J223" i="7"/>
  <c r="CK222" i="7"/>
  <c r="CL222" i="7" s="1"/>
  <c r="CM222" i="7" s="1"/>
  <c r="CN222" i="7" s="1"/>
  <c r="CO222" i="7" s="1"/>
  <c r="CD222" i="7"/>
  <c r="BY222" i="7"/>
  <c r="R222" i="7"/>
  <c r="AD222" i="7" s="1"/>
  <c r="AJ222" i="7" s="1"/>
  <c r="Q222" i="7"/>
  <c r="AC222" i="7" s="1"/>
  <c r="AI222" i="7" s="1"/>
  <c r="P222" i="7"/>
  <c r="V222" i="7" s="1"/>
  <c r="O222" i="7"/>
  <c r="N222" i="7"/>
  <c r="M222" i="7"/>
  <c r="L222" i="7"/>
  <c r="K222" i="7"/>
  <c r="J222" i="7"/>
  <c r="CK221" i="7"/>
  <c r="CL221" i="7" s="1"/>
  <c r="CM221" i="7" s="1"/>
  <c r="CN221" i="7" s="1"/>
  <c r="CO221" i="7" s="1"/>
  <c r="CD221" i="7"/>
  <c r="BY221" i="7"/>
  <c r="CE221" i="7" s="1"/>
  <c r="R221" i="7"/>
  <c r="X221" i="7" s="1"/>
  <c r="Q221" i="7"/>
  <c r="P221" i="7"/>
  <c r="AB221" i="7" s="1"/>
  <c r="AN221" i="7" s="1"/>
  <c r="AT221" i="7" s="1"/>
  <c r="O221" i="7"/>
  <c r="N221" i="7"/>
  <c r="M221" i="7"/>
  <c r="L221" i="7"/>
  <c r="K221" i="7"/>
  <c r="J221" i="7"/>
  <c r="CK220" i="7"/>
  <c r="CL220" i="7" s="1"/>
  <c r="CM220" i="7" s="1"/>
  <c r="CN220" i="7" s="1"/>
  <c r="CO220" i="7" s="1"/>
  <c r="CD220" i="7"/>
  <c r="BY220" i="7"/>
  <c r="CE220" i="7" s="1"/>
  <c r="R220" i="7"/>
  <c r="AD220" i="7" s="1"/>
  <c r="AJ220" i="7" s="1"/>
  <c r="Q220" i="7"/>
  <c r="W220" i="7" s="1"/>
  <c r="P220" i="7"/>
  <c r="AB220" i="7" s="1"/>
  <c r="O220" i="7"/>
  <c r="N220" i="7"/>
  <c r="M220" i="7"/>
  <c r="L220" i="7"/>
  <c r="K220" i="7"/>
  <c r="J220" i="7"/>
  <c r="CK219" i="7"/>
  <c r="CL219" i="7" s="1"/>
  <c r="CM219" i="7" s="1"/>
  <c r="CN219" i="7" s="1"/>
  <c r="CO219" i="7" s="1"/>
  <c r="CD219" i="7"/>
  <c r="BY219" i="7"/>
  <c r="BZ219" i="7" s="1"/>
  <c r="CA219" i="7" s="1"/>
  <c r="R219" i="7"/>
  <c r="X219" i="7" s="1"/>
  <c r="Q219" i="7"/>
  <c r="AC219" i="7" s="1"/>
  <c r="AI219" i="7" s="1"/>
  <c r="P219" i="7"/>
  <c r="AB219" i="7" s="1"/>
  <c r="O219" i="7"/>
  <c r="N219" i="7"/>
  <c r="M219" i="7"/>
  <c r="L219" i="7"/>
  <c r="K219" i="7"/>
  <c r="J219" i="7"/>
  <c r="CK218" i="7"/>
  <c r="CL218" i="7" s="1"/>
  <c r="CM218" i="7" s="1"/>
  <c r="CN218" i="7" s="1"/>
  <c r="CO218" i="7" s="1"/>
  <c r="CD218" i="7"/>
  <c r="BY218" i="7"/>
  <c r="CE218" i="7" s="1"/>
  <c r="R218" i="7"/>
  <c r="AD218" i="7" s="1"/>
  <c r="AJ218" i="7" s="1"/>
  <c r="Q218" i="7"/>
  <c r="W218" i="7" s="1"/>
  <c r="P218" i="7"/>
  <c r="O218" i="7"/>
  <c r="N218" i="7"/>
  <c r="M218" i="7"/>
  <c r="L218" i="7"/>
  <c r="K218" i="7"/>
  <c r="J218" i="7"/>
  <c r="CK217" i="7"/>
  <c r="CL217" i="7" s="1"/>
  <c r="CM217" i="7" s="1"/>
  <c r="CN217" i="7" s="1"/>
  <c r="CO217" i="7" s="1"/>
  <c r="CD217" i="7"/>
  <c r="BY217" i="7"/>
  <c r="CE217" i="7" s="1"/>
  <c r="AA217" i="7"/>
  <c r="R217" i="7"/>
  <c r="Q217" i="7"/>
  <c r="AC217" i="7" s="1"/>
  <c r="AI217" i="7" s="1"/>
  <c r="P217" i="7"/>
  <c r="AB217" i="7" s="1"/>
  <c r="O217" i="7"/>
  <c r="N217" i="7"/>
  <c r="M217" i="7"/>
  <c r="L217" i="7"/>
  <c r="K217" i="7"/>
  <c r="J217" i="7"/>
  <c r="CK216" i="7"/>
  <c r="CL216" i="7" s="1"/>
  <c r="CM216" i="7" s="1"/>
  <c r="CN216" i="7" s="1"/>
  <c r="CO216" i="7" s="1"/>
  <c r="CD216" i="7"/>
  <c r="BY216" i="7"/>
  <c r="CE216" i="7" s="1"/>
  <c r="R216" i="7"/>
  <c r="AD216" i="7" s="1"/>
  <c r="AJ216" i="7" s="1"/>
  <c r="Q216" i="7"/>
  <c r="W216" i="7" s="1"/>
  <c r="P216" i="7"/>
  <c r="AB216" i="7" s="1"/>
  <c r="O216" i="7"/>
  <c r="N216" i="7"/>
  <c r="M216" i="7"/>
  <c r="L216" i="7"/>
  <c r="K216" i="7"/>
  <c r="J216" i="7"/>
  <c r="CK215" i="7"/>
  <c r="CL215" i="7" s="1"/>
  <c r="CM215" i="7" s="1"/>
  <c r="CN215" i="7" s="1"/>
  <c r="CO215" i="7" s="1"/>
  <c r="CD215" i="7"/>
  <c r="BY215" i="7"/>
  <c r="AF215" i="7"/>
  <c r="AL215" i="7" s="1"/>
  <c r="R215" i="7"/>
  <c r="X215" i="7" s="1"/>
  <c r="Q215" i="7"/>
  <c r="AC215" i="7" s="1"/>
  <c r="P215" i="7"/>
  <c r="AB215" i="7" s="1"/>
  <c r="AN215" i="7" s="1"/>
  <c r="AT215" i="7" s="1"/>
  <c r="O215" i="7"/>
  <c r="N215" i="7"/>
  <c r="M215" i="7"/>
  <c r="L215" i="7"/>
  <c r="K215" i="7"/>
  <c r="J215" i="7"/>
  <c r="CK214" i="7"/>
  <c r="CL214" i="7" s="1"/>
  <c r="CM214" i="7" s="1"/>
  <c r="CN214" i="7" s="1"/>
  <c r="CO214" i="7" s="1"/>
  <c r="CD214" i="7"/>
  <c r="BY214" i="7"/>
  <c r="BZ214" i="7" s="1"/>
  <c r="R214" i="7"/>
  <c r="Q214" i="7"/>
  <c r="AC214" i="7" s="1"/>
  <c r="P214" i="7"/>
  <c r="O214" i="7"/>
  <c r="N214" i="7"/>
  <c r="M214" i="7"/>
  <c r="L214" i="7"/>
  <c r="K214" i="7"/>
  <c r="J214" i="7"/>
  <c r="CK213" i="7"/>
  <c r="CL213" i="7" s="1"/>
  <c r="CM213" i="7" s="1"/>
  <c r="CN213" i="7" s="1"/>
  <c r="CO213" i="7" s="1"/>
  <c r="CD213" i="7"/>
  <c r="BY213" i="7"/>
  <c r="BZ213" i="7" s="1"/>
  <c r="Y213" i="7"/>
  <c r="R213" i="7"/>
  <c r="Q213" i="7"/>
  <c r="W213" i="7" s="1"/>
  <c r="P213" i="7"/>
  <c r="AB213" i="7" s="1"/>
  <c r="O213" i="7"/>
  <c r="N213" i="7"/>
  <c r="M213" i="7"/>
  <c r="L213" i="7"/>
  <c r="K213" i="7"/>
  <c r="J213" i="7"/>
  <c r="CK212" i="7"/>
  <c r="CL212" i="7" s="1"/>
  <c r="CM212" i="7" s="1"/>
  <c r="CN212" i="7" s="1"/>
  <c r="CO212" i="7" s="1"/>
  <c r="CD212" i="7"/>
  <c r="BY212" i="7"/>
  <c r="R212" i="7"/>
  <c r="AD212" i="7" s="1"/>
  <c r="AJ212" i="7" s="1"/>
  <c r="Q212" i="7"/>
  <c r="P212" i="7"/>
  <c r="V212" i="7" s="1"/>
  <c r="O212" i="7"/>
  <c r="N212" i="7"/>
  <c r="M212" i="7"/>
  <c r="L212" i="7"/>
  <c r="K212" i="7"/>
  <c r="J212" i="7"/>
  <c r="CK211" i="7"/>
  <c r="CL211" i="7" s="1"/>
  <c r="CM211" i="7" s="1"/>
  <c r="CN211" i="7" s="1"/>
  <c r="CO211" i="7" s="1"/>
  <c r="CD211" i="7"/>
  <c r="BY211" i="7"/>
  <c r="BZ211" i="7" s="1"/>
  <c r="R211" i="7"/>
  <c r="X211" i="7" s="1"/>
  <c r="Q211" i="7"/>
  <c r="W211" i="7" s="1"/>
  <c r="P211" i="7"/>
  <c r="O211" i="7"/>
  <c r="N211" i="7"/>
  <c r="M211" i="7"/>
  <c r="L211" i="7"/>
  <c r="K211" i="7"/>
  <c r="J211" i="7"/>
  <c r="CK210" i="7"/>
  <c r="CL210" i="7" s="1"/>
  <c r="CM210" i="7" s="1"/>
  <c r="CN210" i="7" s="1"/>
  <c r="CO210" i="7" s="1"/>
  <c r="CD210" i="7"/>
  <c r="BY210" i="7"/>
  <c r="BZ210" i="7" s="1"/>
  <c r="AE210" i="7"/>
  <c r="AK210" i="7" s="1"/>
  <c r="R210" i="7"/>
  <c r="AD210" i="7" s="1"/>
  <c r="AJ210" i="7" s="1"/>
  <c r="Q210" i="7"/>
  <c r="AC210" i="7" s="1"/>
  <c r="AI210" i="7" s="1"/>
  <c r="P210" i="7"/>
  <c r="V210" i="7" s="1"/>
  <c r="O210" i="7"/>
  <c r="N210" i="7"/>
  <c r="M210" i="7"/>
  <c r="L210" i="7"/>
  <c r="K210" i="7"/>
  <c r="J210" i="7"/>
  <c r="CK209" i="7"/>
  <c r="CL209" i="7" s="1"/>
  <c r="CM209" i="7" s="1"/>
  <c r="CN209" i="7" s="1"/>
  <c r="CO209" i="7" s="1"/>
  <c r="CD209" i="7"/>
  <c r="BY209" i="7"/>
  <c r="BZ209" i="7" s="1"/>
  <c r="CF209" i="7" s="1"/>
  <c r="R209" i="7"/>
  <c r="X209" i="7" s="1"/>
  <c r="Q209" i="7"/>
  <c r="P209" i="7"/>
  <c r="AB209" i="7" s="1"/>
  <c r="AH209" i="7" s="1"/>
  <c r="O209" i="7"/>
  <c r="N209" i="7"/>
  <c r="M209" i="7"/>
  <c r="L209" i="7"/>
  <c r="K209" i="7"/>
  <c r="J209" i="7"/>
  <c r="CK208" i="7"/>
  <c r="CL208" i="7" s="1"/>
  <c r="CM208" i="7" s="1"/>
  <c r="CN208" i="7" s="1"/>
  <c r="CO208" i="7" s="1"/>
  <c r="CD208" i="7"/>
  <c r="BY208" i="7"/>
  <c r="R208" i="7"/>
  <c r="AD208" i="7" s="1"/>
  <c r="AJ208" i="7" s="1"/>
  <c r="Q208" i="7"/>
  <c r="W208" i="7" s="1"/>
  <c r="P208" i="7"/>
  <c r="V208" i="7" s="1"/>
  <c r="O208" i="7"/>
  <c r="N208" i="7"/>
  <c r="M208" i="7"/>
  <c r="L208" i="7"/>
  <c r="K208" i="7"/>
  <c r="J208" i="7"/>
  <c r="CK207" i="7"/>
  <c r="CL207" i="7" s="1"/>
  <c r="CM207" i="7" s="1"/>
  <c r="CN207" i="7" s="1"/>
  <c r="CO207" i="7" s="1"/>
  <c r="CD207" i="7"/>
  <c r="BY207" i="7"/>
  <c r="BZ207" i="7" s="1"/>
  <c r="CF207" i="7" s="1"/>
  <c r="AF207" i="7"/>
  <c r="AL207" i="7" s="1"/>
  <c r="R207" i="7"/>
  <c r="X207" i="7" s="1"/>
  <c r="Q207" i="7"/>
  <c r="AC207" i="7" s="1"/>
  <c r="AI207" i="7" s="1"/>
  <c r="P207" i="7"/>
  <c r="AB207" i="7" s="1"/>
  <c r="AH207" i="7" s="1"/>
  <c r="O207" i="7"/>
  <c r="N207" i="7"/>
  <c r="M207" i="7"/>
  <c r="L207" i="7"/>
  <c r="K207" i="7"/>
  <c r="J207" i="7"/>
  <c r="CK206" i="7"/>
  <c r="CL206" i="7" s="1"/>
  <c r="CM206" i="7" s="1"/>
  <c r="CN206" i="7" s="1"/>
  <c r="CO206" i="7" s="1"/>
  <c r="CD206" i="7"/>
  <c r="BY206" i="7"/>
  <c r="R206" i="7"/>
  <c r="AD206" i="7" s="1"/>
  <c r="AJ206" i="7" s="1"/>
  <c r="Q206" i="7"/>
  <c r="AC206" i="7" s="1"/>
  <c r="AI206" i="7" s="1"/>
  <c r="P206" i="7"/>
  <c r="V206" i="7" s="1"/>
  <c r="O206" i="7"/>
  <c r="N206" i="7"/>
  <c r="M206" i="7"/>
  <c r="L206" i="7"/>
  <c r="K206" i="7"/>
  <c r="J206" i="7"/>
  <c r="CK205" i="7"/>
  <c r="CL205" i="7" s="1"/>
  <c r="CM205" i="7" s="1"/>
  <c r="CN205" i="7" s="1"/>
  <c r="CO205" i="7" s="1"/>
  <c r="CD205" i="7"/>
  <c r="BY205" i="7"/>
  <c r="BZ205" i="7" s="1"/>
  <c r="CF205" i="7" s="1"/>
  <c r="R205" i="7"/>
  <c r="X205" i="7" s="1"/>
  <c r="Q205" i="7"/>
  <c r="P205" i="7"/>
  <c r="AB205" i="7" s="1"/>
  <c r="AH205" i="7" s="1"/>
  <c r="O205" i="7"/>
  <c r="N205" i="7"/>
  <c r="M205" i="7"/>
  <c r="L205" i="7"/>
  <c r="K205" i="7"/>
  <c r="J205" i="7"/>
  <c r="CK204" i="7"/>
  <c r="CL204" i="7" s="1"/>
  <c r="CM204" i="7" s="1"/>
  <c r="CN204" i="7" s="1"/>
  <c r="CO204" i="7" s="1"/>
  <c r="CD204" i="7"/>
  <c r="BY204" i="7"/>
  <c r="R204" i="7"/>
  <c r="AD204" i="7" s="1"/>
  <c r="AJ204" i="7" s="1"/>
  <c r="Q204" i="7"/>
  <c r="W204" i="7" s="1"/>
  <c r="P204" i="7"/>
  <c r="V204" i="7" s="1"/>
  <c r="O204" i="7"/>
  <c r="N204" i="7"/>
  <c r="M204" i="7"/>
  <c r="L204" i="7"/>
  <c r="K204" i="7"/>
  <c r="J204" i="7"/>
  <c r="CK203" i="7"/>
  <c r="CL203" i="7" s="1"/>
  <c r="CM203" i="7" s="1"/>
  <c r="CN203" i="7" s="1"/>
  <c r="CO203" i="7" s="1"/>
  <c r="CD203" i="7"/>
  <c r="BY203" i="7"/>
  <c r="CE203" i="7" s="1"/>
  <c r="R203" i="7"/>
  <c r="X203" i="7" s="1"/>
  <c r="Q203" i="7"/>
  <c r="AC203" i="7" s="1"/>
  <c r="AI203" i="7" s="1"/>
  <c r="P203" i="7"/>
  <c r="AB203" i="7" s="1"/>
  <c r="AH203" i="7" s="1"/>
  <c r="O203" i="7"/>
  <c r="N203" i="7"/>
  <c r="M203" i="7"/>
  <c r="L203" i="7"/>
  <c r="K203" i="7"/>
  <c r="J203" i="7"/>
  <c r="CK202" i="7"/>
  <c r="CL202" i="7" s="1"/>
  <c r="CM202" i="7" s="1"/>
  <c r="CN202" i="7" s="1"/>
  <c r="CO202" i="7" s="1"/>
  <c r="CD202" i="7"/>
  <c r="BY202" i="7"/>
  <c r="AA202" i="7"/>
  <c r="R202" i="7"/>
  <c r="Q202" i="7"/>
  <c r="AC202" i="7" s="1"/>
  <c r="AI202" i="7" s="1"/>
  <c r="P202" i="7"/>
  <c r="V202" i="7" s="1"/>
  <c r="O202" i="7"/>
  <c r="N202" i="7"/>
  <c r="M202" i="7"/>
  <c r="L202" i="7"/>
  <c r="K202" i="7"/>
  <c r="J202" i="7"/>
  <c r="CK201" i="7"/>
  <c r="CL201" i="7" s="1"/>
  <c r="CM201" i="7" s="1"/>
  <c r="CN201" i="7" s="1"/>
  <c r="CO201" i="7" s="1"/>
  <c r="CD201" i="7"/>
  <c r="BY201" i="7"/>
  <c r="BZ201" i="7" s="1"/>
  <c r="CF201" i="7" s="1"/>
  <c r="R201" i="7"/>
  <c r="X201" i="7" s="1"/>
  <c r="Q201" i="7"/>
  <c r="P201" i="7"/>
  <c r="AB201" i="7" s="1"/>
  <c r="O201" i="7"/>
  <c r="N201" i="7"/>
  <c r="M201" i="7"/>
  <c r="L201" i="7"/>
  <c r="K201" i="7"/>
  <c r="J201" i="7"/>
  <c r="CK200" i="7"/>
  <c r="CL200" i="7" s="1"/>
  <c r="CM200" i="7" s="1"/>
  <c r="CN200" i="7" s="1"/>
  <c r="CO200" i="7" s="1"/>
  <c r="CD200" i="7"/>
  <c r="BY200" i="7"/>
  <c r="R200" i="7"/>
  <c r="AD200" i="7" s="1"/>
  <c r="AJ200" i="7" s="1"/>
  <c r="Q200" i="7"/>
  <c r="W200" i="7" s="1"/>
  <c r="P200" i="7"/>
  <c r="V200" i="7" s="1"/>
  <c r="O200" i="7"/>
  <c r="N200" i="7"/>
  <c r="M200" i="7"/>
  <c r="L200" i="7"/>
  <c r="K200" i="7"/>
  <c r="J200" i="7"/>
  <c r="CK199" i="7"/>
  <c r="CL199" i="7" s="1"/>
  <c r="CM199" i="7" s="1"/>
  <c r="CN199" i="7" s="1"/>
  <c r="CO199" i="7" s="1"/>
  <c r="CD199" i="7"/>
  <c r="BY199" i="7"/>
  <c r="CE199" i="7" s="1"/>
  <c r="R199" i="7"/>
  <c r="X199" i="7" s="1"/>
  <c r="Q199" i="7"/>
  <c r="AC199" i="7" s="1"/>
  <c r="AI199" i="7" s="1"/>
  <c r="P199" i="7"/>
  <c r="AB199" i="7" s="1"/>
  <c r="AH199" i="7" s="1"/>
  <c r="O199" i="7"/>
  <c r="N199" i="7"/>
  <c r="M199" i="7"/>
  <c r="L199" i="7"/>
  <c r="K199" i="7"/>
  <c r="J199" i="7"/>
  <c r="CK198" i="7"/>
  <c r="CL198" i="7" s="1"/>
  <c r="CM198" i="7" s="1"/>
  <c r="CN198" i="7" s="1"/>
  <c r="CO198" i="7" s="1"/>
  <c r="CD198" i="7"/>
  <c r="BY198" i="7"/>
  <c r="R198" i="7"/>
  <c r="X198" i="7" s="1"/>
  <c r="Q198" i="7"/>
  <c r="AC198" i="7" s="1"/>
  <c r="AI198" i="7" s="1"/>
  <c r="P198" i="7"/>
  <c r="O198" i="7"/>
  <c r="N198" i="7"/>
  <c r="M198" i="7"/>
  <c r="L198" i="7"/>
  <c r="K198" i="7"/>
  <c r="J198" i="7"/>
  <c r="CK197" i="7"/>
  <c r="CL197" i="7" s="1"/>
  <c r="CM197" i="7" s="1"/>
  <c r="CN197" i="7" s="1"/>
  <c r="CO197" i="7" s="1"/>
  <c r="CD197" i="7"/>
  <c r="BY197" i="7"/>
  <c r="BZ197" i="7" s="1"/>
  <c r="R197" i="7"/>
  <c r="X197" i="7" s="1"/>
  <c r="Q197" i="7"/>
  <c r="AC197" i="7" s="1"/>
  <c r="AI197" i="7" s="1"/>
  <c r="P197" i="7"/>
  <c r="V197" i="7" s="1"/>
  <c r="O197" i="7"/>
  <c r="N197" i="7"/>
  <c r="M197" i="7"/>
  <c r="L197" i="7"/>
  <c r="K197" i="7"/>
  <c r="J197" i="7"/>
  <c r="CK196" i="7"/>
  <c r="CL196" i="7" s="1"/>
  <c r="CM196" i="7" s="1"/>
  <c r="CN196" i="7" s="1"/>
  <c r="CO196" i="7" s="1"/>
  <c r="CD196" i="7"/>
  <c r="BY196" i="7"/>
  <c r="CE196" i="7" s="1"/>
  <c r="R196" i="7"/>
  <c r="X196" i="7" s="1"/>
  <c r="Q196" i="7"/>
  <c r="AC196" i="7" s="1"/>
  <c r="AI196" i="7" s="1"/>
  <c r="P196" i="7"/>
  <c r="AB196" i="7" s="1"/>
  <c r="AH196" i="7" s="1"/>
  <c r="O196" i="7"/>
  <c r="N196" i="7"/>
  <c r="M196" i="7"/>
  <c r="L196" i="7"/>
  <c r="K196" i="7"/>
  <c r="J196" i="7"/>
  <c r="CI190" i="7"/>
  <c r="BW190" i="7"/>
  <c r="BK190" i="7"/>
  <c r="AY190" i="7"/>
  <c r="AM190" i="7"/>
  <c r="AA190" i="7"/>
  <c r="CK20" i="7"/>
  <c r="CL20" i="7" s="1"/>
  <c r="CM20" i="7" s="1"/>
  <c r="CN20" i="7" s="1"/>
  <c r="CO20" i="7" s="1"/>
  <c r="CK21" i="7"/>
  <c r="CL21" i="7" s="1"/>
  <c r="CM21" i="7" s="1"/>
  <c r="CN21" i="7" s="1"/>
  <c r="CO21" i="7" s="1"/>
  <c r="CK22" i="7"/>
  <c r="CL22" i="7" s="1"/>
  <c r="CM22" i="7" s="1"/>
  <c r="CN22" i="7" s="1"/>
  <c r="CO22" i="7" s="1"/>
  <c r="CK23" i="7"/>
  <c r="CL23" i="7" s="1"/>
  <c r="CM23" i="7" s="1"/>
  <c r="CN23" i="7" s="1"/>
  <c r="CO23" i="7" s="1"/>
  <c r="CK24" i="7"/>
  <c r="CL24" i="7" s="1"/>
  <c r="CM24" i="7" s="1"/>
  <c r="CN24" i="7" s="1"/>
  <c r="CO24" i="7" s="1"/>
  <c r="CK25" i="7"/>
  <c r="CL25" i="7" s="1"/>
  <c r="CM25" i="7" s="1"/>
  <c r="CN25" i="7" s="1"/>
  <c r="CO25" i="7" s="1"/>
  <c r="CK26" i="7"/>
  <c r="CL26" i="7" s="1"/>
  <c r="CM26" i="7" s="1"/>
  <c r="CN26" i="7" s="1"/>
  <c r="CO26" i="7" s="1"/>
  <c r="CK27" i="7"/>
  <c r="CL27" i="7" s="1"/>
  <c r="CM27" i="7" s="1"/>
  <c r="CN27" i="7" s="1"/>
  <c r="CO27" i="7" s="1"/>
  <c r="CK28" i="7"/>
  <c r="CL28" i="7" s="1"/>
  <c r="CM28" i="7" s="1"/>
  <c r="CN28" i="7" s="1"/>
  <c r="CO28" i="7" s="1"/>
  <c r="CK29" i="7"/>
  <c r="CL29" i="7" s="1"/>
  <c r="CM29" i="7" s="1"/>
  <c r="CN29" i="7" s="1"/>
  <c r="CO29" i="7" s="1"/>
  <c r="CK30" i="7"/>
  <c r="CL30" i="7" s="1"/>
  <c r="CM30" i="7" s="1"/>
  <c r="CN30" i="7" s="1"/>
  <c r="CO30" i="7" s="1"/>
  <c r="CK31" i="7"/>
  <c r="CL31" i="7" s="1"/>
  <c r="CM31" i="7" s="1"/>
  <c r="CN31" i="7" s="1"/>
  <c r="CO31" i="7" s="1"/>
  <c r="CK32" i="7"/>
  <c r="CL32" i="7" s="1"/>
  <c r="CM32" i="7" s="1"/>
  <c r="CN32" i="7" s="1"/>
  <c r="CO32" i="7" s="1"/>
  <c r="CK33" i="7"/>
  <c r="CL33" i="7" s="1"/>
  <c r="CM33" i="7" s="1"/>
  <c r="CN33" i="7" s="1"/>
  <c r="CO33" i="7" s="1"/>
  <c r="CK34" i="7"/>
  <c r="CL34" i="7" s="1"/>
  <c r="CM34" i="7" s="1"/>
  <c r="CN34" i="7" s="1"/>
  <c r="CO34" i="7" s="1"/>
  <c r="CK35" i="7"/>
  <c r="CL35" i="7" s="1"/>
  <c r="CM35" i="7" s="1"/>
  <c r="CN35" i="7" s="1"/>
  <c r="CO35" i="7" s="1"/>
  <c r="CK36" i="7"/>
  <c r="CL36" i="7" s="1"/>
  <c r="CM36" i="7" s="1"/>
  <c r="CN36" i="7" s="1"/>
  <c r="CO36" i="7" s="1"/>
  <c r="CK37" i="7"/>
  <c r="CL37" i="7" s="1"/>
  <c r="CM37" i="7" s="1"/>
  <c r="CN37" i="7" s="1"/>
  <c r="CO37" i="7" s="1"/>
  <c r="CK38" i="7"/>
  <c r="CL38" i="7" s="1"/>
  <c r="CM38" i="7" s="1"/>
  <c r="CN38" i="7" s="1"/>
  <c r="CO38" i="7" s="1"/>
  <c r="CK39" i="7"/>
  <c r="CL39" i="7" s="1"/>
  <c r="CM39" i="7" s="1"/>
  <c r="CN39" i="7" s="1"/>
  <c r="CO39" i="7" s="1"/>
  <c r="CK40" i="7"/>
  <c r="CL40" i="7" s="1"/>
  <c r="CM40" i="7" s="1"/>
  <c r="CN40" i="7" s="1"/>
  <c r="CO40" i="7" s="1"/>
  <c r="CK41" i="7"/>
  <c r="CL41" i="7" s="1"/>
  <c r="CM41" i="7" s="1"/>
  <c r="CN41" i="7" s="1"/>
  <c r="CO41" i="7" s="1"/>
  <c r="CK42" i="7"/>
  <c r="CL42" i="7" s="1"/>
  <c r="CM42" i="7" s="1"/>
  <c r="CN42" i="7" s="1"/>
  <c r="CO42" i="7" s="1"/>
  <c r="CK43" i="7"/>
  <c r="CL43" i="7" s="1"/>
  <c r="CM43" i="7" s="1"/>
  <c r="CN43" i="7" s="1"/>
  <c r="CO43" i="7" s="1"/>
  <c r="CK44" i="7"/>
  <c r="CL44" i="7" s="1"/>
  <c r="CM44" i="7" s="1"/>
  <c r="CN44" i="7" s="1"/>
  <c r="CO44" i="7" s="1"/>
  <c r="CK45" i="7"/>
  <c r="CL45" i="7" s="1"/>
  <c r="CM45" i="7" s="1"/>
  <c r="CN45" i="7" s="1"/>
  <c r="CO45" i="7" s="1"/>
  <c r="CK46" i="7"/>
  <c r="CL46" i="7" s="1"/>
  <c r="CM46" i="7" s="1"/>
  <c r="CN46" i="7" s="1"/>
  <c r="CO46" i="7" s="1"/>
  <c r="CK47" i="7"/>
  <c r="CL47" i="7" s="1"/>
  <c r="CM47" i="7" s="1"/>
  <c r="CN47" i="7" s="1"/>
  <c r="CO47" i="7" s="1"/>
  <c r="CK48" i="7"/>
  <c r="CL48" i="7" s="1"/>
  <c r="CM48" i="7" s="1"/>
  <c r="CN48" i="7" s="1"/>
  <c r="CO48" i="7" s="1"/>
  <c r="CK49" i="7"/>
  <c r="CL49" i="7" s="1"/>
  <c r="CM49" i="7" s="1"/>
  <c r="CN49" i="7" s="1"/>
  <c r="CO49" i="7" s="1"/>
  <c r="CK50" i="7"/>
  <c r="CL50" i="7" s="1"/>
  <c r="CM50" i="7" s="1"/>
  <c r="CN50" i="7" s="1"/>
  <c r="CO50" i="7" s="1"/>
  <c r="CK51" i="7"/>
  <c r="CL51" i="7" s="1"/>
  <c r="CM51" i="7" s="1"/>
  <c r="CN51" i="7" s="1"/>
  <c r="CO51" i="7" s="1"/>
  <c r="CK52" i="7"/>
  <c r="CL52" i="7" s="1"/>
  <c r="CM52" i="7" s="1"/>
  <c r="CN52" i="7" s="1"/>
  <c r="CO52" i="7" s="1"/>
  <c r="CK53" i="7"/>
  <c r="CL53" i="7" s="1"/>
  <c r="CM53" i="7" s="1"/>
  <c r="CN53" i="7" s="1"/>
  <c r="CO53" i="7" s="1"/>
  <c r="CK54" i="7"/>
  <c r="CL54" i="7" s="1"/>
  <c r="CM54" i="7" s="1"/>
  <c r="CN54" i="7" s="1"/>
  <c r="CO54" i="7" s="1"/>
  <c r="CK55" i="7"/>
  <c r="CL55" i="7" s="1"/>
  <c r="CM55" i="7" s="1"/>
  <c r="CN55" i="7" s="1"/>
  <c r="CO55" i="7" s="1"/>
  <c r="CK56" i="7"/>
  <c r="CL56" i="7" s="1"/>
  <c r="CM56" i="7" s="1"/>
  <c r="CN56" i="7" s="1"/>
  <c r="CO56" i="7" s="1"/>
  <c r="CK57" i="7"/>
  <c r="CL57" i="7" s="1"/>
  <c r="CM57" i="7" s="1"/>
  <c r="CN57" i="7" s="1"/>
  <c r="CO57" i="7" s="1"/>
  <c r="CK58" i="7"/>
  <c r="CL58" i="7" s="1"/>
  <c r="CM58" i="7" s="1"/>
  <c r="CN58" i="7" s="1"/>
  <c r="CO58" i="7" s="1"/>
  <c r="CK59" i="7"/>
  <c r="CL59" i="7" s="1"/>
  <c r="CM59" i="7" s="1"/>
  <c r="CN59" i="7" s="1"/>
  <c r="CO59" i="7" s="1"/>
  <c r="CK60" i="7"/>
  <c r="CL60" i="7" s="1"/>
  <c r="CM60" i="7" s="1"/>
  <c r="CN60" i="7" s="1"/>
  <c r="CO60" i="7" s="1"/>
  <c r="CK61" i="7"/>
  <c r="CL61" i="7" s="1"/>
  <c r="CM61" i="7" s="1"/>
  <c r="CN61" i="7" s="1"/>
  <c r="CO61" i="7" s="1"/>
  <c r="CK62" i="7"/>
  <c r="CL62" i="7" s="1"/>
  <c r="CM62" i="7" s="1"/>
  <c r="CN62" i="7" s="1"/>
  <c r="CO62" i="7" s="1"/>
  <c r="CK63" i="7"/>
  <c r="CL63" i="7" s="1"/>
  <c r="CM63" i="7" s="1"/>
  <c r="CN63" i="7" s="1"/>
  <c r="CO63" i="7" s="1"/>
  <c r="CK64" i="7"/>
  <c r="CL64" i="7" s="1"/>
  <c r="CM64" i="7" s="1"/>
  <c r="CN64" i="7" s="1"/>
  <c r="CO64" i="7" s="1"/>
  <c r="CK65" i="7"/>
  <c r="CL65" i="7" s="1"/>
  <c r="CM65" i="7" s="1"/>
  <c r="CN65" i="7" s="1"/>
  <c r="CO65" i="7" s="1"/>
  <c r="CK66" i="7"/>
  <c r="CL66" i="7" s="1"/>
  <c r="CM66" i="7" s="1"/>
  <c r="CN66" i="7" s="1"/>
  <c r="CO66" i="7" s="1"/>
  <c r="CK67" i="7"/>
  <c r="CL67" i="7" s="1"/>
  <c r="CM67" i="7" s="1"/>
  <c r="CN67" i="7" s="1"/>
  <c r="CO67" i="7" s="1"/>
  <c r="CK68" i="7"/>
  <c r="CL68" i="7" s="1"/>
  <c r="CM68" i="7" s="1"/>
  <c r="CN68" i="7" s="1"/>
  <c r="CO68" i="7" s="1"/>
  <c r="CK69" i="7"/>
  <c r="CL69" i="7" s="1"/>
  <c r="CM69" i="7" s="1"/>
  <c r="CN69" i="7" s="1"/>
  <c r="CO69" i="7" s="1"/>
  <c r="CK70" i="7"/>
  <c r="CL70" i="7" s="1"/>
  <c r="CM70" i="7" s="1"/>
  <c r="CN70" i="7" s="1"/>
  <c r="CO70" i="7" s="1"/>
  <c r="CK71" i="7"/>
  <c r="CL71" i="7" s="1"/>
  <c r="CM71" i="7" s="1"/>
  <c r="CN71" i="7" s="1"/>
  <c r="CO71" i="7" s="1"/>
  <c r="CK72" i="7"/>
  <c r="CL72" i="7" s="1"/>
  <c r="CM72" i="7" s="1"/>
  <c r="CN72" i="7" s="1"/>
  <c r="CO72" i="7" s="1"/>
  <c r="CK73" i="7"/>
  <c r="CL73" i="7" s="1"/>
  <c r="CM73" i="7" s="1"/>
  <c r="CN73" i="7" s="1"/>
  <c r="CO73" i="7" s="1"/>
  <c r="CK74" i="7"/>
  <c r="CL74" i="7" s="1"/>
  <c r="CM74" i="7" s="1"/>
  <c r="CN74" i="7" s="1"/>
  <c r="CO74" i="7" s="1"/>
  <c r="CK75" i="7"/>
  <c r="CL75" i="7" s="1"/>
  <c r="CM75" i="7" s="1"/>
  <c r="CN75" i="7" s="1"/>
  <c r="CO75" i="7" s="1"/>
  <c r="CK76" i="7"/>
  <c r="CL76" i="7" s="1"/>
  <c r="CM76" i="7" s="1"/>
  <c r="CN76" i="7" s="1"/>
  <c r="CO76" i="7" s="1"/>
  <c r="CK77" i="7"/>
  <c r="CL77" i="7" s="1"/>
  <c r="CM77" i="7" s="1"/>
  <c r="CN77" i="7" s="1"/>
  <c r="CO77" i="7" s="1"/>
  <c r="CK78" i="7"/>
  <c r="CL78" i="7" s="1"/>
  <c r="CM78" i="7" s="1"/>
  <c r="CN78" i="7" s="1"/>
  <c r="CO78" i="7" s="1"/>
  <c r="CK79" i="7"/>
  <c r="CL79" i="7" s="1"/>
  <c r="CM79" i="7" s="1"/>
  <c r="CN79" i="7" s="1"/>
  <c r="CO79" i="7" s="1"/>
  <c r="CK80" i="7"/>
  <c r="CL80" i="7" s="1"/>
  <c r="CM80" i="7" s="1"/>
  <c r="CN80" i="7" s="1"/>
  <c r="CO80" i="7" s="1"/>
  <c r="CK81" i="7"/>
  <c r="CL81" i="7" s="1"/>
  <c r="CM81" i="7" s="1"/>
  <c r="CN81" i="7" s="1"/>
  <c r="CO81" i="7" s="1"/>
  <c r="CK82" i="7"/>
  <c r="CL82" i="7" s="1"/>
  <c r="CM82" i="7" s="1"/>
  <c r="CN82" i="7" s="1"/>
  <c r="CO82" i="7" s="1"/>
  <c r="CK83" i="7"/>
  <c r="CL83" i="7" s="1"/>
  <c r="CM83" i="7" s="1"/>
  <c r="CN83" i="7" s="1"/>
  <c r="CO83" i="7" s="1"/>
  <c r="CK84" i="7"/>
  <c r="CL84" i="7" s="1"/>
  <c r="CM84" i="7" s="1"/>
  <c r="CN84" i="7" s="1"/>
  <c r="CO84" i="7" s="1"/>
  <c r="CK85" i="7"/>
  <c r="CL85" i="7" s="1"/>
  <c r="CM85" i="7" s="1"/>
  <c r="CN85" i="7" s="1"/>
  <c r="CO85" i="7" s="1"/>
  <c r="CK86" i="7"/>
  <c r="CL86" i="7" s="1"/>
  <c r="CM86" i="7" s="1"/>
  <c r="CN86" i="7" s="1"/>
  <c r="CO86" i="7" s="1"/>
  <c r="CK87" i="7"/>
  <c r="CL87" i="7" s="1"/>
  <c r="CM87" i="7" s="1"/>
  <c r="CN87" i="7" s="1"/>
  <c r="CO87" i="7" s="1"/>
  <c r="CK88" i="7"/>
  <c r="CL88" i="7" s="1"/>
  <c r="CM88" i="7" s="1"/>
  <c r="CN88" i="7" s="1"/>
  <c r="CO88" i="7" s="1"/>
  <c r="CK89" i="7"/>
  <c r="CL89" i="7" s="1"/>
  <c r="CM89" i="7" s="1"/>
  <c r="CN89" i="7" s="1"/>
  <c r="CO89" i="7" s="1"/>
  <c r="CK90" i="7"/>
  <c r="CL90" i="7" s="1"/>
  <c r="CM90" i="7" s="1"/>
  <c r="CN90" i="7" s="1"/>
  <c r="CO90" i="7" s="1"/>
  <c r="CK91" i="7"/>
  <c r="CL91" i="7" s="1"/>
  <c r="CM91" i="7" s="1"/>
  <c r="CN91" i="7" s="1"/>
  <c r="CO91" i="7" s="1"/>
  <c r="CK92" i="7"/>
  <c r="CL92" i="7" s="1"/>
  <c r="CM92" i="7" s="1"/>
  <c r="CN92" i="7" s="1"/>
  <c r="CO92" i="7" s="1"/>
  <c r="CK93" i="7"/>
  <c r="CL93" i="7" s="1"/>
  <c r="CM93" i="7" s="1"/>
  <c r="CN93" i="7" s="1"/>
  <c r="CO93" i="7" s="1"/>
  <c r="CK94" i="7"/>
  <c r="CL94" i="7" s="1"/>
  <c r="CM94" i="7" s="1"/>
  <c r="CN94" i="7" s="1"/>
  <c r="CO94" i="7" s="1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D33" i="7"/>
  <c r="CD34" i="7"/>
  <c r="CD35" i="7"/>
  <c r="CD36" i="7"/>
  <c r="CD37" i="7"/>
  <c r="CD38" i="7"/>
  <c r="CD39" i="7"/>
  <c r="CD40" i="7"/>
  <c r="CD41" i="7"/>
  <c r="CD42" i="7"/>
  <c r="CD43" i="7"/>
  <c r="CD44" i="7"/>
  <c r="CD45" i="7"/>
  <c r="CD46" i="7"/>
  <c r="CD47" i="7"/>
  <c r="CD48" i="7"/>
  <c r="CD49" i="7"/>
  <c r="CD50" i="7"/>
  <c r="CD51" i="7"/>
  <c r="CD52" i="7"/>
  <c r="CD53" i="7"/>
  <c r="CD54" i="7"/>
  <c r="CD55" i="7"/>
  <c r="CD56" i="7"/>
  <c r="CD57" i="7"/>
  <c r="CD58" i="7"/>
  <c r="CD59" i="7"/>
  <c r="CD60" i="7"/>
  <c r="CD61" i="7"/>
  <c r="CD62" i="7"/>
  <c r="CD63" i="7"/>
  <c r="CD64" i="7"/>
  <c r="CD65" i="7"/>
  <c r="CD66" i="7"/>
  <c r="CD67" i="7"/>
  <c r="CD68" i="7"/>
  <c r="CD69" i="7"/>
  <c r="CD70" i="7"/>
  <c r="CD71" i="7"/>
  <c r="CD72" i="7"/>
  <c r="CD73" i="7"/>
  <c r="CD74" i="7"/>
  <c r="CD75" i="7"/>
  <c r="CD76" i="7"/>
  <c r="CD77" i="7"/>
  <c r="CD78" i="7"/>
  <c r="CD79" i="7"/>
  <c r="CD80" i="7"/>
  <c r="CD81" i="7"/>
  <c r="CD82" i="7"/>
  <c r="CD83" i="7"/>
  <c r="CD84" i="7"/>
  <c r="CD85" i="7"/>
  <c r="CD86" i="7"/>
  <c r="CD87" i="7"/>
  <c r="CD88" i="7"/>
  <c r="CD89" i="7"/>
  <c r="CD90" i="7"/>
  <c r="CD91" i="7"/>
  <c r="CD92" i="7"/>
  <c r="CD93" i="7"/>
  <c r="CD94" i="7"/>
  <c r="BY20" i="7"/>
  <c r="BY21" i="7"/>
  <c r="CE21" i="7" s="1"/>
  <c r="BY22" i="7"/>
  <c r="CE22" i="7" s="1"/>
  <c r="BY23" i="7"/>
  <c r="CE23" i="7" s="1"/>
  <c r="BY24" i="7"/>
  <c r="CE24" i="7" s="1"/>
  <c r="BY25" i="7"/>
  <c r="BZ25" i="7" s="1"/>
  <c r="BY26" i="7"/>
  <c r="BY27" i="7"/>
  <c r="BY28" i="7"/>
  <c r="BZ28" i="7" s="1"/>
  <c r="BY29" i="7"/>
  <c r="BY30" i="7"/>
  <c r="CE30" i="7" s="1"/>
  <c r="BY31" i="7"/>
  <c r="BY32" i="7"/>
  <c r="CE32" i="7" s="1"/>
  <c r="BY33" i="7"/>
  <c r="BZ33" i="7" s="1"/>
  <c r="BY34" i="7"/>
  <c r="CE34" i="7" s="1"/>
  <c r="BY35" i="7"/>
  <c r="BY36" i="7"/>
  <c r="BY37" i="7"/>
  <c r="BY38" i="7"/>
  <c r="CE38" i="7" s="1"/>
  <c r="BY39" i="7"/>
  <c r="CE39" i="7" s="1"/>
  <c r="BY40" i="7"/>
  <c r="CE40" i="7" s="1"/>
  <c r="BY41" i="7"/>
  <c r="BZ41" i="7" s="1"/>
  <c r="BY42" i="7"/>
  <c r="BY43" i="7"/>
  <c r="BY44" i="7"/>
  <c r="BY45" i="7"/>
  <c r="BY46" i="7"/>
  <c r="CE46" i="7" s="1"/>
  <c r="BY47" i="7"/>
  <c r="BY48" i="7"/>
  <c r="CE48" i="7" s="1"/>
  <c r="BY49" i="7"/>
  <c r="BZ49" i="7" s="1"/>
  <c r="BY50" i="7"/>
  <c r="BY51" i="7"/>
  <c r="BY52" i="7"/>
  <c r="BY53" i="7"/>
  <c r="BZ53" i="7" s="1"/>
  <c r="BY54" i="7"/>
  <c r="BZ54" i="7" s="1"/>
  <c r="BY55" i="7"/>
  <c r="BZ55" i="7" s="1"/>
  <c r="BY56" i="7"/>
  <c r="BY57" i="7"/>
  <c r="BZ57" i="7" s="1"/>
  <c r="BY58" i="7"/>
  <c r="BZ58" i="7" s="1"/>
  <c r="BY59" i="7"/>
  <c r="CE59" i="7" s="1"/>
  <c r="BY60" i="7"/>
  <c r="BY61" i="7"/>
  <c r="BZ61" i="7" s="1"/>
  <c r="CA61" i="7" s="1"/>
  <c r="BY62" i="7"/>
  <c r="CE62" i="7" s="1"/>
  <c r="BY63" i="7"/>
  <c r="CE63" i="7" s="1"/>
  <c r="BY64" i="7"/>
  <c r="CE64" i="7" s="1"/>
  <c r="BY65" i="7"/>
  <c r="CE65" i="7" s="1"/>
  <c r="BY66" i="7"/>
  <c r="CE66" i="7" s="1"/>
  <c r="BY67" i="7"/>
  <c r="CE67" i="7" s="1"/>
  <c r="BY68" i="7"/>
  <c r="BZ68" i="7" s="1"/>
  <c r="BY69" i="7"/>
  <c r="CE69" i="7" s="1"/>
  <c r="BY70" i="7"/>
  <c r="CE70" i="7" s="1"/>
  <c r="BY71" i="7"/>
  <c r="CE71" i="7" s="1"/>
  <c r="BY72" i="7"/>
  <c r="BY73" i="7"/>
  <c r="CE73" i="7" s="1"/>
  <c r="BY74" i="7"/>
  <c r="CE74" i="7" s="1"/>
  <c r="BY75" i="7"/>
  <c r="BY76" i="7"/>
  <c r="BY77" i="7"/>
  <c r="CE77" i="7" s="1"/>
  <c r="BY78" i="7"/>
  <c r="BY79" i="7"/>
  <c r="CE79" i="7" s="1"/>
  <c r="BY80" i="7"/>
  <c r="BY81" i="7"/>
  <c r="BY82" i="7"/>
  <c r="CE82" i="7" s="1"/>
  <c r="BY83" i="7"/>
  <c r="CE83" i="7" s="1"/>
  <c r="BY84" i="7"/>
  <c r="BY85" i="7"/>
  <c r="BZ85" i="7" s="1"/>
  <c r="BY86" i="7"/>
  <c r="CE86" i="7" s="1"/>
  <c r="BY87" i="7"/>
  <c r="BZ87" i="7" s="1"/>
  <c r="BY88" i="7"/>
  <c r="BY89" i="7"/>
  <c r="BZ89" i="7" s="1"/>
  <c r="BY90" i="7"/>
  <c r="CE90" i="7" s="1"/>
  <c r="BY91" i="7"/>
  <c r="BY92" i="7"/>
  <c r="BY93" i="7"/>
  <c r="BZ93" i="7" s="1"/>
  <c r="BY94" i="7"/>
  <c r="U12" i="7"/>
  <c r="AG12" i="7" s="1"/>
  <c r="AM12" i="7" s="1"/>
  <c r="U13" i="7"/>
  <c r="AG13" i="7" s="1"/>
  <c r="AM13" i="7" s="1"/>
  <c r="U14" i="7"/>
  <c r="AG14" i="7" s="1"/>
  <c r="AM14" i="7" s="1"/>
  <c r="U15" i="7"/>
  <c r="AG15" i="7" s="1"/>
  <c r="AM15" i="7" s="1"/>
  <c r="U16" i="7"/>
  <c r="AG16" i="7" s="1"/>
  <c r="AM16" i="7" s="1"/>
  <c r="U17" i="7"/>
  <c r="AG17" i="7" s="1"/>
  <c r="AM17" i="7" s="1"/>
  <c r="U18" i="7"/>
  <c r="AG18" i="7" s="1"/>
  <c r="AM18" i="7" s="1"/>
  <c r="U19" i="7"/>
  <c r="AG19" i="7" s="1"/>
  <c r="AM19" i="7" s="1"/>
  <c r="U20" i="7"/>
  <c r="AG20" i="7" s="1"/>
  <c r="AM20" i="7" s="1"/>
  <c r="U21" i="7"/>
  <c r="AA21" i="7" s="1"/>
  <c r="U22" i="7"/>
  <c r="U23" i="7"/>
  <c r="AG23" i="7" s="1"/>
  <c r="AM23" i="7" s="1"/>
  <c r="U24" i="7"/>
  <c r="AG24" i="7" s="1"/>
  <c r="AM24" i="7" s="1"/>
  <c r="U25" i="7"/>
  <c r="U26" i="7"/>
  <c r="AA26" i="7" s="1"/>
  <c r="U27" i="7"/>
  <c r="AG27" i="7" s="1"/>
  <c r="AM27" i="7" s="1"/>
  <c r="U28" i="7"/>
  <c r="AA28" i="7" s="1"/>
  <c r="U29" i="7"/>
  <c r="U30" i="7"/>
  <c r="AA30" i="7" s="1"/>
  <c r="U31" i="7"/>
  <c r="AG31" i="7" s="1"/>
  <c r="AM31" i="7" s="1"/>
  <c r="U32" i="7"/>
  <c r="AG32" i="7" s="1"/>
  <c r="AM32" i="7" s="1"/>
  <c r="U33" i="7"/>
  <c r="U34" i="7"/>
  <c r="AG34" i="7" s="1"/>
  <c r="AM34" i="7" s="1"/>
  <c r="U35" i="7"/>
  <c r="AG35" i="7" s="1"/>
  <c r="AM35" i="7" s="1"/>
  <c r="U36" i="7"/>
  <c r="AG36" i="7" s="1"/>
  <c r="AM36" i="7" s="1"/>
  <c r="U37" i="7"/>
  <c r="AA37" i="7" s="1"/>
  <c r="U38" i="7"/>
  <c r="U39" i="7"/>
  <c r="AG39" i="7" s="1"/>
  <c r="AM39" i="7" s="1"/>
  <c r="U40" i="7"/>
  <c r="AG40" i="7" s="1"/>
  <c r="AM40" i="7" s="1"/>
  <c r="U41" i="7"/>
  <c r="U42" i="7"/>
  <c r="AG42" i="7" s="1"/>
  <c r="AM42" i="7" s="1"/>
  <c r="U43" i="7"/>
  <c r="AG43" i="7" s="1"/>
  <c r="AM43" i="7" s="1"/>
  <c r="U44" i="7"/>
  <c r="AG44" i="7" s="1"/>
  <c r="AM44" i="7" s="1"/>
  <c r="U45" i="7"/>
  <c r="U46" i="7"/>
  <c r="AA46" i="7" s="1"/>
  <c r="U47" i="7"/>
  <c r="AA47" i="7" s="1"/>
  <c r="U48" i="7"/>
  <c r="AA48" i="7" s="1"/>
  <c r="U49" i="7"/>
  <c r="U50" i="7"/>
  <c r="AG50" i="7" s="1"/>
  <c r="AM50" i="7" s="1"/>
  <c r="U51" i="7"/>
  <c r="AG51" i="7" s="1"/>
  <c r="AM51" i="7" s="1"/>
  <c r="U52" i="7"/>
  <c r="AG52" i="7" s="1"/>
  <c r="AM52" i="7" s="1"/>
  <c r="U53" i="7"/>
  <c r="AA53" i="7" s="1"/>
  <c r="U54" i="7"/>
  <c r="U55" i="7"/>
  <c r="AG55" i="7" s="1"/>
  <c r="AM55" i="7" s="1"/>
  <c r="U56" i="7"/>
  <c r="AG56" i="7" s="1"/>
  <c r="AM56" i="7" s="1"/>
  <c r="U57" i="7"/>
  <c r="U58" i="7"/>
  <c r="AG58" i="7" s="1"/>
  <c r="AM58" i="7" s="1"/>
  <c r="U59" i="7"/>
  <c r="AG59" i="7" s="1"/>
  <c r="AM59" i="7" s="1"/>
  <c r="U60" i="7"/>
  <c r="AG60" i="7" s="1"/>
  <c r="AM60" i="7" s="1"/>
  <c r="U61" i="7"/>
  <c r="U62" i="7"/>
  <c r="AA62" i="7" s="1"/>
  <c r="U63" i="7"/>
  <c r="AG63" i="7" s="1"/>
  <c r="AM63" i="7" s="1"/>
  <c r="U64" i="7"/>
  <c r="AA64" i="7" s="1"/>
  <c r="U65" i="7"/>
  <c r="U66" i="7"/>
  <c r="AG66" i="7" s="1"/>
  <c r="AM66" i="7" s="1"/>
  <c r="U67" i="7"/>
  <c r="AA67" i="7" s="1"/>
  <c r="U68" i="7"/>
  <c r="AG68" i="7" s="1"/>
  <c r="AM68" i="7" s="1"/>
  <c r="U69" i="7"/>
  <c r="U70" i="7"/>
  <c r="U71" i="7"/>
  <c r="AG71" i="7" s="1"/>
  <c r="AM71" i="7" s="1"/>
  <c r="U72" i="7"/>
  <c r="AG72" i="7" s="1"/>
  <c r="AM72" i="7" s="1"/>
  <c r="U73" i="7"/>
  <c r="U74" i="7"/>
  <c r="AA74" i="7" s="1"/>
  <c r="U75" i="7"/>
  <c r="AG75" i="7" s="1"/>
  <c r="AM75" i="7" s="1"/>
  <c r="U76" i="7"/>
  <c r="AG76" i="7" s="1"/>
  <c r="AM76" i="7" s="1"/>
  <c r="U77" i="7"/>
  <c r="U78" i="7"/>
  <c r="U79" i="7"/>
  <c r="AG79" i="7" s="1"/>
  <c r="AM79" i="7" s="1"/>
  <c r="U80" i="7"/>
  <c r="AG80" i="7" s="1"/>
  <c r="AM80" i="7" s="1"/>
  <c r="U81" i="7"/>
  <c r="U82" i="7"/>
  <c r="AG82" i="7" s="1"/>
  <c r="AM82" i="7" s="1"/>
  <c r="U83" i="7"/>
  <c r="AG83" i="7" s="1"/>
  <c r="AM83" i="7" s="1"/>
  <c r="U84" i="7"/>
  <c r="AG84" i="7" s="1"/>
  <c r="AM84" i="7" s="1"/>
  <c r="U85" i="7"/>
  <c r="AA85" i="7" s="1"/>
  <c r="U86" i="7"/>
  <c r="U87" i="7"/>
  <c r="AG87" i="7" s="1"/>
  <c r="AM87" i="7" s="1"/>
  <c r="U88" i="7"/>
  <c r="AG88" i="7" s="1"/>
  <c r="AM88" i="7" s="1"/>
  <c r="U89" i="7"/>
  <c r="U90" i="7"/>
  <c r="AA90" i="7" s="1"/>
  <c r="U91" i="7"/>
  <c r="AG91" i="7" s="1"/>
  <c r="AM91" i="7" s="1"/>
  <c r="U92" i="7"/>
  <c r="AG92" i="7" s="1"/>
  <c r="AM92" i="7" s="1"/>
  <c r="U93" i="7"/>
  <c r="U94" i="7"/>
  <c r="AA94" i="7" s="1"/>
  <c r="T12" i="7"/>
  <c r="AF12" i="7" s="1"/>
  <c r="AL12" i="7" s="1"/>
  <c r="T13" i="7"/>
  <c r="T14" i="7"/>
  <c r="AF14" i="7" s="1"/>
  <c r="AL14" i="7" s="1"/>
  <c r="T15" i="7"/>
  <c r="AF15" i="7" s="1"/>
  <c r="AL15" i="7" s="1"/>
  <c r="T16" i="7"/>
  <c r="AF16" i="7" s="1"/>
  <c r="AL16" i="7" s="1"/>
  <c r="T17" i="7"/>
  <c r="AF17" i="7" s="1"/>
  <c r="AL17" i="7" s="1"/>
  <c r="T18" i="7"/>
  <c r="AF18" i="7" s="1"/>
  <c r="AL18" i="7" s="1"/>
  <c r="T19" i="7"/>
  <c r="AF19" i="7" s="1"/>
  <c r="AL19" i="7" s="1"/>
  <c r="T20" i="7"/>
  <c r="AF20" i="7" s="1"/>
  <c r="AL20" i="7" s="1"/>
  <c r="T21" i="7"/>
  <c r="AF21" i="7" s="1"/>
  <c r="AL21" i="7" s="1"/>
  <c r="T22" i="7"/>
  <c r="T23" i="7"/>
  <c r="AF23" i="7" s="1"/>
  <c r="AL23" i="7" s="1"/>
  <c r="T24" i="7"/>
  <c r="Z24" i="7" s="1"/>
  <c r="T25" i="7"/>
  <c r="AF25" i="7" s="1"/>
  <c r="AL25" i="7" s="1"/>
  <c r="T26" i="7"/>
  <c r="T27" i="7"/>
  <c r="Z27" i="7" s="1"/>
  <c r="T28" i="7"/>
  <c r="AF28" i="7" s="1"/>
  <c r="AL28" i="7" s="1"/>
  <c r="T29" i="7"/>
  <c r="AF29" i="7" s="1"/>
  <c r="AL29" i="7" s="1"/>
  <c r="T30" i="7"/>
  <c r="T31" i="7"/>
  <c r="AF31" i="7" s="1"/>
  <c r="AL31" i="7" s="1"/>
  <c r="T32" i="7"/>
  <c r="AF32" i="7" s="1"/>
  <c r="AL32" i="7" s="1"/>
  <c r="T33" i="7"/>
  <c r="AF33" i="7" s="1"/>
  <c r="AL33" i="7" s="1"/>
  <c r="T34" i="7"/>
  <c r="Z34" i="7" s="1"/>
  <c r="T35" i="7"/>
  <c r="T36" i="7"/>
  <c r="AF36" i="7" s="1"/>
  <c r="AL36" i="7" s="1"/>
  <c r="T37" i="7"/>
  <c r="AF37" i="7" s="1"/>
  <c r="AL37" i="7" s="1"/>
  <c r="T38" i="7"/>
  <c r="T39" i="7"/>
  <c r="Z39" i="7" s="1"/>
  <c r="T40" i="7"/>
  <c r="AF40" i="7" s="1"/>
  <c r="AL40" i="7" s="1"/>
  <c r="T41" i="7"/>
  <c r="AF41" i="7" s="1"/>
  <c r="AL41" i="7" s="1"/>
  <c r="T42" i="7"/>
  <c r="T43" i="7"/>
  <c r="Z43" i="7" s="1"/>
  <c r="T44" i="7"/>
  <c r="AF44" i="7" s="1"/>
  <c r="AL44" i="7" s="1"/>
  <c r="T45" i="7"/>
  <c r="Z45" i="7" s="1"/>
  <c r="T46" i="7"/>
  <c r="T47" i="7"/>
  <c r="AF47" i="7" s="1"/>
  <c r="AL47" i="7" s="1"/>
  <c r="T48" i="7"/>
  <c r="Z48" i="7" s="1"/>
  <c r="T49" i="7"/>
  <c r="AF49" i="7" s="1"/>
  <c r="AL49" i="7" s="1"/>
  <c r="T50" i="7"/>
  <c r="T51" i="7"/>
  <c r="T52" i="7"/>
  <c r="Z52" i="7" s="1"/>
  <c r="T53" i="7"/>
  <c r="AF53" i="7" s="1"/>
  <c r="AL53" i="7" s="1"/>
  <c r="T54" i="7"/>
  <c r="T55" i="7"/>
  <c r="AF55" i="7" s="1"/>
  <c r="AL55" i="7" s="1"/>
  <c r="T56" i="7"/>
  <c r="Z56" i="7" s="1"/>
  <c r="T57" i="7"/>
  <c r="AF57" i="7" s="1"/>
  <c r="AL57" i="7" s="1"/>
  <c r="T58" i="7"/>
  <c r="T59" i="7"/>
  <c r="T60" i="7"/>
  <c r="Z60" i="7" s="1"/>
  <c r="T61" i="7"/>
  <c r="Z61" i="7" s="1"/>
  <c r="T62" i="7"/>
  <c r="T63" i="7"/>
  <c r="AF63" i="7" s="1"/>
  <c r="AL63" i="7" s="1"/>
  <c r="T64" i="7"/>
  <c r="Z64" i="7" s="1"/>
  <c r="T65" i="7"/>
  <c r="Z65" i="7" s="1"/>
  <c r="T66" i="7"/>
  <c r="Z66" i="7" s="1"/>
  <c r="T67" i="7"/>
  <c r="T68" i="7"/>
  <c r="AF68" i="7" s="1"/>
  <c r="AL68" i="7" s="1"/>
  <c r="T69" i="7"/>
  <c r="AF69" i="7" s="1"/>
  <c r="AL69" i="7" s="1"/>
  <c r="T70" i="7"/>
  <c r="T71" i="7"/>
  <c r="AF71" i="7" s="1"/>
  <c r="AL71" i="7" s="1"/>
  <c r="T72" i="7"/>
  <c r="AF72" i="7" s="1"/>
  <c r="AL72" i="7" s="1"/>
  <c r="T73" i="7"/>
  <c r="AF73" i="7" s="1"/>
  <c r="AL73" i="7" s="1"/>
  <c r="T74" i="7"/>
  <c r="T75" i="7"/>
  <c r="Z75" i="7" s="1"/>
  <c r="T76" i="7"/>
  <c r="AF76" i="7" s="1"/>
  <c r="AL76" i="7" s="1"/>
  <c r="T77" i="7"/>
  <c r="AF77" i="7" s="1"/>
  <c r="AL77" i="7" s="1"/>
  <c r="T78" i="7"/>
  <c r="T79" i="7"/>
  <c r="AF79" i="7" s="1"/>
  <c r="AL79" i="7" s="1"/>
  <c r="T80" i="7"/>
  <c r="Z80" i="7" s="1"/>
  <c r="T81" i="7"/>
  <c r="AF81" i="7" s="1"/>
  <c r="AL81" i="7" s="1"/>
  <c r="T82" i="7"/>
  <c r="Z82" i="7" s="1"/>
  <c r="T83" i="7"/>
  <c r="T84" i="7"/>
  <c r="Z84" i="7" s="1"/>
  <c r="T85" i="7"/>
  <c r="AF85" i="7" s="1"/>
  <c r="AL85" i="7" s="1"/>
  <c r="T86" i="7"/>
  <c r="T87" i="7"/>
  <c r="AF87" i="7" s="1"/>
  <c r="AL87" i="7" s="1"/>
  <c r="T88" i="7"/>
  <c r="AF88" i="7" s="1"/>
  <c r="AL88" i="7" s="1"/>
  <c r="T89" i="7"/>
  <c r="AF89" i="7" s="1"/>
  <c r="AL89" i="7" s="1"/>
  <c r="T90" i="7"/>
  <c r="T91" i="7"/>
  <c r="Z91" i="7" s="1"/>
  <c r="T92" i="7"/>
  <c r="AF92" i="7" s="1"/>
  <c r="AL92" i="7" s="1"/>
  <c r="T93" i="7"/>
  <c r="Z93" i="7" s="1"/>
  <c r="T94" i="7"/>
  <c r="S12" i="7"/>
  <c r="AE12" i="7" s="1"/>
  <c r="AK12" i="7" s="1"/>
  <c r="S13" i="7"/>
  <c r="Y13" i="7" s="1"/>
  <c r="S14" i="7"/>
  <c r="AE14" i="7" s="1"/>
  <c r="AK14" i="7" s="1"/>
  <c r="S15" i="7"/>
  <c r="Y15" i="7" s="1"/>
  <c r="S16" i="7"/>
  <c r="AE16" i="7" s="1"/>
  <c r="AK16" i="7" s="1"/>
  <c r="S17" i="7"/>
  <c r="AE17" i="7" s="1"/>
  <c r="AK17" i="7" s="1"/>
  <c r="S18" i="7"/>
  <c r="AE18" i="7" s="1"/>
  <c r="AK18" i="7" s="1"/>
  <c r="S19" i="7"/>
  <c r="AE19" i="7" s="1"/>
  <c r="AK19" i="7" s="1"/>
  <c r="S20" i="7"/>
  <c r="AE20" i="7" s="1"/>
  <c r="AK20" i="7" s="1"/>
  <c r="S21" i="7"/>
  <c r="AE21" i="7" s="1"/>
  <c r="AK21" i="7" s="1"/>
  <c r="S22" i="7"/>
  <c r="AE22" i="7" s="1"/>
  <c r="AK22" i="7" s="1"/>
  <c r="S23" i="7"/>
  <c r="S24" i="7"/>
  <c r="Y24" i="7" s="1"/>
  <c r="S25" i="7"/>
  <c r="AE25" i="7" s="1"/>
  <c r="AK25" i="7" s="1"/>
  <c r="S26" i="7"/>
  <c r="Y26" i="7" s="1"/>
  <c r="S27" i="7"/>
  <c r="S28" i="7"/>
  <c r="AE28" i="7" s="1"/>
  <c r="AK28" i="7" s="1"/>
  <c r="S29" i="7"/>
  <c r="Y29" i="7" s="1"/>
  <c r="S30" i="7"/>
  <c r="AE30" i="7" s="1"/>
  <c r="AK30" i="7" s="1"/>
  <c r="S31" i="7"/>
  <c r="S32" i="7"/>
  <c r="S33" i="7"/>
  <c r="Y33" i="7" s="1"/>
  <c r="S34" i="7"/>
  <c r="AE34" i="7" s="1"/>
  <c r="AK34" i="7" s="1"/>
  <c r="S35" i="7"/>
  <c r="S36" i="7"/>
  <c r="AE36" i="7" s="1"/>
  <c r="AK36" i="7" s="1"/>
  <c r="S37" i="7"/>
  <c r="AE37" i="7" s="1"/>
  <c r="AK37" i="7" s="1"/>
  <c r="S38" i="7"/>
  <c r="AE38" i="7" s="1"/>
  <c r="AK38" i="7" s="1"/>
  <c r="S39" i="7"/>
  <c r="S40" i="7"/>
  <c r="S41" i="7"/>
  <c r="AE41" i="7" s="1"/>
  <c r="AK41" i="7" s="1"/>
  <c r="S42" i="7"/>
  <c r="AE42" i="7" s="1"/>
  <c r="AK42" i="7" s="1"/>
  <c r="S43" i="7"/>
  <c r="S44" i="7"/>
  <c r="AE44" i="7" s="1"/>
  <c r="AK44" i="7" s="1"/>
  <c r="S45" i="7"/>
  <c r="AE45" i="7" s="1"/>
  <c r="AK45" i="7" s="1"/>
  <c r="S46" i="7"/>
  <c r="AE46" i="7" s="1"/>
  <c r="AK46" i="7" s="1"/>
  <c r="S47" i="7"/>
  <c r="Y47" i="7" s="1"/>
  <c r="S48" i="7"/>
  <c r="S49" i="7"/>
  <c r="AE49" i="7" s="1"/>
  <c r="AK49" i="7" s="1"/>
  <c r="S50" i="7"/>
  <c r="AE50" i="7" s="1"/>
  <c r="AK50" i="7" s="1"/>
  <c r="S51" i="7"/>
  <c r="S52" i="7"/>
  <c r="Y52" i="7" s="1"/>
  <c r="S53" i="7"/>
  <c r="AE53" i="7" s="1"/>
  <c r="AK53" i="7" s="1"/>
  <c r="S54" i="7"/>
  <c r="AE54" i="7" s="1"/>
  <c r="AK54" i="7" s="1"/>
  <c r="S55" i="7"/>
  <c r="S56" i="7"/>
  <c r="Y56" i="7" s="1"/>
  <c r="S57" i="7"/>
  <c r="AE57" i="7" s="1"/>
  <c r="AK57" i="7" s="1"/>
  <c r="S58" i="7"/>
  <c r="AE58" i="7" s="1"/>
  <c r="AK58" i="7" s="1"/>
  <c r="S59" i="7"/>
  <c r="S60" i="7"/>
  <c r="AE60" i="7" s="1"/>
  <c r="AK60" i="7" s="1"/>
  <c r="S61" i="7"/>
  <c r="AE61" i="7" s="1"/>
  <c r="AK61" i="7" s="1"/>
  <c r="S62" i="7"/>
  <c r="Y62" i="7" s="1"/>
  <c r="S63" i="7"/>
  <c r="S64" i="7"/>
  <c r="Y64" i="7" s="1"/>
  <c r="S65" i="7"/>
  <c r="AE65" i="7" s="1"/>
  <c r="AK65" i="7" s="1"/>
  <c r="S66" i="7"/>
  <c r="AE66" i="7" s="1"/>
  <c r="AK66" i="7" s="1"/>
  <c r="S67" i="7"/>
  <c r="S68" i="7"/>
  <c r="Y68" i="7" s="1"/>
  <c r="S69" i="7"/>
  <c r="AE69" i="7" s="1"/>
  <c r="AK69" i="7" s="1"/>
  <c r="S70" i="7"/>
  <c r="Y70" i="7" s="1"/>
  <c r="S71" i="7"/>
  <c r="S72" i="7"/>
  <c r="Y72" i="7" s="1"/>
  <c r="S73" i="7"/>
  <c r="AE73" i="7" s="1"/>
  <c r="AK73" i="7" s="1"/>
  <c r="S74" i="7"/>
  <c r="AE74" i="7" s="1"/>
  <c r="AK74" i="7" s="1"/>
  <c r="S75" i="7"/>
  <c r="S76" i="7"/>
  <c r="Y76" i="7" s="1"/>
  <c r="S77" i="7"/>
  <c r="AE77" i="7" s="1"/>
  <c r="AK77" i="7" s="1"/>
  <c r="S78" i="7"/>
  <c r="AE78" i="7" s="1"/>
  <c r="AK78" i="7" s="1"/>
  <c r="S79" i="7"/>
  <c r="S80" i="7"/>
  <c r="Y80" i="7" s="1"/>
  <c r="S81" i="7"/>
  <c r="AE81" i="7" s="1"/>
  <c r="AK81" i="7" s="1"/>
  <c r="S82" i="7"/>
  <c r="AE82" i="7" s="1"/>
  <c r="AK82" i="7" s="1"/>
  <c r="S83" i="7"/>
  <c r="S84" i="7"/>
  <c r="AE84" i="7" s="1"/>
  <c r="AK84" i="7" s="1"/>
  <c r="S85" i="7"/>
  <c r="AE85" i="7" s="1"/>
  <c r="AK85" i="7" s="1"/>
  <c r="S86" i="7"/>
  <c r="AE86" i="7" s="1"/>
  <c r="AK86" i="7" s="1"/>
  <c r="S87" i="7"/>
  <c r="S88" i="7"/>
  <c r="Y88" i="7" s="1"/>
  <c r="S89" i="7"/>
  <c r="AE89" i="7" s="1"/>
  <c r="AK89" i="7" s="1"/>
  <c r="S90" i="7"/>
  <c r="AE90" i="7" s="1"/>
  <c r="AK90" i="7" s="1"/>
  <c r="S91" i="7"/>
  <c r="S92" i="7"/>
  <c r="Y92" i="7" s="1"/>
  <c r="S93" i="7"/>
  <c r="AE93" i="7" s="1"/>
  <c r="AK93" i="7" s="1"/>
  <c r="S94" i="7"/>
  <c r="Y94" i="7" s="1"/>
  <c r="R12" i="7"/>
  <c r="AD12" i="7" s="1"/>
  <c r="AJ12" i="7" s="1"/>
  <c r="R13" i="7"/>
  <c r="AD13" i="7" s="1"/>
  <c r="AJ13" i="7" s="1"/>
  <c r="R14" i="7"/>
  <c r="AD14" i="7" s="1"/>
  <c r="AJ14" i="7" s="1"/>
  <c r="R15" i="7"/>
  <c r="AD15" i="7" s="1"/>
  <c r="AJ15" i="7" s="1"/>
  <c r="R16" i="7"/>
  <c r="AD16" i="7" s="1"/>
  <c r="AJ16" i="7" s="1"/>
  <c r="R17" i="7"/>
  <c r="AD17" i="7" s="1"/>
  <c r="AJ17" i="7" s="1"/>
  <c r="R18" i="7"/>
  <c r="AD18" i="7" s="1"/>
  <c r="AJ18" i="7" s="1"/>
  <c r="R19" i="7"/>
  <c r="AD19" i="7" s="1"/>
  <c r="AJ19" i="7" s="1"/>
  <c r="R20" i="7"/>
  <c r="R21" i="7"/>
  <c r="X21" i="7" s="1"/>
  <c r="R22" i="7"/>
  <c r="AD22" i="7" s="1"/>
  <c r="AJ22" i="7" s="1"/>
  <c r="R23" i="7"/>
  <c r="AD23" i="7" s="1"/>
  <c r="AJ23" i="7" s="1"/>
  <c r="R24" i="7"/>
  <c r="R25" i="7"/>
  <c r="AD25" i="7" s="1"/>
  <c r="AJ25" i="7" s="1"/>
  <c r="R26" i="7"/>
  <c r="AD26" i="7" s="1"/>
  <c r="AJ26" i="7" s="1"/>
  <c r="R27" i="7"/>
  <c r="X27" i="7" s="1"/>
  <c r="R28" i="7"/>
  <c r="R29" i="7"/>
  <c r="X29" i="7" s="1"/>
  <c r="R30" i="7"/>
  <c r="AD30" i="7" s="1"/>
  <c r="AJ30" i="7" s="1"/>
  <c r="R31" i="7"/>
  <c r="AD31" i="7" s="1"/>
  <c r="AJ31" i="7" s="1"/>
  <c r="R32" i="7"/>
  <c r="R33" i="7"/>
  <c r="X33" i="7" s="1"/>
  <c r="R34" i="7"/>
  <c r="AD34" i="7" s="1"/>
  <c r="AJ34" i="7" s="1"/>
  <c r="R35" i="7"/>
  <c r="AD35" i="7" s="1"/>
  <c r="AJ35" i="7" s="1"/>
  <c r="R36" i="7"/>
  <c r="R37" i="7"/>
  <c r="X37" i="7" s="1"/>
  <c r="R38" i="7"/>
  <c r="AD38" i="7" s="1"/>
  <c r="AJ38" i="7" s="1"/>
  <c r="R39" i="7"/>
  <c r="AD39" i="7" s="1"/>
  <c r="AJ39" i="7" s="1"/>
  <c r="R40" i="7"/>
  <c r="R41" i="7"/>
  <c r="AD41" i="7" s="1"/>
  <c r="AJ41" i="7" s="1"/>
  <c r="R42" i="7"/>
  <c r="AD42" i="7" s="1"/>
  <c r="AJ42" i="7" s="1"/>
  <c r="R43" i="7"/>
  <c r="X43" i="7" s="1"/>
  <c r="R44" i="7"/>
  <c r="R45" i="7"/>
  <c r="X45" i="7" s="1"/>
  <c r="R46" i="7"/>
  <c r="AD46" i="7" s="1"/>
  <c r="AJ46" i="7" s="1"/>
  <c r="R47" i="7"/>
  <c r="AD47" i="7" s="1"/>
  <c r="AJ47" i="7" s="1"/>
  <c r="R48" i="7"/>
  <c r="R49" i="7"/>
  <c r="AD49" i="7" s="1"/>
  <c r="AJ49" i="7" s="1"/>
  <c r="R50" i="7"/>
  <c r="AD50" i="7" s="1"/>
  <c r="AJ50" i="7" s="1"/>
  <c r="R51" i="7"/>
  <c r="AD51" i="7" s="1"/>
  <c r="AJ51" i="7" s="1"/>
  <c r="R52" i="7"/>
  <c r="R53" i="7"/>
  <c r="X53" i="7" s="1"/>
  <c r="R54" i="7"/>
  <c r="AD54" i="7" s="1"/>
  <c r="AJ54" i="7" s="1"/>
  <c r="R55" i="7"/>
  <c r="AD55" i="7" s="1"/>
  <c r="AJ55" i="7" s="1"/>
  <c r="R56" i="7"/>
  <c r="R57" i="7"/>
  <c r="X57" i="7" s="1"/>
  <c r="R58" i="7"/>
  <c r="AD58" i="7" s="1"/>
  <c r="AJ58" i="7" s="1"/>
  <c r="R59" i="7"/>
  <c r="X59" i="7" s="1"/>
  <c r="R60" i="7"/>
  <c r="R61" i="7"/>
  <c r="X61" i="7" s="1"/>
  <c r="R62" i="7"/>
  <c r="AD62" i="7" s="1"/>
  <c r="AJ62" i="7" s="1"/>
  <c r="R63" i="7"/>
  <c r="AD63" i="7" s="1"/>
  <c r="AJ63" i="7" s="1"/>
  <c r="R64" i="7"/>
  <c r="R65" i="7"/>
  <c r="AD65" i="7" s="1"/>
  <c r="AJ65" i="7" s="1"/>
  <c r="R66" i="7"/>
  <c r="AD66" i="7" s="1"/>
  <c r="AJ66" i="7" s="1"/>
  <c r="R67" i="7"/>
  <c r="AD67" i="7" s="1"/>
  <c r="AJ67" i="7" s="1"/>
  <c r="R68" i="7"/>
  <c r="R69" i="7"/>
  <c r="X69" i="7" s="1"/>
  <c r="R70" i="7"/>
  <c r="AD70" i="7" s="1"/>
  <c r="AJ70" i="7" s="1"/>
  <c r="R71" i="7"/>
  <c r="AD71" i="7" s="1"/>
  <c r="AJ71" i="7" s="1"/>
  <c r="R72" i="7"/>
  <c r="R73" i="7"/>
  <c r="AD73" i="7" s="1"/>
  <c r="AJ73" i="7" s="1"/>
  <c r="R74" i="7"/>
  <c r="AD74" i="7" s="1"/>
  <c r="AJ74" i="7" s="1"/>
  <c r="R75" i="7"/>
  <c r="X75" i="7" s="1"/>
  <c r="R76" i="7"/>
  <c r="R77" i="7"/>
  <c r="X77" i="7" s="1"/>
  <c r="R78" i="7"/>
  <c r="AD78" i="7" s="1"/>
  <c r="AJ78" i="7" s="1"/>
  <c r="R79" i="7"/>
  <c r="AD79" i="7" s="1"/>
  <c r="AJ79" i="7" s="1"/>
  <c r="R80" i="7"/>
  <c r="R81" i="7"/>
  <c r="X81" i="7" s="1"/>
  <c r="R82" i="7"/>
  <c r="AD82" i="7" s="1"/>
  <c r="R83" i="7"/>
  <c r="X83" i="7" s="1"/>
  <c r="R84" i="7"/>
  <c r="R85" i="7"/>
  <c r="X85" i="7" s="1"/>
  <c r="R86" i="7"/>
  <c r="AD86" i="7" s="1"/>
  <c r="AJ86" i="7" s="1"/>
  <c r="R87" i="7"/>
  <c r="AD87" i="7" s="1"/>
  <c r="AJ87" i="7" s="1"/>
  <c r="R88" i="7"/>
  <c r="R89" i="7"/>
  <c r="AD89" i="7" s="1"/>
  <c r="AJ89" i="7" s="1"/>
  <c r="R90" i="7"/>
  <c r="AD90" i="7" s="1"/>
  <c r="AJ90" i="7" s="1"/>
  <c r="R91" i="7"/>
  <c r="X91" i="7" s="1"/>
  <c r="R92" i="7"/>
  <c r="R93" i="7"/>
  <c r="X93" i="7" s="1"/>
  <c r="R94" i="7"/>
  <c r="AD94" i="7" s="1"/>
  <c r="AJ94" i="7" s="1"/>
  <c r="Q12" i="7"/>
  <c r="AC12" i="7" s="1"/>
  <c r="AI12" i="7" s="1"/>
  <c r="Q13" i="7"/>
  <c r="AC13" i="7" s="1"/>
  <c r="AI13" i="7" s="1"/>
  <c r="Q14" i="7"/>
  <c r="AC14" i="7" s="1"/>
  <c r="AI14" i="7" s="1"/>
  <c r="Q15" i="7"/>
  <c r="AC15" i="7" s="1"/>
  <c r="AI15" i="7" s="1"/>
  <c r="Q16" i="7"/>
  <c r="AC16" i="7" s="1"/>
  <c r="AI16" i="7" s="1"/>
  <c r="Q17" i="7"/>
  <c r="AC17" i="7" s="1"/>
  <c r="AI17" i="7" s="1"/>
  <c r="Q18" i="7"/>
  <c r="AC18" i="7" s="1"/>
  <c r="AI18" i="7" s="1"/>
  <c r="Q19" i="7"/>
  <c r="W19" i="7" s="1"/>
  <c r="Q20" i="7"/>
  <c r="AC20" i="7" s="1"/>
  <c r="Q21" i="7"/>
  <c r="Q22" i="7"/>
  <c r="AC22" i="7" s="1"/>
  <c r="AI22" i="7" s="1"/>
  <c r="Q23" i="7"/>
  <c r="AC23" i="7" s="1"/>
  <c r="Q24" i="7"/>
  <c r="AC24" i="7" s="1"/>
  <c r="AI24" i="7" s="1"/>
  <c r="Q25" i="7"/>
  <c r="Q26" i="7"/>
  <c r="W26" i="7" s="1"/>
  <c r="Q27" i="7"/>
  <c r="AC27" i="7" s="1"/>
  <c r="AI27" i="7" s="1"/>
  <c r="Q28" i="7"/>
  <c r="AC28" i="7" s="1"/>
  <c r="Q29" i="7"/>
  <c r="Q30" i="7"/>
  <c r="W30" i="7" s="1"/>
  <c r="Q31" i="7"/>
  <c r="AC31" i="7" s="1"/>
  <c r="AI31" i="7" s="1"/>
  <c r="Q32" i="7"/>
  <c r="AC32" i="7" s="1"/>
  <c r="AI32" i="7" s="1"/>
  <c r="Q33" i="7"/>
  <c r="Q34" i="7"/>
  <c r="W34" i="7" s="1"/>
  <c r="Q35" i="7"/>
  <c r="AC35" i="7" s="1"/>
  <c r="AI35" i="7" s="1"/>
  <c r="Q36" i="7"/>
  <c r="AC36" i="7" s="1"/>
  <c r="AI36" i="7" s="1"/>
  <c r="Q37" i="7"/>
  <c r="Q38" i="7"/>
  <c r="W38" i="7" s="1"/>
  <c r="Q39" i="7"/>
  <c r="AC39" i="7" s="1"/>
  <c r="AI39" i="7" s="1"/>
  <c r="Q40" i="7"/>
  <c r="W40" i="7" s="1"/>
  <c r="Q41" i="7"/>
  <c r="Q42" i="7"/>
  <c r="W42" i="7" s="1"/>
  <c r="Q43" i="7"/>
  <c r="AC43" i="7" s="1"/>
  <c r="AI43" i="7" s="1"/>
  <c r="Q44" i="7"/>
  <c r="AC44" i="7" s="1"/>
  <c r="Q45" i="7"/>
  <c r="Q46" i="7"/>
  <c r="AC46" i="7" s="1"/>
  <c r="AI46" i="7" s="1"/>
  <c r="Q47" i="7"/>
  <c r="AC47" i="7" s="1"/>
  <c r="AI47" i="7" s="1"/>
  <c r="Q48" i="7"/>
  <c r="AC48" i="7" s="1"/>
  <c r="AI48" i="7" s="1"/>
  <c r="Q49" i="7"/>
  <c r="Q50" i="7"/>
  <c r="W50" i="7" s="1"/>
  <c r="Q51" i="7"/>
  <c r="AC51" i="7" s="1"/>
  <c r="AI51" i="7" s="1"/>
  <c r="Q52" i="7"/>
  <c r="AC52" i="7" s="1"/>
  <c r="AI52" i="7" s="1"/>
  <c r="Q53" i="7"/>
  <c r="Q54" i="7"/>
  <c r="AC54" i="7" s="1"/>
  <c r="AI54" i="7" s="1"/>
  <c r="Q55" i="7"/>
  <c r="AC55" i="7" s="1"/>
  <c r="AI55" i="7" s="1"/>
  <c r="Q56" i="7"/>
  <c r="W56" i="7" s="1"/>
  <c r="Q57" i="7"/>
  <c r="Q58" i="7"/>
  <c r="W58" i="7" s="1"/>
  <c r="Q59" i="7"/>
  <c r="AC59" i="7" s="1"/>
  <c r="Q60" i="7"/>
  <c r="AC60" i="7" s="1"/>
  <c r="AI60" i="7" s="1"/>
  <c r="Q61" i="7"/>
  <c r="Q62" i="7"/>
  <c r="W62" i="7" s="1"/>
  <c r="Q63" i="7"/>
  <c r="AC63" i="7" s="1"/>
  <c r="Q64" i="7"/>
  <c r="AC64" i="7" s="1"/>
  <c r="AI64" i="7" s="1"/>
  <c r="Q65" i="7"/>
  <c r="Q66" i="7"/>
  <c r="W66" i="7" s="1"/>
  <c r="Q67" i="7"/>
  <c r="AC67" i="7" s="1"/>
  <c r="Q68" i="7"/>
  <c r="AC68" i="7" s="1"/>
  <c r="Q69" i="7"/>
  <c r="Q70" i="7"/>
  <c r="W70" i="7" s="1"/>
  <c r="Q71" i="7"/>
  <c r="AC71" i="7" s="1"/>
  <c r="AI71" i="7" s="1"/>
  <c r="Q72" i="7"/>
  <c r="W72" i="7" s="1"/>
  <c r="Q73" i="7"/>
  <c r="Q74" i="7"/>
  <c r="W74" i="7" s="1"/>
  <c r="Q75" i="7"/>
  <c r="AC75" i="7" s="1"/>
  <c r="AI75" i="7" s="1"/>
  <c r="Q76" i="7"/>
  <c r="AC76" i="7" s="1"/>
  <c r="AI76" i="7" s="1"/>
  <c r="Q77" i="7"/>
  <c r="Q78" i="7"/>
  <c r="AC78" i="7" s="1"/>
  <c r="AI78" i="7" s="1"/>
  <c r="Q79" i="7"/>
  <c r="AC79" i="7" s="1"/>
  <c r="Q80" i="7"/>
  <c r="AC80" i="7" s="1"/>
  <c r="AI80" i="7" s="1"/>
  <c r="Q81" i="7"/>
  <c r="Q82" i="7"/>
  <c r="W82" i="7" s="1"/>
  <c r="Q83" i="7"/>
  <c r="AC83" i="7" s="1"/>
  <c r="AI83" i="7" s="1"/>
  <c r="Q84" i="7"/>
  <c r="AC84" i="7" s="1"/>
  <c r="AI84" i="7" s="1"/>
  <c r="Q85" i="7"/>
  <c r="Q86" i="7"/>
  <c r="AC86" i="7" s="1"/>
  <c r="Q87" i="7"/>
  <c r="AC87" i="7" s="1"/>
  <c r="Q88" i="7"/>
  <c r="AC88" i="7" s="1"/>
  <c r="AI88" i="7" s="1"/>
  <c r="Q89" i="7"/>
  <c r="Q90" i="7"/>
  <c r="W90" i="7" s="1"/>
  <c r="Q91" i="7"/>
  <c r="AC91" i="7" s="1"/>
  <c r="AI91" i="7" s="1"/>
  <c r="Q92" i="7"/>
  <c r="AC92" i="7" s="1"/>
  <c r="AI92" i="7" s="1"/>
  <c r="Q93" i="7"/>
  <c r="Q94" i="7"/>
  <c r="W94" i="7" s="1"/>
  <c r="P12" i="7"/>
  <c r="V12" i="7" s="1"/>
  <c r="P13" i="7"/>
  <c r="V13" i="7" s="1"/>
  <c r="P14" i="7"/>
  <c r="AB14" i="7" s="1"/>
  <c r="P15" i="7"/>
  <c r="V15" i="7" s="1"/>
  <c r="P16" i="7"/>
  <c r="AB16" i="7" s="1"/>
  <c r="P17" i="7"/>
  <c r="AB17" i="7" s="1"/>
  <c r="P18" i="7"/>
  <c r="AB18" i="7" s="1"/>
  <c r="P19" i="7"/>
  <c r="V19" i="7" s="1"/>
  <c r="P20" i="7"/>
  <c r="AB20" i="7" s="1"/>
  <c r="P21" i="7"/>
  <c r="V21" i="7" s="1"/>
  <c r="P22" i="7"/>
  <c r="P23" i="7"/>
  <c r="V23" i="7" s="1"/>
  <c r="P24" i="7"/>
  <c r="AB24" i="7" s="1"/>
  <c r="P25" i="7"/>
  <c r="AB25" i="7" s="1"/>
  <c r="P26" i="7"/>
  <c r="P27" i="7"/>
  <c r="AB27" i="7" s="1"/>
  <c r="P28" i="7"/>
  <c r="AB28" i="7" s="1"/>
  <c r="P29" i="7"/>
  <c r="V29" i="7" s="1"/>
  <c r="P30" i="7"/>
  <c r="P31" i="7"/>
  <c r="V31" i="7" s="1"/>
  <c r="P32" i="7"/>
  <c r="AB32" i="7" s="1"/>
  <c r="P33" i="7"/>
  <c r="AB33" i="7" s="1"/>
  <c r="P34" i="7"/>
  <c r="P35" i="7"/>
  <c r="V35" i="7" s="1"/>
  <c r="P36" i="7"/>
  <c r="AB36" i="7" s="1"/>
  <c r="P37" i="7"/>
  <c r="AB37" i="7" s="1"/>
  <c r="P38" i="7"/>
  <c r="P39" i="7"/>
  <c r="V39" i="7" s="1"/>
  <c r="P40" i="7"/>
  <c r="AB40" i="7" s="1"/>
  <c r="P41" i="7"/>
  <c r="AB41" i="7" s="1"/>
  <c r="P42" i="7"/>
  <c r="P43" i="7"/>
  <c r="AB43" i="7" s="1"/>
  <c r="AN43" i="7" s="1"/>
  <c r="AZ43" i="7" s="1"/>
  <c r="P44" i="7"/>
  <c r="AB44" i="7" s="1"/>
  <c r="P45" i="7"/>
  <c r="AB45" i="7" s="1"/>
  <c r="P46" i="7"/>
  <c r="V46" i="7" s="1"/>
  <c r="P47" i="7"/>
  <c r="V47" i="7" s="1"/>
  <c r="P48" i="7"/>
  <c r="AB48" i="7" s="1"/>
  <c r="AN48" i="7" s="1"/>
  <c r="AZ48" i="7" s="1"/>
  <c r="P49" i="7"/>
  <c r="AB49" i="7" s="1"/>
  <c r="P50" i="7"/>
  <c r="P51" i="7"/>
  <c r="AB51" i="7" s="1"/>
  <c r="P52" i="7"/>
  <c r="AB52" i="7" s="1"/>
  <c r="P53" i="7"/>
  <c r="V53" i="7" s="1"/>
  <c r="P54" i="7"/>
  <c r="V54" i="7" s="1"/>
  <c r="P55" i="7"/>
  <c r="V55" i="7" s="1"/>
  <c r="P56" i="7"/>
  <c r="AB56" i="7" s="1"/>
  <c r="AN56" i="7" s="1"/>
  <c r="AZ56" i="7" s="1"/>
  <c r="P57" i="7"/>
  <c r="AB57" i="7" s="1"/>
  <c r="P58" i="7"/>
  <c r="V58" i="7" s="1"/>
  <c r="P59" i="7"/>
  <c r="AB59" i="7" s="1"/>
  <c r="P60" i="7"/>
  <c r="AB60" i="7" s="1"/>
  <c r="P61" i="7"/>
  <c r="V61" i="7" s="1"/>
  <c r="P62" i="7"/>
  <c r="V62" i="7" s="1"/>
  <c r="P63" i="7"/>
  <c r="V63" i="7" s="1"/>
  <c r="P64" i="7"/>
  <c r="AB64" i="7" s="1"/>
  <c r="AN64" i="7" s="1"/>
  <c r="AZ64" i="7" s="1"/>
  <c r="P65" i="7"/>
  <c r="AB65" i="7" s="1"/>
  <c r="P66" i="7"/>
  <c r="V66" i="7" s="1"/>
  <c r="P67" i="7"/>
  <c r="AB67" i="7" s="1"/>
  <c r="P68" i="7"/>
  <c r="AB68" i="7" s="1"/>
  <c r="P69" i="7"/>
  <c r="V69" i="7" s="1"/>
  <c r="P70" i="7"/>
  <c r="V70" i="7" s="1"/>
  <c r="P71" i="7"/>
  <c r="V71" i="7" s="1"/>
  <c r="P72" i="7"/>
  <c r="AB72" i="7" s="1"/>
  <c r="P73" i="7"/>
  <c r="AB73" i="7" s="1"/>
  <c r="P74" i="7"/>
  <c r="V74" i="7" s="1"/>
  <c r="P75" i="7"/>
  <c r="AB75" i="7" s="1"/>
  <c r="P76" i="7"/>
  <c r="AB76" i="7" s="1"/>
  <c r="P77" i="7"/>
  <c r="AB77" i="7" s="1"/>
  <c r="P78" i="7"/>
  <c r="V78" i="7" s="1"/>
  <c r="P79" i="7"/>
  <c r="V79" i="7" s="1"/>
  <c r="P80" i="7"/>
  <c r="AB80" i="7" s="1"/>
  <c r="AN80" i="7" s="1"/>
  <c r="AZ80" i="7" s="1"/>
  <c r="P81" i="7"/>
  <c r="AB81" i="7" s="1"/>
  <c r="P82" i="7"/>
  <c r="V82" i="7" s="1"/>
  <c r="P83" i="7"/>
  <c r="V83" i="7" s="1"/>
  <c r="P84" i="7"/>
  <c r="AB84" i="7" s="1"/>
  <c r="P85" i="7"/>
  <c r="AB85" i="7" s="1"/>
  <c r="P86" i="7"/>
  <c r="V86" i="7" s="1"/>
  <c r="P87" i="7"/>
  <c r="V87" i="7" s="1"/>
  <c r="P88" i="7"/>
  <c r="AB88" i="7" s="1"/>
  <c r="AN88" i="7" s="1"/>
  <c r="AZ88" i="7" s="1"/>
  <c r="P89" i="7"/>
  <c r="AB89" i="7" s="1"/>
  <c r="P90" i="7"/>
  <c r="V90" i="7" s="1"/>
  <c r="P91" i="7"/>
  <c r="AB91" i="7" s="1"/>
  <c r="P92" i="7"/>
  <c r="AB92" i="7" s="1"/>
  <c r="P93" i="7"/>
  <c r="V93" i="7" s="1"/>
  <c r="P94" i="7"/>
  <c r="V94" i="7" s="1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K11" i="7"/>
  <c r="L11" i="7"/>
  <c r="M11" i="7"/>
  <c r="N11" i="7"/>
  <c r="O11" i="7"/>
  <c r="J11" i="7"/>
  <c r="J10" i="6"/>
  <c r="J11" i="6"/>
  <c r="AM96" i="7"/>
  <c r="AG95" i="7"/>
  <c r="AM95" i="7" s="1"/>
  <c r="AM5" i="7"/>
  <c r="CC96" i="7"/>
  <c r="CI96" i="7" s="1"/>
  <c r="BQ96" i="7"/>
  <c r="BW96" i="7" s="1"/>
  <c r="BK96" i="7"/>
  <c r="AY96" i="7"/>
  <c r="CC95" i="7"/>
  <c r="CI95" i="7" s="1"/>
  <c r="BQ95" i="7"/>
  <c r="BW95" i="7" s="1"/>
  <c r="BE95" i="7"/>
  <c r="BK95" i="7" s="1"/>
  <c r="AS95" i="7"/>
  <c r="AY95" i="7" s="1"/>
  <c r="CK19" i="7"/>
  <c r="CL19" i="7" s="1"/>
  <c r="CM19" i="7" s="1"/>
  <c r="CN19" i="7" s="1"/>
  <c r="CO19" i="7" s="1"/>
  <c r="CD19" i="7"/>
  <c r="BY19" i="7"/>
  <c r="CK18" i="7"/>
  <c r="CL18" i="7" s="1"/>
  <c r="CM18" i="7" s="1"/>
  <c r="CN18" i="7" s="1"/>
  <c r="CO18" i="7" s="1"/>
  <c r="CD18" i="7"/>
  <c r="BY18" i="7"/>
  <c r="CK17" i="7"/>
  <c r="CL17" i="7" s="1"/>
  <c r="CM17" i="7" s="1"/>
  <c r="CN17" i="7" s="1"/>
  <c r="CO17" i="7" s="1"/>
  <c r="CD17" i="7"/>
  <c r="BY17" i="7"/>
  <c r="CK16" i="7"/>
  <c r="CL16" i="7" s="1"/>
  <c r="CM16" i="7" s="1"/>
  <c r="CN16" i="7" s="1"/>
  <c r="CO16" i="7" s="1"/>
  <c r="CD16" i="7"/>
  <c r="BY16" i="7"/>
  <c r="CK15" i="7"/>
  <c r="CL15" i="7" s="1"/>
  <c r="CM15" i="7" s="1"/>
  <c r="CN15" i="7" s="1"/>
  <c r="CO15" i="7" s="1"/>
  <c r="CD15" i="7"/>
  <c r="BY15" i="7"/>
  <c r="CK14" i="7"/>
  <c r="CL14" i="7" s="1"/>
  <c r="CM14" i="7" s="1"/>
  <c r="CN14" i="7" s="1"/>
  <c r="CO14" i="7" s="1"/>
  <c r="CD14" i="7"/>
  <c r="BY14" i="7"/>
  <c r="CK13" i="7"/>
  <c r="CL13" i="7" s="1"/>
  <c r="CM13" i="7" s="1"/>
  <c r="CN13" i="7" s="1"/>
  <c r="CO13" i="7" s="1"/>
  <c r="CD13" i="7"/>
  <c r="BY13" i="7"/>
  <c r="CK12" i="7"/>
  <c r="CL12" i="7" s="1"/>
  <c r="CM12" i="7" s="1"/>
  <c r="CN12" i="7" s="1"/>
  <c r="CO12" i="7" s="1"/>
  <c r="CD12" i="7"/>
  <c r="BY12" i="7"/>
  <c r="CK11" i="7"/>
  <c r="CL11" i="7" s="1"/>
  <c r="CM11" i="7" s="1"/>
  <c r="CN11" i="7" s="1"/>
  <c r="CO11" i="7" s="1"/>
  <c r="CD11" i="7"/>
  <c r="BY11" i="7"/>
  <c r="CE11" i="7" s="1"/>
  <c r="CI5" i="7"/>
  <c r="BW5" i="7"/>
  <c r="BK5" i="7"/>
  <c r="AY5" i="7"/>
  <c r="Z17" i="7"/>
  <c r="Y14" i="7"/>
  <c r="U11" i="7"/>
  <c r="AA11" i="7" s="1"/>
  <c r="T11" i="7"/>
  <c r="Z11" i="7" s="1"/>
  <c r="S11" i="7"/>
  <c r="Y11" i="7" s="1"/>
  <c r="R11" i="7"/>
  <c r="X11" i="7" s="1"/>
  <c r="Q11" i="7"/>
  <c r="W11" i="7" s="1"/>
  <c r="P11" i="7"/>
  <c r="V11" i="7" s="1"/>
  <c r="AA5" i="7"/>
  <c r="BG33" i="6" l="1"/>
  <c r="BB36" i="6"/>
  <c r="BH36" i="6" s="1"/>
  <c r="BC35" i="6"/>
  <c r="CG31" i="6"/>
  <c r="BL53" i="6"/>
  <c r="BR53" i="6" s="1"/>
  <c r="BN59" i="6"/>
  <c r="BT59" i="6" s="1"/>
  <c r="CG35" i="6"/>
  <c r="BM37" i="6"/>
  <c r="BS37" i="6" s="1"/>
  <c r="BG37" i="6"/>
  <c r="BN38" i="6"/>
  <c r="BT38" i="6" s="1"/>
  <c r="CH35" i="6"/>
  <c r="CC35" i="6"/>
  <c r="AR35" i="6"/>
  <c r="AX35" i="6" s="1"/>
  <c r="BN36" i="6"/>
  <c r="BT36" i="6" s="1"/>
  <c r="BC33" i="6"/>
  <c r="BI33" i="6" s="1"/>
  <c r="BL59" i="6"/>
  <c r="BR59" i="6" s="1"/>
  <c r="BF59" i="6"/>
  <c r="CG39" i="6"/>
  <c r="CB39" i="6"/>
  <c r="AQ39" i="6"/>
  <c r="AW39" i="6" s="1"/>
  <c r="BC32" i="6"/>
  <c r="BI32" i="6" s="1"/>
  <c r="BL38" i="6"/>
  <c r="BR38" i="6" s="1"/>
  <c r="BF38" i="6"/>
  <c r="BH57" i="6"/>
  <c r="BN57" i="6"/>
  <c r="BT57" i="6" s="1"/>
  <c r="CH31" i="6"/>
  <c r="CC31" i="6"/>
  <c r="AR31" i="6"/>
  <c r="BH53" i="6"/>
  <c r="BN53" i="6"/>
  <c r="BT53" i="6" s="1"/>
  <c r="BC57" i="6"/>
  <c r="BF54" i="6"/>
  <c r="BL54" i="6"/>
  <c r="BR54" i="6" s="1"/>
  <c r="BC52" i="6"/>
  <c r="BB58" i="6"/>
  <c r="BC56" i="6"/>
  <c r="BC59" i="6"/>
  <c r="BH60" i="6"/>
  <c r="BN60" i="6"/>
  <c r="BT60" i="6" s="1"/>
  <c r="BG56" i="6"/>
  <c r="BM56" i="6"/>
  <c r="BS56" i="6" s="1"/>
  <c r="CH52" i="6"/>
  <c r="AR52" i="6"/>
  <c r="AX52" i="6" s="1"/>
  <c r="CC52" i="6"/>
  <c r="AQ58" i="6"/>
  <c r="AW58" i="6" s="1"/>
  <c r="CB58" i="6"/>
  <c r="CG58" i="6"/>
  <c r="BC60" i="6"/>
  <c r="CH56" i="6"/>
  <c r="AR56" i="6"/>
  <c r="AX56" i="6" s="1"/>
  <c r="CC56" i="6"/>
  <c r="CC59" i="6"/>
  <c r="CH59" i="6"/>
  <c r="AR59" i="6"/>
  <c r="AX59" i="6" s="1"/>
  <c r="CH60" i="6"/>
  <c r="AR60" i="6"/>
  <c r="AX60" i="6" s="1"/>
  <c r="CC60" i="6"/>
  <c r="BC55" i="6"/>
  <c r="BF56" i="6"/>
  <c r="BL56" i="6"/>
  <c r="BR56" i="6" s="1"/>
  <c r="BC53" i="6"/>
  <c r="AR57" i="6"/>
  <c r="AX57" i="6" s="1"/>
  <c r="CH57" i="6"/>
  <c r="CC57" i="6"/>
  <c r="CC55" i="6"/>
  <c r="CH55" i="6"/>
  <c r="AR55" i="6"/>
  <c r="AX55" i="6" s="1"/>
  <c r="BF60" i="6"/>
  <c r="BL60" i="6"/>
  <c r="BR60" i="6" s="1"/>
  <c r="BF52" i="6"/>
  <c r="BL52" i="6"/>
  <c r="BR52" i="6" s="1"/>
  <c r="AR53" i="6"/>
  <c r="AX53" i="6" s="1"/>
  <c r="CH53" i="6"/>
  <c r="CC53" i="6"/>
  <c r="BH52" i="6"/>
  <c r="BN52" i="6"/>
  <c r="BT52" i="6" s="1"/>
  <c r="BF57" i="6"/>
  <c r="BL57" i="6"/>
  <c r="BR57" i="6" s="1"/>
  <c r="BG58" i="6"/>
  <c r="BM58" i="6"/>
  <c r="BS58" i="6" s="1"/>
  <c r="BH56" i="6"/>
  <c r="BN56" i="6"/>
  <c r="BT56" i="6" s="1"/>
  <c r="BG54" i="6"/>
  <c r="BM54" i="6"/>
  <c r="BS54" i="6" s="1"/>
  <c r="BB54" i="6"/>
  <c r="BF58" i="6"/>
  <c r="BL58" i="6"/>
  <c r="BR58" i="6" s="1"/>
  <c r="BH55" i="6"/>
  <c r="BN55" i="6"/>
  <c r="BT55" i="6" s="1"/>
  <c r="BG57" i="6"/>
  <c r="BM57" i="6"/>
  <c r="BS57" i="6" s="1"/>
  <c r="BG52" i="6"/>
  <c r="BM52" i="6"/>
  <c r="BS52" i="6" s="1"/>
  <c r="AQ54" i="6"/>
  <c r="AW54" i="6" s="1"/>
  <c r="CB54" i="6"/>
  <c r="BC54" i="6"/>
  <c r="BI54" i="6" s="1"/>
  <c r="CG54" i="6"/>
  <c r="BC38" i="6"/>
  <c r="BG32" i="6"/>
  <c r="BM32" i="6"/>
  <c r="BS32" i="6" s="1"/>
  <c r="BG31" i="6"/>
  <c r="BM31" i="6"/>
  <c r="BS31" i="6" s="1"/>
  <c r="BF37" i="6"/>
  <c r="BL37" i="6"/>
  <c r="BR37" i="6" s="1"/>
  <c r="BF33" i="6"/>
  <c r="BL33" i="6"/>
  <c r="BR33" i="6" s="1"/>
  <c r="BF36" i="6"/>
  <c r="BL36" i="6"/>
  <c r="BR36" i="6" s="1"/>
  <c r="BG39" i="6"/>
  <c r="BM39" i="6"/>
  <c r="BS39" i="6" s="1"/>
  <c r="BC37" i="6"/>
  <c r="AR32" i="6"/>
  <c r="AX32" i="6" s="1"/>
  <c r="CH32" i="6"/>
  <c r="CC32" i="6"/>
  <c r="CC38" i="6"/>
  <c r="CH38" i="6"/>
  <c r="AR38" i="6"/>
  <c r="AX38" i="6" s="1"/>
  <c r="CC37" i="6"/>
  <c r="CH37" i="6"/>
  <c r="AR37" i="6"/>
  <c r="AX37" i="6" s="1"/>
  <c r="BH33" i="6"/>
  <c r="BN33" i="6"/>
  <c r="BT33" i="6" s="1"/>
  <c r="BG36" i="6"/>
  <c r="BM36" i="6"/>
  <c r="BS36" i="6" s="1"/>
  <c r="BF32" i="6"/>
  <c r="BL32" i="6"/>
  <c r="BR32" i="6" s="1"/>
  <c r="BI31" i="6"/>
  <c r="BO31" i="6"/>
  <c r="BU31" i="6" s="1"/>
  <c r="BH35" i="6"/>
  <c r="BN35" i="6"/>
  <c r="BT35" i="6" s="1"/>
  <c r="BH39" i="6"/>
  <c r="BN39" i="6"/>
  <c r="BT39" i="6" s="1"/>
  <c r="CC33" i="6"/>
  <c r="CH33" i="6"/>
  <c r="AR33" i="6"/>
  <c r="AX33" i="6" s="1"/>
  <c r="BF39" i="6"/>
  <c r="BL39" i="6"/>
  <c r="BR39" i="6" s="1"/>
  <c r="BC34" i="6"/>
  <c r="BH32" i="6"/>
  <c r="BN32" i="6"/>
  <c r="BT32" i="6" s="1"/>
  <c r="BH34" i="6"/>
  <c r="BN34" i="6"/>
  <c r="BT34" i="6" s="1"/>
  <c r="BO33" i="6"/>
  <c r="BU33" i="6" s="1"/>
  <c r="CC34" i="6"/>
  <c r="CH34" i="6"/>
  <c r="AR34" i="6"/>
  <c r="AX34" i="6" s="1"/>
  <c r="BC36" i="6"/>
  <c r="BH37" i="6"/>
  <c r="BN37" i="6"/>
  <c r="BT37" i="6" s="1"/>
  <c r="BG35" i="6"/>
  <c r="BM35" i="6"/>
  <c r="BS35" i="6" s="1"/>
  <c r="BI35" i="6"/>
  <c r="BO35" i="6"/>
  <c r="BU35" i="6" s="1"/>
  <c r="AR36" i="6"/>
  <c r="AX36" i="6" s="1"/>
  <c r="CC36" i="6"/>
  <c r="CH36" i="6"/>
  <c r="BH31" i="6"/>
  <c r="BN31" i="6"/>
  <c r="BT31" i="6" s="1"/>
  <c r="BP59" i="5"/>
  <c r="BV59" i="5" s="1"/>
  <c r="BD53" i="5"/>
  <c r="BC47" i="5"/>
  <c r="BI47" i="5" s="1"/>
  <c r="BC57" i="5"/>
  <c r="BI57" i="5" s="1"/>
  <c r="BI53" i="5"/>
  <c r="BO53" i="5"/>
  <c r="BU53" i="5" s="1"/>
  <c r="AQ45" i="5"/>
  <c r="AW45" i="5" s="1"/>
  <c r="CB45" i="5"/>
  <c r="CG45" i="5"/>
  <c r="BH59" i="5"/>
  <c r="BN59" i="5"/>
  <c r="BT59" i="5" s="1"/>
  <c r="AQ54" i="5"/>
  <c r="AW54" i="5" s="1"/>
  <c r="CG54" i="5"/>
  <c r="CB54" i="5"/>
  <c r="AS44" i="5"/>
  <c r="AY44" i="5" s="1"/>
  <c r="CI44" i="5"/>
  <c r="BF56" i="5"/>
  <c r="BL56" i="5"/>
  <c r="BR56" i="5" s="1"/>
  <c r="BG54" i="5"/>
  <c r="BM54" i="5"/>
  <c r="BS54" i="5" s="1"/>
  <c r="CH47" i="5"/>
  <c r="AR47" i="5"/>
  <c r="AX47" i="5" s="1"/>
  <c r="CC47" i="5"/>
  <c r="BF45" i="5"/>
  <c r="BL45" i="5"/>
  <c r="BR45" i="5" s="1"/>
  <c r="BF42" i="5"/>
  <c r="BL42" i="5"/>
  <c r="BR42" i="5" s="1"/>
  <c r="CG49" i="5"/>
  <c r="AQ49" i="5"/>
  <c r="AW49" i="5" s="1"/>
  <c r="CB49" i="5"/>
  <c r="CC42" i="5"/>
  <c r="CH42" i="5"/>
  <c r="AR42" i="5"/>
  <c r="AX42" i="5" s="1"/>
  <c r="BG48" i="5"/>
  <c r="BM48" i="5"/>
  <c r="BS48" i="5" s="1"/>
  <c r="BM52" i="5"/>
  <c r="BS52" i="5" s="1"/>
  <c r="BM42" i="5"/>
  <c r="BS42" i="5" s="1"/>
  <c r="BG59" i="5"/>
  <c r="BM59" i="5"/>
  <c r="BS59" i="5" s="1"/>
  <c r="BC46" i="5"/>
  <c r="BM46" i="5"/>
  <c r="BS46" i="5" s="1"/>
  <c r="BH48" i="5"/>
  <c r="BN48" i="5"/>
  <c r="BT48" i="5" s="1"/>
  <c r="BF51" i="5"/>
  <c r="BL51" i="5"/>
  <c r="BR51" i="5" s="1"/>
  <c r="BC58" i="5"/>
  <c r="BC51" i="5"/>
  <c r="BA56" i="5"/>
  <c r="AS59" i="5"/>
  <c r="AY59" i="5" s="1"/>
  <c r="CI59" i="5"/>
  <c r="BH44" i="5"/>
  <c r="BN44" i="5"/>
  <c r="BT44" i="5" s="1"/>
  <c r="BB53" i="5"/>
  <c r="CC46" i="5"/>
  <c r="CH46" i="5"/>
  <c r="AR46" i="5"/>
  <c r="AX46" i="5" s="1"/>
  <c r="BI48" i="5"/>
  <c r="BO48" i="5"/>
  <c r="BU48" i="5" s="1"/>
  <c r="BN49" i="5"/>
  <c r="BT49" i="5" s="1"/>
  <c r="BN51" i="5"/>
  <c r="BT51" i="5" s="1"/>
  <c r="CH58" i="5"/>
  <c r="AR58" i="5"/>
  <c r="AX58" i="5" s="1"/>
  <c r="CC58" i="5"/>
  <c r="BD55" i="5"/>
  <c r="CC51" i="5"/>
  <c r="AR51" i="5"/>
  <c r="AX51" i="5" s="1"/>
  <c r="CH51" i="5"/>
  <c r="BC55" i="5"/>
  <c r="BF44" i="5"/>
  <c r="BL44" i="5"/>
  <c r="BR44" i="5" s="1"/>
  <c r="BL47" i="5"/>
  <c r="BR47" i="5" s="1"/>
  <c r="BL43" i="5"/>
  <c r="BR43" i="5" s="1"/>
  <c r="CH57" i="5"/>
  <c r="AR57" i="5"/>
  <c r="AX57" i="5" s="1"/>
  <c r="CC57" i="5"/>
  <c r="CI55" i="5"/>
  <c r="AS55" i="5"/>
  <c r="AY55" i="5" s="1"/>
  <c r="BN42" i="5"/>
  <c r="BT42" i="5" s="1"/>
  <c r="BF48" i="5"/>
  <c r="BL48" i="5"/>
  <c r="BR48" i="5" s="1"/>
  <c r="BG51" i="5"/>
  <c r="BM51" i="5"/>
  <c r="BS51" i="5" s="1"/>
  <c r="BC43" i="5"/>
  <c r="AS48" i="5"/>
  <c r="AY48" i="5" s="1"/>
  <c r="BE48" i="5"/>
  <c r="BK48" i="5" s="1"/>
  <c r="CI48" i="5"/>
  <c r="BM53" i="5"/>
  <c r="BS53" i="5" s="1"/>
  <c r="BB50" i="5"/>
  <c r="BB52" i="5"/>
  <c r="BL52" i="5"/>
  <c r="BR52" i="5" s="1"/>
  <c r="AS53" i="5"/>
  <c r="AY53" i="5" s="1"/>
  <c r="CI53" i="5"/>
  <c r="BE53" i="5"/>
  <c r="BK53" i="5" s="1"/>
  <c r="BF53" i="5"/>
  <c r="BL53" i="5"/>
  <c r="BR53" i="5" s="1"/>
  <c r="BO47" i="5"/>
  <c r="BU47" i="5" s="1"/>
  <c r="CH43" i="5"/>
  <c r="AR43" i="5"/>
  <c r="AX43" i="5" s="1"/>
  <c r="CC43" i="5"/>
  <c r="BG55" i="5"/>
  <c r="BM55" i="5"/>
  <c r="BS55" i="5" s="1"/>
  <c r="AQ50" i="5"/>
  <c r="AW50" i="5" s="1"/>
  <c r="CG50" i="5"/>
  <c r="CB50" i="5"/>
  <c r="CB52" i="5"/>
  <c r="BC52" i="5"/>
  <c r="BI52" i="5" s="1"/>
  <c r="CG52" i="5"/>
  <c r="AQ52" i="5"/>
  <c r="AW52" i="5" s="1"/>
  <c r="BO42" i="5"/>
  <c r="BU42" i="5" s="1"/>
  <c r="AZ58" i="5"/>
  <c r="BB45" i="5"/>
  <c r="CB56" i="5"/>
  <c r="AQ56" i="5"/>
  <c r="AW56" i="5" s="1"/>
  <c r="CG56" i="5"/>
  <c r="BB54" i="5"/>
  <c r="BG44" i="5"/>
  <c r="BM44" i="5"/>
  <c r="BS44" i="5" s="1"/>
  <c r="BD44" i="5"/>
  <c r="AZ54" i="5"/>
  <c r="BP48" i="5"/>
  <c r="BV48" i="5" s="1"/>
  <c r="BI12" i="5"/>
  <c r="BO12" i="5"/>
  <c r="BU12" i="5" s="1"/>
  <c r="BN16" i="5"/>
  <c r="BT16" i="5" s="1"/>
  <c r="BH22" i="5"/>
  <c r="BN22" i="5"/>
  <c r="BH25" i="5"/>
  <c r="BN25" i="5"/>
  <c r="BT25" i="5" s="1"/>
  <c r="BH15" i="5"/>
  <c r="BN15" i="5"/>
  <c r="BT15" i="5" s="1"/>
  <c r="BH12" i="5"/>
  <c r="BN12" i="5"/>
  <c r="BT12" i="5" s="1"/>
  <c r="BH28" i="5"/>
  <c r="BN28" i="5"/>
  <c r="BG13" i="5"/>
  <c r="BM13" i="5"/>
  <c r="BS13" i="5" s="1"/>
  <c r="BG23" i="5"/>
  <c r="BM23" i="5"/>
  <c r="BS23" i="5" s="1"/>
  <c r="BG19" i="5"/>
  <c r="BM19" i="5"/>
  <c r="BG17" i="5"/>
  <c r="BM17" i="5"/>
  <c r="BS17" i="5" s="1"/>
  <c r="BF20" i="5"/>
  <c r="BL20" i="5"/>
  <c r="BR20" i="5" s="1"/>
  <c r="BL28" i="5"/>
  <c r="BR28" i="5" s="1"/>
  <c r="BS19" i="5"/>
  <c r="BO28" i="5"/>
  <c r="BU28" i="5" s="1"/>
  <c r="CH20" i="5"/>
  <c r="BH16" i="5"/>
  <c r="BO20" i="5"/>
  <c r="BU20" i="5" s="1"/>
  <c r="BT28" i="5"/>
  <c r="CC20" i="5"/>
  <c r="CI20" i="5" s="1"/>
  <c r="CC28" i="5"/>
  <c r="CH28" i="5"/>
  <c r="AX12" i="5"/>
  <c r="AX16" i="5"/>
  <c r="BP16" i="5"/>
  <c r="AT13" i="5"/>
  <c r="BL13" i="5"/>
  <c r="CB24" i="5"/>
  <c r="CG24" i="5"/>
  <c r="AT14" i="5"/>
  <c r="BO27" i="5"/>
  <c r="BL23" i="5"/>
  <c r="AT19" i="5"/>
  <c r="BL19" i="5"/>
  <c r="BP28" i="5"/>
  <c r="BG28" i="5"/>
  <c r="BS28" i="5"/>
  <c r="BQ13" i="5"/>
  <c r="BK11" i="5"/>
  <c r="BV11" i="5"/>
  <c r="BH27" i="5"/>
  <c r="BT27" i="5"/>
  <c r="BG15" i="5"/>
  <c r="BS15" i="5"/>
  <c r="BL21" i="5"/>
  <c r="BI17" i="5"/>
  <c r="BU17" i="5"/>
  <c r="CC26" i="5"/>
  <c r="CH26" i="5"/>
  <c r="AX26" i="5"/>
  <c r="BQ17" i="5"/>
  <c r="BH18" i="5"/>
  <c r="BT18" i="5"/>
  <c r="BF28" i="5"/>
  <c r="BF25" i="5"/>
  <c r="BR25" i="5"/>
  <c r="BF14" i="5"/>
  <c r="BR14" i="5"/>
  <c r="CH21" i="5"/>
  <c r="AX21" i="5"/>
  <c r="CC21" i="5"/>
  <c r="BF11" i="5"/>
  <c r="BR11" i="5"/>
  <c r="BG14" i="5"/>
  <c r="BS14" i="5"/>
  <c r="AY18" i="5"/>
  <c r="CI18" i="5"/>
  <c r="BH14" i="5"/>
  <c r="BT14" i="5"/>
  <c r="AU26" i="5"/>
  <c r="BM26" i="5"/>
  <c r="AU27" i="5"/>
  <c r="BM27" i="5"/>
  <c r="BG20" i="5"/>
  <c r="BS20" i="5"/>
  <c r="BF17" i="5"/>
  <c r="BR17" i="5"/>
  <c r="CC25" i="5"/>
  <c r="CH25" i="5"/>
  <c r="AX25" i="5"/>
  <c r="BH24" i="5"/>
  <c r="BT24" i="5"/>
  <c r="BI18" i="5"/>
  <c r="BU18" i="5"/>
  <c r="BF24" i="5"/>
  <c r="BR24" i="5"/>
  <c r="BM16" i="5"/>
  <c r="BF18" i="5"/>
  <c r="BR18" i="5"/>
  <c r="BI14" i="5"/>
  <c r="BU14" i="5"/>
  <c r="BH11" i="5"/>
  <c r="BT11" i="5"/>
  <c r="BO22" i="5"/>
  <c r="BP18" i="5"/>
  <c r="BN23" i="5"/>
  <c r="BF22" i="5"/>
  <c r="BR22" i="5"/>
  <c r="BF15" i="5"/>
  <c r="BR15" i="5"/>
  <c r="BN19" i="5"/>
  <c r="BG21" i="5"/>
  <c r="BS21" i="5"/>
  <c r="BP14" i="5"/>
  <c r="BG11" i="5"/>
  <c r="BS11" i="5"/>
  <c r="BG18" i="5"/>
  <c r="BS18" i="5"/>
  <c r="CC22" i="5"/>
  <c r="CH22" i="5"/>
  <c r="AX22" i="5"/>
  <c r="CI12" i="5"/>
  <c r="AY12" i="5"/>
  <c r="BH17" i="5"/>
  <c r="BT17" i="5"/>
  <c r="AW23" i="5"/>
  <c r="CB23" i="5"/>
  <c r="CG23" i="5"/>
  <c r="BO15" i="5"/>
  <c r="CB19" i="5"/>
  <c r="CG19" i="5"/>
  <c r="AW19" i="5"/>
  <c r="AY14" i="5"/>
  <c r="CI14" i="5"/>
  <c r="AW11" i="5"/>
  <c r="AU22" i="5"/>
  <c r="BM22" i="5"/>
  <c r="BG24" i="5"/>
  <c r="BS24" i="5"/>
  <c r="AY20" i="5"/>
  <c r="CC15" i="5"/>
  <c r="AX15" i="5"/>
  <c r="CH15" i="5"/>
  <c r="CH27" i="5"/>
  <c r="AX27" i="5"/>
  <c r="CC27" i="5"/>
  <c r="BN26" i="5"/>
  <c r="BF26" i="5"/>
  <c r="BR26" i="5"/>
  <c r="BT22" i="5"/>
  <c r="BL16" i="5"/>
  <c r="BM12" i="5"/>
  <c r="BI13" i="5"/>
  <c r="BU13" i="5"/>
  <c r="BL12" i="5"/>
  <c r="BP359" i="7"/>
  <c r="BV359" i="7" s="1"/>
  <c r="BD351" i="7"/>
  <c r="BJ351" i="7" s="1"/>
  <c r="BD367" i="7"/>
  <c r="BJ367" i="7" s="1"/>
  <c r="BC363" i="7"/>
  <c r="BI363" i="7" s="1"/>
  <c r="BC356" i="7"/>
  <c r="BC354" i="7"/>
  <c r="BI354" i="7" s="1"/>
  <c r="BC362" i="7"/>
  <c r="BC358" i="7"/>
  <c r="BI358" i="7" s="1"/>
  <c r="CG357" i="7"/>
  <c r="CB357" i="7"/>
  <c r="AQ357" i="7"/>
  <c r="AW357" i="7" s="1"/>
  <c r="BH354" i="7"/>
  <c r="BN354" i="7"/>
  <c r="BT354" i="7" s="1"/>
  <c r="CB364" i="7"/>
  <c r="CG364" i="7"/>
  <c r="AQ364" i="7"/>
  <c r="AW364" i="7" s="1"/>
  <c r="BG356" i="7"/>
  <c r="BM356" i="7"/>
  <c r="BS356" i="7" s="1"/>
  <c r="CI351" i="7"/>
  <c r="AS351" i="7"/>
  <c r="AY351" i="7" s="1"/>
  <c r="BG362" i="7"/>
  <c r="BM362" i="7"/>
  <c r="BS362" i="7" s="1"/>
  <c r="AU352" i="7"/>
  <c r="BA352" i="7"/>
  <c r="AV361" i="7"/>
  <c r="BB361" i="7"/>
  <c r="AZ358" i="7"/>
  <c r="AR363" i="7"/>
  <c r="AX363" i="7" s="1"/>
  <c r="CC363" i="7"/>
  <c r="CH363" i="7"/>
  <c r="BF356" i="7"/>
  <c r="BL356" i="7"/>
  <c r="BR356" i="7" s="1"/>
  <c r="BF357" i="7"/>
  <c r="BL357" i="7"/>
  <c r="BR357" i="7" s="1"/>
  <c r="AQ353" i="7"/>
  <c r="AW353" i="7" s="1"/>
  <c r="CG353" i="7"/>
  <c r="CB353" i="7"/>
  <c r="BO354" i="7"/>
  <c r="BU354" i="7" s="1"/>
  <c r="BF355" i="7"/>
  <c r="BL355" i="7"/>
  <c r="BR355" i="7" s="1"/>
  <c r="CI359" i="7"/>
  <c r="BQ359" i="7"/>
  <c r="BW359" i="7" s="1"/>
  <c r="AS359" i="7"/>
  <c r="AY359" i="7" s="1"/>
  <c r="BE359" i="7"/>
  <c r="BK359" i="7" s="1"/>
  <c r="BL365" i="7"/>
  <c r="BR365" i="7" s="1"/>
  <c r="BG355" i="7"/>
  <c r="BM355" i="7"/>
  <c r="BS355" i="7" s="1"/>
  <c r="BN364" i="7"/>
  <c r="BT364" i="7" s="1"/>
  <c r="BC365" i="7"/>
  <c r="BC361" i="7"/>
  <c r="BP351" i="7"/>
  <c r="BV351" i="7" s="1"/>
  <c r="BD350" i="7"/>
  <c r="BC355" i="7"/>
  <c r="BO363" i="7"/>
  <c r="BU363" i="7" s="1"/>
  <c r="BA359" i="7"/>
  <c r="BI359" i="7"/>
  <c r="BO359" i="7"/>
  <c r="BU359" i="7" s="1"/>
  <c r="BM358" i="7"/>
  <c r="BS358" i="7" s="1"/>
  <c r="BH367" i="7"/>
  <c r="BN367" i="7"/>
  <c r="BT367" i="7" s="1"/>
  <c r="BI367" i="7"/>
  <c r="BO367" i="7"/>
  <c r="BU367" i="7" s="1"/>
  <c r="CC365" i="7"/>
  <c r="AR365" i="7"/>
  <c r="AX365" i="7" s="1"/>
  <c r="CH365" i="7"/>
  <c r="BJ355" i="7"/>
  <c r="BP355" i="7"/>
  <c r="BV355" i="7" s="1"/>
  <c r="CC361" i="7"/>
  <c r="AR361" i="7"/>
  <c r="AX361" i="7" s="1"/>
  <c r="CH361" i="7"/>
  <c r="BH351" i="7"/>
  <c r="BN351" i="7"/>
  <c r="BT351" i="7" s="1"/>
  <c r="CH358" i="7"/>
  <c r="BP358" i="7"/>
  <c r="BV358" i="7" s="1"/>
  <c r="AR358" i="7"/>
  <c r="AX358" i="7" s="1"/>
  <c r="BD358" i="7"/>
  <c r="BJ358" i="7" s="1"/>
  <c r="CC358" i="7"/>
  <c r="CI350" i="7"/>
  <c r="AS350" i="7"/>
  <c r="AY350" i="7" s="1"/>
  <c r="BE350" i="7"/>
  <c r="BK350" i="7" s="1"/>
  <c r="BF354" i="7"/>
  <c r="BL354" i="7"/>
  <c r="BR354" i="7" s="1"/>
  <c r="CH362" i="7"/>
  <c r="AR362" i="7"/>
  <c r="AX362" i="7" s="1"/>
  <c r="CC362" i="7"/>
  <c r="BH355" i="7"/>
  <c r="BN355" i="7"/>
  <c r="BT355" i="7" s="1"/>
  <c r="CI367" i="7"/>
  <c r="AS367" i="7"/>
  <c r="AY367" i="7" s="1"/>
  <c r="BE367" i="7"/>
  <c r="BK367" i="7" s="1"/>
  <c r="BG350" i="7"/>
  <c r="BM350" i="7"/>
  <c r="BS350" i="7" s="1"/>
  <c r="BG360" i="7"/>
  <c r="BM360" i="7"/>
  <c r="BS360" i="7" s="1"/>
  <c r="BF363" i="7"/>
  <c r="BL363" i="7"/>
  <c r="BR363" i="7" s="1"/>
  <c r="BF360" i="7"/>
  <c r="BL360" i="7"/>
  <c r="BR360" i="7" s="1"/>
  <c r="BK355" i="7"/>
  <c r="BQ355" i="7"/>
  <c r="BW355" i="7" s="1"/>
  <c r="CH366" i="7"/>
  <c r="AR366" i="7"/>
  <c r="AX366" i="7" s="1"/>
  <c r="CC366" i="7"/>
  <c r="BB360" i="7"/>
  <c r="CC356" i="7"/>
  <c r="AR356" i="7"/>
  <c r="AX356" i="7" s="1"/>
  <c r="CH356" i="7"/>
  <c r="BH350" i="7"/>
  <c r="BN350" i="7"/>
  <c r="BT350" i="7" s="1"/>
  <c r="BN353" i="7"/>
  <c r="BT353" i="7" s="1"/>
  <c r="BI350" i="7"/>
  <c r="BO350" i="7"/>
  <c r="BU350" i="7" s="1"/>
  <c r="BF353" i="7"/>
  <c r="BL353" i="7"/>
  <c r="BR353" i="7" s="1"/>
  <c r="BB352" i="7"/>
  <c r="BB357" i="7"/>
  <c r="BG365" i="7"/>
  <c r="BM365" i="7"/>
  <c r="BS365" i="7" s="1"/>
  <c r="BG357" i="7"/>
  <c r="BM357" i="7"/>
  <c r="BS357" i="7" s="1"/>
  <c r="BH363" i="7"/>
  <c r="BN363" i="7"/>
  <c r="BT363" i="7" s="1"/>
  <c r="BP367" i="7"/>
  <c r="BV367" i="7" s="1"/>
  <c r="AZ352" i="7"/>
  <c r="CG360" i="7"/>
  <c r="CB360" i="7"/>
  <c r="AQ360" i="7"/>
  <c r="AW360" i="7" s="1"/>
  <c r="BA361" i="7"/>
  <c r="BG364" i="7"/>
  <c r="BM364" i="7"/>
  <c r="BS364" i="7" s="1"/>
  <c r="AZ361" i="7"/>
  <c r="BI351" i="7"/>
  <c r="BO351" i="7"/>
  <c r="BU351" i="7" s="1"/>
  <c r="AR354" i="7"/>
  <c r="AX354" i="7" s="1"/>
  <c r="CH354" i="7"/>
  <c r="CC354" i="7"/>
  <c r="BO358" i="7"/>
  <c r="BU358" i="7" s="1"/>
  <c r="CB352" i="7"/>
  <c r="AQ352" i="7"/>
  <c r="AW352" i="7" s="1"/>
  <c r="CG352" i="7"/>
  <c r="BH358" i="7"/>
  <c r="BN358" i="7"/>
  <c r="BT358" i="7" s="1"/>
  <c r="BB365" i="7"/>
  <c r="CF294" i="7"/>
  <c r="BB294" i="7"/>
  <c r="BH294" i="7" s="1"/>
  <c r="Z18" i="7"/>
  <c r="AN309" i="7"/>
  <c r="AT309" i="7" s="1"/>
  <c r="AP321" i="7"/>
  <c r="AV321" i="7" s="1"/>
  <c r="CA294" i="7"/>
  <c r="AN330" i="7"/>
  <c r="AT330" i="7" s="1"/>
  <c r="CG321" i="7"/>
  <c r="AH294" i="7"/>
  <c r="CA338" i="7"/>
  <c r="BB332" i="7"/>
  <c r="AO321" i="7"/>
  <c r="AU321" i="7" s="1"/>
  <c r="AA12" i="7"/>
  <c r="Y202" i="7"/>
  <c r="AG210" i="7"/>
  <c r="AM210" i="7" s="1"/>
  <c r="Z239" i="7"/>
  <c r="CF332" i="7"/>
  <c r="Z199" i="7"/>
  <c r="Y226" i="7"/>
  <c r="AA234" i="7"/>
  <c r="CA332" i="7"/>
  <c r="CB332" i="7" s="1"/>
  <c r="AP303" i="7"/>
  <c r="AV303" i="7" s="1"/>
  <c r="AG226" i="7"/>
  <c r="AM226" i="7" s="1"/>
  <c r="AN118" i="7"/>
  <c r="AT118" i="7" s="1"/>
  <c r="BA324" i="7"/>
  <c r="BG324" i="7" s="1"/>
  <c r="AA258" i="7"/>
  <c r="CG317" i="7"/>
  <c r="Y218" i="7"/>
  <c r="Z247" i="7"/>
  <c r="CA306" i="7"/>
  <c r="AQ306" i="7" s="1"/>
  <c r="AW306" i="7" s="1"/>
  <c r="CB305" i="7"/>
  <c r="CH305" i="7" s="1"/>
  <c r="AP317" i="7"/>
  <c r="AV317" i="7" s="1"/>
  <c r="BB316" i="7"/>
  <c r="BH316" i="7" s="1"/>
  <c r="AP305" i="7"/>
  <c r="AV305" i="7" s="1"/>
  <c r="AO295" i="7"/>
  <c r="AU295" i="7" s="1"/>
  <c r="AN304" i="7"/>
  <c r="AT304" i="7" s="1"/>
  <c r="AA212" i="7"/>
  <c r="Y220" i="7"/>
  <c r="CH321" i="7"/>
  <c r="BA320" i="7"/>
  <c r="BG320" i="7" s="1"/>
  <c r="AH313" i="7"/>
  <c r="BA300" i="7"/>
  <c r="BG300" i="7" s="1"/>
  <c r="CF329" i="7"/>
  <c r="CA329" i="7"/>
  <c r="CC321" i="7"/>
  <c r="AZ311" i="7"/>
  <c r="BL311" i="7" s="1"/>
  <c r="BR311" i="7" s="1"/>
  <c r="AO296" i="7"/>
  <c r="AU296" i="7" s="1"/>
  <c r="BA321" i="7"/>
  <c r="BG321" i="7" s="1"/>
  <c r="CF317" i="7"/>
  <c r="BA333" i="7"/>
  <c r="BG333" i="7" s="1"/>
  <c r="AZ326" i="7"/>
  <c r="BF326" i="7" s="1"/>
  <c r="CA319" i="7"/>
  <c r="CB319" i="7" s="1"/>
  <c r="BA310" i="7"/>
  <c r="AZ299" i="7"/>
  <c r="BF299" i="7" s="1"/>
  <c r="AA197" i="7"/>
  <c r="AQ321" i="7"/>
  <c r="AW321" i="7" s="1"/>
  <c r="BG167" i="7"/>
  <c r="BB181" i="7"/>
  <c r="BH181" i="7" s="1"/>
  <c r="BN180" i="7"/>
  <c r="BT180" i="7" s="1"/>
  <c r="BB178" i="7"/>
  <c r="BB177" i="7"/>
  <c r="BH177" i="7" s="1"/>
  <c r="BL174" i="7"/>
  <c r="BR174" i="7" s="1"/>
  <c r="AQ172" i="7"/>
  <c r="AW172" i="7" s="1"/>
  <c r="BK181" i="7"/>
  <c r="BQ181" i="7"/>
  <c r="BW181" i="7" s="1"/>
  <c r="AT182" i="7"/>
  <c r="AZ182" i="7"/>
  <c r="BE177" i="7"/>
  <c r="BK177" i="7" s="1"/>
  <c r="BL173" i="7"/>
  <c r="BR173" i="7" s="1"/>
  <c r="BN174" i="7"/>
  <c r="BT174" i="7" s="1"/>
  <c r="AZ176" i="7"/>
  <c r="BF176" i="7" s="1"/>
  <c r="BL167" i="7"/>
  <c r="BR167" i="7" s="1"/>
  <c r="BC165" i="7"/>
  <c r="BI165" i="7" s="1"/>
  <c r="AX181" i="7"/>
  <c r="BD181" i="7"/>
  <c r="AG276" i="7"/>
  <c r="AM276" i="7" s="1"/>
  <c r="BB337" i="7"/>
  <c r="AZ321" i="7"/>
  <c r="BF321" i="7" s="1"/>
  <c r="BB179" i="7"/>
  <c r="BH179" i="7" s="1"/>
  <c r="BC173" i="7"/>
  <c r="CG333" i="7"/>
  <c r="CB333" i="7"/>
  <c r="AN312" i="7"/>
  <c r="AT312" i="7" s="1"/>
  <c r="BA180" i="7"/>
  <c r="BH169" i="7"/>
  <c r="BN169" i="7"/>
  <c r="BT169" i="7" s="1"/>
  <c r="AZ338" i="7"/>
  <c r="BL324" i="7"/>
  <c r="BR324" i="7" s="1"/>
  <c r="AZ300" i="7"/>
  <c r="BF300" i="7" s="1"/>
  <c r="CF311" i="7"/>
  <c r="CA311" i="7"/>
  <c r="BC336" i="7"/>
  <c r="BI336" i="7" s="1"/>
  <c r="BL317" i="7"/>
  <c r="BR317" i="7" s="1"/>
  <c r="BA302" i="7"/>
  <c r="BG302" i="7" s="1"/>
  <c r="AN306" i="7"/>
  <c r="AT306" i="7" s="1"/>
  <c r="BM171" i="7"/>
  <c r="BS171" i="7" s="1"/>
  <c r="BC174" i="7"/>
  <c r="BI174" i="7" s="1"/>
  <c r="AN310" i="7"/>
  <c r="AH310" i="7"/>
  <c r="AN328" i="7"/>
  <c r="AT328" i="7" s="1"/>
  <c r="AZ322" i="7"/>
  <c r="BA312" i="7"/>
  <c r="BG312" i="7" s="1"/>
  <c r="BA308" i="7"/>
  <c r="BG308" i="7" s="1"/>
  <c r="BL176" i="7"/>
  <c r="BR176" i="7" s="1"/>
  <c r="BG181" i="7"/>
  <c r="BM181" i="7"/>
  <c r="BS181" i="7" s="1"/>
  <c r="CA337" i="7"/>
  <c r="CF337" i="7"/>
  <c r="Z201" i="7"/>
  <c r="Z209" i="7"/>
  <c r="Z257" i="7"/>
  <c r="BA301" i="7"/>
  <c r="BG301" i="7" s="1"/>
  <c r="AP338" i="7"/>
  <c r="AV338" i="7" s="1"/>
  <c r="BA329" i="7"/>
  <c r="BG329" i="7" s="1"/>
  <c r="AH328" i="7"/>
  <c r="BB325" i="7"/>
  <c r="BH325" i="7" s="1"/>
  <c r="AZ309" i="7"/>
  <c r="BF309" i="7" s="1"/>
  <c r="AP295" i="7"/>
  <c r="AV295" i="7" s="1"/>
  <c r="BN166" i="7"/>
  <c r="BT166" i="7" s="1"/>
  <c r="BA177" i="7"/>
  <c r="AO319" i="7"/>
  <c r="AI319" i="7"/>
  <c r="BC178" i="7"/>
  <c r="BI177" i="7"/>
  <c r="BO177" i="7"/>
  <c r="BU177" i="7" s="1"/>
  <c r="BG169" i="7"/>
  <c r="BM169" i="7"/>
  <c r="BS169" i="7" s="1"/>
  <c r="CG167" i="7"/>
  <c r="CB167" i="7"/>
  <c r="AQ167" i="7"/>
  <c r="AW167" i="7" s="1"/>
  <c r="BN181" i="7"/>
  <c r="BT181" i="7" s="1"/>
  <c r="AR178" i="7"/>
  <c r="AX178" i="7" s="1"/>
  <c r="CC178" i="7"/>
  <c r="CH178" i="7"/>
  <c r="CB171" i="7"/>
  <c r="AQ171" i="7"/>
  <c r="AW171" i="7" s="1"/>
  <c r="CG171" i="7"/>
  <c r="AZ180" i="7"/>
  <c r="BH168" i="7"/>
  <c r="BN168" i="7"/>
  <c r="BT168" i="7" s="1"/>
  <c r="BF166" i="7"/>
  <c r="BL166" i="7"/>
  <c r="BR166" i="7" s="1"/>
  <c r="BC169" i="7"/>
  <c r="BD174" i="7"/>
  <c r="BG173" i="7"/>
  <c r="BM173" i="7"/>
  <c r="BS173" i="7" s="1"/>
  <c r="BC168" i="7"/>
  <c r="BC170" i="7"/>
  <c r="CB179" i="7"/>
  <c r="CG179" i="7"/>
  <c r="AQ179" i="7"/>
  <c r="AW179" i="7" s="1"/>
  <c r="AZ172" i="7"/>
  <c r="AZ168" i="7"/>
  <c r="BC182" i="7"/>
  <c r="CC165" i="7"/>
  <c r="AR165" i="7"/>
  <c r="AX165" i="7" s="1"/>
  <c r="CH165" i="7"/>
  <c r="BH178" i="7"/>
  <c r="BN178" i="7"/>
  <c r="BT178" i="7" s="1"/>
  <c r="AR169" i="7"/>
  <c r="AX169" i="7" s="1"/>
  <c r="CC169" i="7"/>
  <c r="CH169" i="7"/>
  <c r="CI174" i="7"/>
  <c r="AS174" i="7"/>
  <c r="AY174" i="7" s="1"/>
  <c r="AR168" i="7"/>
  <c r="AX168" i="7" s="1"/>
  <c r="CH168" i="7"/>
  <c r="CC168" i="7"/>
  <c r="CC170" i="7"/>
  <c r="AR170" i="7"/>
  <c r="AX170" i="7" s="1"/>
  <c r="CH170" i="7"/>
  <c r="BG179" i="7"/>
  <c r="BM179" i="7"/>
  <c r="BS179" i="7" s="1"/>
  <c r="BN177" i="7"/>
  <c r="BT177" i="7" s="1"/>
  <c r="BF175" i="7"/>
  <c r="BL175" i="7"/>
  <c r="BR175" i="7" s="1"/>
  <c r="BC180" i="7"/>
  <c r="BG178" i="7"/>
  <c r="BM178" i="7"/>
  <c r="BS178" i="7" s="1"/>
  <c r="BH182" i="7"/>
  <c r="BN182" i="7"/>
  <c r="BT182" i="7" s="1"/>
  <c r="BI181" i="7"/>
  <c r="BO181" i="7"/>
  <c r="BU181" i="7" s="1"/>
  <c r="BC175" i="7"/>
  <c r="AR182" i="7"/>
  <c r="AX182" i="7" s="1"/>
  <c r="CC182" i="7"/>
  <c r="CH182" i="7"/>
  <c r="BF171" i="7"/>
  <c r="BL171" i="7"/>
  <c r="BR171" i="7" s="1"/>
  <c r="BF178" i="7"/>
  <c r="BL178" i="7"/>
  <c r="BR178" i="7" s="1"/>
  <c r="CC180" i="7"/>
  <c r="CH180" i="7"/>
  <c r="AR180" i="7"/>
  <c r="AX180" i="7" s="1"/>
  <c r="BM175" i="7"/>
  <c r="BS175" i="7" s="1"/>
  <c r="BG174" i="7"/>
  <c r="BM174" i="7"/>
  <c r="BS174" i="7" s="1"/>
  <c r="BF170" i="7"/>
  <c r="BL170" i="7"/>
  <c r="BR170" i="7" s="1"/>
  <c r="CC175" i="7"/>
  <c r="CH175" i="7"/>
  <c r="AR175" i="7"/>
  <c r="AX175" i="7" s="1"/>
  <c r="BH173" i="7"/>
  <c r="BN173" i="7"/>
  <c r="BT173" i="7" s="1"/>
  <c r="AR173" i="7"/>
  <c r="AX173" i="7" s="1"/>
  <c r="CC173" i="7"/>
  <c r="CH173" i="7"/>
  <c r="BF169" i="7"/>
  <c r="BL169" i="7"/>
  <c r="BR169" i="7" s="1"/>
  <c r="BA170" i="7"/>
  <c r="AR172" i="7"/>
  <c r="AX172" i="7" s="1"/>
  <c r="CH172" i="7"/>
  <c r="CC172" i="7"/>
  <c r="BC166" i="7"/>
  <c r="BC176" i="7"/>
  <c r="AV175" i="7"/>
  <c r="BB175" i="7"/>
  <c r="BN171" i="7"/>
  <c r="BT171" i="7" s="1"/>
  <c r="BA172" i="7"/>
  <c r="BB167" i="7"/>
  <c r="BL165" i="7"/>
  <c r="BR165" i="7" s="1"/>
  <c r="BG182" i="7"/>
  <c r="BM182" i="7"/>
  <c r="BS182" i="7" s="1"/>
  <c r="BH170" i="7"/>
  <c r="BN170" i="7"/>
  <c r="BT170" i="7" s="1"/>
  <c r="AU165" i="7"/>
  <c r="BA165" i="7"/>
  <c r="BL181" i="7"/>
  <c r="BR181" i="7" s="1"/>
  <c r="CH166" i="7"/>
  <c r="AR166" i="7"/>
  <c r="AX166" i="7" s="1"/>
  <c r="CC166" i="7"/>
  <c r="BF179" i="7"/>
  <c r="BL179" i="7"/>
  <c r="BR179" i="7" s="1"/>
  <c r="CH176" i="7"/>
  <c r="AR176" i="7"/>
  <c r="AX176" i="7" s="1"/>
  <c r="BD176" i="7"/>
  <c r="BJ176" i="7" s="1"/>
  <c r="CC176" i="7"/>
  <c r="X15" i="7"/>
  <c r="AA16" i="7"/>
  <c r="Y18" i="7"/>
  <c r="X17" i="7"/>
  <c r="Z15" i="7"/>
  <c r="AA18" i="7"/>
  <c r="AO20" i="7"/>
  <c r="BA20" i="7" s="1"/>
  <c r="BG20" i="7" s="1"/>
  <c r="W13" i="7"/>
  <c r="AA17" i="7"/>
  <c r="Z14" i="7"/>
  <c r="X16" i="7"/>
  <c r="Y19" i="7"/>
  <c r="CG149" i="7"/>
  <c r="BA305" i="7"/>
  <c r="BG305" i="7" s="1"/>
  <c r="AZ305" i="7"/>
  <c r="BF305" i="7" s="1"/>
  <c r="BB307" i="7"/>
  <c r="BH307" i="7" s="1"/>
  <c r="CG307" i="7"/>
  <c r="CF305" i="7"/>
  <c r="AQ305" i="7"/>
  <c r="AW305" i="7" s="1"/>
  <c r="BC299" i="7"/>
  <c r="BI299" i="7" s="1"/>
  <c r="AI311" i="7"/>
  <c r="AO311" i="7"/>
  <c r="AU311" i="7" s="1"/>
  <c r="AR307" i="7"/>
  <c r="AX307" i="7" s="1"/>
  <c r="CH307" i="7"/>
  <c r="CC307" i="7"/>
  <c r="AU338" i="7"/>
  <c r="BA338" i="7"/>
  <c r="AN332" i="7"/>
  <c r="AT332" i="7" s="1"/>
  <c r="AH332" i="7"/>
  <c r="BA337" i="7"/>
  <c r="AZ330" i="7"/>
  <c r="BA327" i="7"/>
  <c r="BL326" i="7"/>
  <c r="BR326" i="7" s="1"/>
  <c r="AZ316" i="7"/>
  <c r="BB329" i="7"/>
  <c r="CA324" i="7"/>
  <c r="CF324" i="7"/>
  <c r="AP324" i="7"/>
  <c r="AV324" i="7" s="1"/>
  <c r="BB321" i="7"/>
  <c r="CA298" i="7"/>
  <c r="CF298" i="7"/>
  <c r="AP298" i="7"/>
  <c r="AV298" i="7" s="1"/>
  <c r="BC317" i="7"/>
  <c r="AO298" i="7"/>
  <c r="AH308" i="7"/>
  <c r="AN308" i="7"/>
  <c r="AT308" i="7" s="1"/>
  <c r="CH299" i="7"/>
  <c r="AR299" i="7"/>
  <c r="AX299" i="7" s="1"/>
  <c r="CC299" i="7"/>
  <c r="BA314" i="7"/>
  <c r="BG304" i="7"/>
  <c r="BM304" i="7"/>
  <c r="BS304" i="7" s="1"/>
  <c r="CC336" i="7"/>
  <c r="CH336" i="7"/>
  <c r="AR336" i="7"/>
  <c r="AX336" i="7" s="1"/>
  <c r="BA331" i="7"/>
  <c r="BA325" i="7"/>
  <c r="CA327" i="7"/>
  <c r="CF327" i="7"/>
  <c r="AP327" i="7"/>
  <c r="AV327" i="7" s="1"/>
  <c r="AZ334" i="7"/>
  <c r="AP322" i="7"/>
  <c r="AV322" i="7" s="1"/>
  <c r="CA322" i="7"/>
  <c r="CF322" i="7"/>
  <c r="BG316" i="7"/>
  <c r="BM316" i="7"/>
  <c r="BS316" i="7" s="1"/>
  <c r="AH337" i="7"/>
  <c r="AN337" i="7"/>
  <c r="AT337" i="7" s="1"/>
  <c r="AI328" i="7"/>
  <c r="AO328" i="7"/>
  <c r="AU328" i="7" s="1"/>
  <c r="AH333" i="7"/>
  <c r="AN333" i="7"/>
  <c r="AT333" i="7" s="1"/>
  <c r="AT320" i="7"/>
  <c r="AZ320" i="7"/>
  <c r="CG316" i="7"/>
  <c r="AQ316" i="7"/>
  <c r="AW316" i="7" s="1"/>
  <c r="CB316" i="7"/>
  <c r="BM317" i="7"/>
  <c r="BS317" i="7" s="1"/>
  <c r="AI313" i="7"/>
  <c r="BA313" i="7"/>
  <c r="BG313" i="7" s="1"/>
  <c r="BA309" i="7"/>
  <c r="BM300" i="7"/>
  <c r="BS300" i="7" s="1"/>
  <c r="AZ297" i="7"/>
  <c r="AN314" i="7"/>
  <c r="AT314" i="7" s="1"/>
  <c r="AH314" i="7"/>
  <c r="AP304" i="7"/>
  <c r="AV304" i="7" s="1"/>
  <c r="CF304" i="7"/>
  <c r="CA304" i="7"/>
  <c r="AI332" i="7"/>
  <c r="AO332" i="7"/>
  <c r="AU332" i="7" s="1"/>
  <c r="AT331" i="7"/>
  <c r="AZ331" i="7"/>
  <c r="CA331" i="7"/>
  <c r="AP331" i="7"/>
  <c r="AV331" i="7" s="1"/>
  <c r="CF331" i="7"/>
  <c r="CF326" i="7"/>
  <c r="AP326" i="7"/>
  <c r="AV326" i="7" s="1"/>
  <c r="CA326" i="7"/>
  <c r="BF311" i="7"/>
  <c r="AJ319" i="7"/>
  <c r="AP319" i="7"/>
  <c r="AV319" i="7" s="1"/>
  <c r="AI307" i="7"/>
  <c r="AO307" i="7"/>
  <c r="AU307" i="7" s="1"/>
  <c r="BL307" i="7"/>
  <c r="BR307" i="7" s="1"/>
  <c r="CC305" i="7"/>
  <c r="AR305" i="7"/>
  <c r="AX305" i="7" s="1"/>
  <c r="CA314" i="7"/>
  <c r="CF314" i="7"/>
  <c r="AP314" i="7"/>
  <c r="AV314" i="7" s="1"/>
  <c r="CF296" i="7"/>
  <c r="AP296" i="7"/>
  <c r="AV296" i="7" s="1"/>
  <c r="CA296" i="7"/>
  <c r="BB333" i="7"/>
  <c r="AV333" i="7"/>
  <c r="AK333" i="7"/>
  <c r="AQ333" i="7"/>
  <c r="AW333" i="7" s="1"/>
  <c r="AN336" i="7"/>
  <c r="AT336" i="7" s="1"/>
  <c r="AH336" i="7"/>
  <c r="AO323" i="7"/>
  <c r="AU323" i="7" s="1"/>
  <c r="AI323" i="7"/>
  <c r="BF319" i="7"/>
  <c r="BL319" i="7"/>
  <c r="BR319" i="7" s="1"/>
  <c r="BA326" i="7"/>
  <c r="CG319" i="7"/>
  <c r="AQ319" i="7"/>
  <c r="AW319" i="7" s="1"/>
  <c r="BA322" i="7"/>
  <c r="CA318" i="7"/>
  <c r="CF318" i="7"/>
  <c r="AP318" i="7"/>
  <c r="AV318" i="7" s="1"/>
  <c r="BN316" i="7"/>
  <c r="BT316" i="7" s="1"/>
  <c r="CA310" i="7"/>
  <c r="CF310" i="7"/>
  <c r="AP310" i="7"/>
  <c r="AV310" i="7" s="1"/>
  <c r="AZ295" i="7"/>
  <c r="BA303" i="7"/>
  <c r="AQ307" i="7"/>
  <c r="AW307" i="7" s="1"/>
  <c r="CA302" i="7"/>
  <c r="CF302" i="7"/>
  <c r="AP302" i="7"/>
  <c r="AV302" i="7" s="1"/>
  <c r="BO336" i="7"/>
  <c r="BU336" i="7" s="1"/>
  <c r="AI336" i="7"/>
  <c r="AO336" i="7"/>
  <c r="AU336" i="7" s="1"/>
  <c r="AI330" i="7"/>
  <c r="AO330" i="7"/>
  <c r="AU330" i="7" s="1"/>
  <c r="BN328" i="7"/>
  <c r="BT328" i="7" s="1"/>
  <c r="BA323" i="7"/>
  <c r="BG323" i="7" s="1"/>
  <c r="AZ325" i="7"/>
  <c r="AH329" i="7"/>
  <c r="AN329" i="7"/>
  <c r="AT329" i="7" s="1"/>
  <c r="BD321" i="7"/>
  <c r="BB315" i="7"/>
  <c r="CB315" i="7"/>
  <c r="CG315" i="7"/>
  <c r="AQ315" i="7"/>
  <c r="AW315" i="7" s="1"/>
  <c r="BA318" i="7"/>
  <c r="AZ315" i="7"/>
  <c r="BB305" i="7"/>
  <c r="BM324" i="7"/>
  <c r="BS324" i="7" s="1"/>
  <c r="CA320" i="7"/>
  <c r="AP320" i="7"/>
  <c r="AV320" i="7" s="1"/>
  <c r="CF320" i="7"/>
  <c r="CF313" i="7"/>
  <c r="CA313" i="7"/>
  <c r="AP313" i="7"/>
  <c r="AV313" i="7" s="1"/>
  <c r="CF300" i="7"/>
  <c r="AP300" i="7"/>
  <c r="AV300" i="7" s="1"/>
  <c r="CA300" i="7"/>
  <c r="BN294" i="7"/>
  <c r="BT294" i="7" s="1"/>
  <c r="AJ303" i="7"/>
  <c r="AP306" i="7"/>
  <c r="AJ306" i="7"/>
  <c r="BA297" i="7"/>
  <c r="BA293" i="7"/>
  <c r="AZ296" i="7"/>
  <c r="AZ298" i="7"/>
  <c r="CF334" i="7"/>
  <c r="AP334" i="7"/>
  <c r="AV334" i="7" s="1"/>
  <c r="CA334" i="7"/>
  <c r="CG325" i="7"/>
  <c r="CB325" i="7"/>
  <c r="AQ325" i="7"/>
  <c r="AW325" i="7" s="1"/>
  <c r="AI294" i="7"/>
  <c r="CF301" i="7"/>
  <c r="AP301" i="7"/>
  <c r="AV301" i="7" s="1"/>
  <c r="CA301" i="7"/>
  <c r="BB338" i="7"/>
  <c r="BA335" i="7"/>
  <c r="AK329" i="7"/>
  <c r="AQ329" i="7"/>
  <c r="AW329" i="7" s="1"/>
  <c r="AP323" i="7"/>
  <c r="AV323" i="7" s="1"/>
  <c r="CA323" i="7"/>
  <c r="CF323" i="7"/>
  <c r="AH318" i="7"/>
  <c r="AN318" i="7"/>
  <c r="AT318" i="7" s="1"/>
  <c r="AS321" i="7"/>
  <c r="AY321" i="7" s="1"/>
  <c r="CI321" i="7"/>
  <c r="CG306" i="7"/>
  <c r="CB306" i="7"/>
  <c r="AZ313" i="7"/>
  <c r="BM308" i="7"/>
  <c r="BS308" i="7" s="1"/>
  <c r="BA299" i="7"/>
  <c r="BL299" i="7"/>
  <c r="BR299" i="7" s="1"/>
  <c r="AZ303" i="7"/>
  <c r="CF297" i="7"/>
  <c r="AP297" i="7"/>
  <c r="AV297" i="7" s="1"/>
  <c r="CA297" i="7"/>
  <c r="CF293" i="7"/>
  <c r="AP293" i="7"/>
  <c r="AV293" i="7" s="1"/>
  <c r="CA293" i="7"/>
  <c r="AN302" i="7"/>
  <c r="AT302" i="7" s="1"/>
  <c r="AH302" i="7"/>
  <c r="CH295" i="7"/>
  <c r="AR295" i="7"/>
  <c r="AX295" i="7" s="1"/>
  <c r="CC295" i="7"/>
  <c r="AZ294" i="7"/>
  <c r="CB328" i="7"/>
  <c r="AQ328" i="7"/>
  <c r="AW328" i="7" s="1"/>
  <c r="CG328" i="7"/>
  <c r="BB336" i="7"/>
  <c r="CG338" i="7"/>
  <c r="AQ338" i="7"/>
  <c r="AW338" i="7" s="1"/>
  <c r="CB338" i="7"/>
  <c r="CA335" i="7"/>
  <c r="AP335" i="7"/>
  <c r="AV335" i="7" s="1"/>
  <c r="CF335" i="7"/>
  <c r="BH332" i="7"/>
  <c r="BN332" i="7"/>
  <c r="BT332" i="7" s="1"/>
  <c r="CF330" i="7"/>
  <c r="AP330" i="7"/>
  <c r="AV330" i="7" s="1"/>
  <c r="CA330" i="7"/>
  <c r="AZ327" i="7"/>
  <c r="AO334" i="7"/>
  <c r="AZ335" i="7"/>
  <c r="AZ323" i="7"/>
  <c r="CH317" i="7"/>
  <c r="CC317" i="7"/>
  <c r="AR317" i="7"/>
  <c r="AX317" i="7" s="1"/>
  <c r="CF309" i="7"/>
  <c r="CA309" i="7"/>
  <c r="AP309" i="7"/>
  <c r="AV309" i="7" s="1"/>
  <c r="BB309" i="7"/>
  <c r="BH309" i="7" s="1"/>
  <c r="BM305" i="7"/>
  <c r="BS305" i="7" s="1"/>
  <c r="AP312" i="7"/>
  <c r="AV312" i="7" s="1"/>
  <c r="CA312" i="7"/>
  <c r="CF312" i="7"/>
  <c r="AJ311" i="7"/>
  <c r="AP311" i="7"/>
  <c r="AV311" i="7" s="1"/>
  <c r="AP308" i="7"/>
  <c r="AV308" i="7" s="1"/>
  <c r="BB308" i="7"/>
  <c r="BH308" i="7" s="1"/>
  <c r="CF308" i="7"/>
  <c r="CA308" i="7"/>
  <c r="AT301" i="7"/>
  <c r="AZ301" i="7"/>
  <c r="AO294" i="7"/>
  <c r="AU294" i="7" s="1"/>
  <c r="AI315" i="7"/>
  <c r="AO315" i="7"/>
  <c r="AU315" i="7" s="1"/>
  <c r="CB294" i="7"/>
  <c r="AQ294" i="7"/>
  <c r="AW294" i="7" s="1"/>
  <c r="CG294" i="7"/>
  <c r="AZ293" i="7"/>
  <c r="CB303" i="7"/>
  <c r="CG303" i="7"/>
  <c r="AQ303" i="7"/>
  <c r="AW303" i="7" s="1"/>
  <c r="BA306" i="7"/>
  <c r="BB299" i="7"/>
  <c r="AQ295" i="7"/>
  <c r="AW295" i="7" s="1"/>
  <c r="CA141" i="7"/>
  <c r="CB141" i="7" s="1"/>
  <c r="CC141" i="7" s="1"/>
  <c r="AA209" i="7"/>
  <c r="Y225" i="7"/>
  <c r="AA273" i="7"/>
  <c r="Z198" i="7"/>
  <c r="AE233" i="7"/>
  <c r="AK233" i="7" s="1"/>
  <c r="W263" i="7"/>
  <c r="AA257" i="7"/>
  <c r="Y265" i="7"/>
  <c r="AF270" i="7"/>
  <c r="AL270" i="7" s="1"/>
  <c r="W15" i="7"/>
  <c r="X18" i="7"/>
  <c r="AA201" i="7"/>
  <c r="Y257" i="7"/>
  <c r="AA265" i="7"/>
  <c r="AE209" i="7"/>
  <c r="AK209" i="7" s="1"/>
  <c r="Z214" i="7"/>
  <c r="Z238" i="7"/>
  <c r="Z16" i="7"/>
  <c r="AG222" i="7"/>
  <c r="AM222" i="7" s="1"/>
  <c r="AA274" i="7"/>
  <c r="BA146" i="7"/>
  <c r="BG146" i="7" s="1"/>
  <c r="AF251" i="7"/>
  <c r="AL251" i="7" s="1"/>
  <c r="AN126" i="7"/>
  <c r="AT126" i="7" s="1"/>
  <c r="AP151" i="7"/>
  <c r="AV151" i="7" s="1"/>
  <c r="AE206" i="7"/>
  <c r="AK206" i="7" s="1"/>
  <c r="AG206" i="7"/>
  <c r="AM206" i="7" s="1"/>
  <c r="AG214" i="7"/>
  <c r="AM214" i="7" s="1"/>
  <c r="AG198" i="7"/>
  <c r="AM198" i="7" s="1"/>
  <c r="AF200" i="7"/>
  <c r="AL200" i="7" s="1"/>
  <c r="V260" i="7"/>
  <c r="AB231" i="7"/>
  <c r="AH231" i="7" s="1"/>
  <c r="CH149" i="7"/>
  <c r="Y235" i="7"/>
  <c r="Y269" i="7"/>
  <c r="AN143" i="7"/>
  <c r="AT143" i="7" s="1"/>
  <c r="AO131" i="7"/>
  <c r="AU131" i="7" s="1"/>
  <c r="BA119" i="7"/>
  <c r="BG119" i="7" s="1"/>
  <c r="AG247" i="7"/>
  <c r="AM247" i="7" s="1"/>
  <c r="Y259" i="7"/>
  <c r="AP116" i="7"/>
  <c r="AV116" i="7" s="1"/>
  <c r="AO127" i="7"/>
  <c r="AU127" i="7" s="1"/>
  <c r="AP111" i="7"/>
  <c r="AV111" i="7" s="1"/>
  <c r="Z213" i="7"/>
  <c r="AF24" i="7"/>
  <c r="AL24" i="7" s="1"/>
  <c r="AE216" i="7"/>
  <c r="AK216" i="7" s="1"/>
  <c r="BZ247" i="7"/>
  <c r="AE274" i="7"/>
  <c r="AK274" i="7" s="1"/>
  <c r="AE240" i="7"/>
  <c r="AK240" i="7" s="1"/>
  <c r="AA232" i="7"/>
  <c r="AA224" i="7"/>
  <c r="V221" i="7"/>
  <c r="AA230" i="7"/>
  <c r="Y246" i="7"/>
  <c r="V262" i="7"/>
  <c r="X210" i="7"/>
  <c r="Z211" i="7"/>
  <c r="AE222" i="7"/>
  <c r="AK222" i="7" s="1"/>
  <c r="AG238" i="7"/>
  <c r="AM238" i="7" s="1"/>
  <c r="AO87" i="7"/>
  <c r="AU87" i="7" s="1"/>
  <c r="AO23" i="7"/>
  <c r="AU23" i="7" s="1"/>
  <c r="Y93" i="7"/>
  <c r="Y214" i="7"/>
  <c r="Y270" i="7"/>
  <c r="AA59" i="7"/>
  <c r="Y198" i="7"/>
  <c r="V215" i="7"/>
  <c r="Z243" i="7"/>
  <c r="X252" i="7"/>
  <c r="AP120" i="7"/>
  <c r="AV120" i="7" s="1"/>
  <c r="AA52" i="7"/>
  <c r="AP224" i="7"/>
  <c r="AV224" i="7" s="1"/>
  <c r="X232" i="7"/>
  <c r="AF56" i="7"/>
  <c r="AL56" i="7" s="1"/>
  <c r="AF219" i="7"/>
  <c r="AL219" i="7" s="1"/>
  <c r="AG254" i="7"/>
  <c r="AM254" i="7" s="1"/>
  <c r="AN121" i="7"/>
  <c r="AT121" i="7" s="1"/>
  <c r="AD91" i="7"/>
  <c r="AJ91" i="7" s="1"/>
  <c r="Z229" i="7"/>
  <c r="AB234" i="7"/>
  <c r="AH234" i="7" s="1"/>
  <c r="AG240" i="7"/>
  <c r="AM240" i="7" s="1"/>
  <c r="BZ242" i="7"/>
  <c r="CF242" i="7" s="1"/>
  <c r="AE248" i="7"/>
  <c r="AK248" i="7" s="1"/>
  <c r="Z253" i="7"/>
  <c r="Y256" i="7"/>
  <c r="W258" i="7"/>
  <c r="Z269" i="7"/>
  <c r="AQ145" i="7"/>
  <c r="AW145" i="7" s="1"/>
  <c r="CC149" i="7"/>
  <c r="CI149" i="7" s="1"/>
  <c r="Z12" i="7"/>
  <c r="AG200" i="7"/>
  <c r="AM200" i="7" s="1"/>
  <c r="V203" i="7"/>
  <c r="AG208" i="7"/>
  <c r="AM208" i="7" s="1"/>
  <c r="Z221" i="7"/>
  <c r="AD229" i="7"/>
  <c r="AJ229" i="7" s="1"/>
  <c r="AD234" i="7"/>
  <c r="AJ234" i="7" s="1"/>
  <c r="V249" i="7"/>
  <c r="V252" i="7"/>
  <c r="AG256" i="7"/>
  <c r="AM256" i="7" s="1"/>
  <c r="AF261" i="7"/>
  <c r="AL261" i="7" s="1"/>
  <c r="V272" i="7"/>
  <c r="AE279" i="7"/>
  <c r="AK279" i="7" s="1"/>
  <c r="Z205" i="7"/>
  <c r="AD221" i="7"/>
  <c r="AJ221" i="7" s="1"/>
  <c r="AA272" i="7"/>
  <c r="W88" i="7"/>
  <c r="Y196" i="7"/>
  <c r="AB206" i="7"/>
  <c r="AH206" i="7" s="1"/>
  <c r="W207" i="7"/>
  <c r="Z278" i="7"/>
  <c r="AB197" i="7"/>
  <c r="X271" i="7"/>
  <c r="Z49" i="7"/>
  <c r="CE211" i="7"/>
  <c r="AA264" i="7"/>
  <c r="CE272" i="7"/>
  <c r="CG145" i="7"/>
  <c r="AO113" i="7"/>
  <c r="AU113" i="7" s="1"/>
  <c r="AP150" i="7"/>
  <c r="AV150" i="7" s="1"/>
  <c r="AA15" i="7"/>
  <c r="W71" i="7"/>
  <c r="Y74" i="7"/>
  <c r="Z44" i="7"/>
  <c r="AA44" i="7"/>
  <c r="AD43" i="7"/>
  <c r="AJ43" i="7" s="1"/>
  <c r="V196" i="7"/>
  <c r="W210" i="7"/>
  <c r="AA223" i="7"/>
  <c r="AB237" i="7"/>
  <c r="AN237" i="7" s="1"/>
  <c r="AT237" i="7" s="1"/>
  <c r="W241" i="7"/>
  <c r="V242" i="7"/>
  <c r="W247" i="7"/>
  <c r="BZ255" i="7"/>
  <c r="CA255" i="7" s="1"/>
  <c r="AD262" i="7"/>
  <c r="AJ262" i="7" s="1"/>
  <c r="X263" i="7"/>
  <c r="AB268" i="7"/>
  <c r="AN268" i="7" s="1"/>
  <c r="AT268" i="7" s="1"/>
  <c r="AE273" i="7"/>
  <c r="AK273" i="7" s="1"/>
  <c r="AH139" i="7"/>
  <c r="CA124" i="7"/>
  <c r="BA124" i="7"/>
  <c r="BG124" i="7" s="1"/>
  <c r="CB147" i="7"/>
  <c r="CC147" i="7" s="1"/>
  <c r="CG147" i="7"/>
  <c r="W52" i="7"/>
  <c r="Y54" i="7"/>
  <c r="Z40" i="7"/>
  <c r="AA42" i="7"/>
  <c r="AE76" i="7"/>
  <c r="AK76" i="7" s="1"/>
  <c r="AG47" i="7"/>
  <c r="AM47" i="7" s="1"/>
  <c r="AD196" i="7"/>
  <c r="AJ196" i="7" s="1"/>
  <c r="AD198" i="7"/>
  <c r="AJ198" i="7" s="1"/>
  <c r="Y199" i="7"/>
  <c r="AE207" i="7"/>
  <c r="AK207" i="7" s="1"/>
  <c r="Y223" i="7"/>
  <c r="Y231" i="7"/>
  <c r="AA239" i="7"/>
  <c r="W242" i="7"/>
  <c r="CE256" i="7"/>
  <c r="AA263" i="7"/>
  <c r="Y271" i="7"/>
  <c r="X275" i="7"/>
  <c r="W32" i="7"/>
  <c r="Y37" i="7"/>
  <c r="Z21" i="7"/>
  <c r="AA31" i="7"/>
  <c r="W203" i="7"/>
  <c r="AC211" i="7"/>
  <c r="AO211" i="7" s="1"/>
  <c r="AU211" i="7" s="1"/>
  <c r="BZ238" i="7"/>
  <c r="BZ246" i="7"/>
  <c r="CF246" i="7" s="1"/>
  <c r="AB250" i="7"/>
  <c r="AH250" i="7" s="1"/>
  <c r="AA255" i="7"/>
  <c r="AI132" i="7"/>
  <c r="X14" i="7"/>
  <c r="V85" i="7"/>
  <c r="X90" i="7"/>
  <c r="Z92" i="7"/>
  <c r="AA76" i="7"/>
  <c r="AA27" i="7"/>
  <c r="AF84" i="7"/>
  <c r="AL84" i="7" s="1"/>
  <c r="CE213" i="7"/>
  <c r="Y215" i="7"/>
  <c r="Y255" i="7"/>
  <c r="BZ257" i="7"/>
  <c r="CF257" i="7" s="1"/>
  <c r="BA110" i="7"/>
  <c r="BG110" i="7" s="1"/>
  <c r="V68" i="7"/>
  <c r="X70" i="7"/>
  <c r="Z76" i="7"/>
  <c r="AA71" i="7"/>
  <c r="AB70" i="7"/>
  <c r="AN70" i="7" s="1"/>
  <c r="AZ70" i="7" s="1"/>
  <c r="BL70" i="7" s="1"/>
  <c r="BR70" i="7" s="1"/>
  <c r="V205" i="7"/>
  <c r="CE207" i="7"/>
  <c r="BZ248" i="7"/>
  <c r="CA248" i="7" s="1"/>
  <c r="AB255" i="7"/>
  <c r="AN255" i="7" s="1"/>
  <c r="AT255" i="7" s="1"/>
  <c r="W265" i="7"/>
  <c r="AI124" i="7"/>
  <c r="V48" i="7"/>
  <c r="X54" i="7"/>
  <c r="Z68" i="7"/>
  <c r="AA63" i="7"/>
  <c r="AB29" i="7"/>
  <c r="AN29" i="7" s="1"/>
  <c r="AT29" i="7" s="1"/>
  <c r="AQ141" i="7"/>
  <c r="AW141" i="7" s="1"/>
  <c r="V32" i="7"/>
  <c r="X35" i="7"/>
  <c r="Z57" i="7"/>
  <c r="AC62" i="7"/>
  <c r="AI62" i="7" s="1"/>
  <c r="BZ23" i="7"/>
  <c r="CA23" i="7" s="1"/>
  <c r="CB23" i="7" s="1"/>
  <c r="X279" i="7"/>
  <c r="AI128" i="7"/>
  <c r="BA152" i="7"/>
  <c r="BG152" i="7" s="1"/>
  <c r="AN148" i="7"/>
  <c r="AZ148" i="7" s="1"/>
  <c r="AN144" i="7"/>
  <c r="AZ144" i="7" s="1"/>
  <c r="AP143" i="7"/>
  <c r="BB143" i="7" s="1"/>
  <c r="AO139" i="7"/>
  <c r="AU139" i="7" s="1"/>
  <c r="CA132" i="7"/>
  <c r="AQ132" i="7" s="1"/>
  <c r="AW132" i="7" s="1"/>
  <c r="CB128" i="7"/>
  <c r="CC128" i="7" s="1"/>
  <c r="AQ128" i="7"/>
  <c r="AW128" i="7" s="1"/>
  <c r="CA126" i="7"/>
  <c r="CB126" i="7" s="1"/>
  <c r="CH126" i="7" s="1"/>
  <c r="BA123" i="7"/>
  <c r="BG123" i="7" s="1"/>
  <c r="CA116" i="7"/>
  <c r="AQ116" i="7" s="1"/>
  <c r="CF114" i="7"/>
  <c r="CB114" i="7"/>
  <c r="AR114" i="7" s="1"/>
  <c r="AX114" i="7" s="1"/>
  <c r="BA108" i="7"/>
  <c r="BG108" i="7" s="1"/>
  <c r="AO121" i="7"/>
  <c r="AU121" i="7" s="1"/>
  <c r="AH112" i="7"/>
  <c r="AZ120" i="7"/>
  <c r="BF120" i="7" s="1"/>
  <c r="AN119" i="7"/>
  <c r="AT119" i="7" s="1"/>
  <c r="BB140" i="7"/>
  <c r="BH140" i="7" s="1"/>
  <c r="AN127" i="7"/>
  <c r="AT127" i="7" s="1"/>
  <c r="AN109" i="7"/>
  <c r="AT109" i="7" s="1"/>
  <c r="AP112" i="7"/>
  <c r="AV112" i="7" s="1"/>
  <c r="CF122" i="7"/>
  <c r="CA122" i="7"/>
  <c r="V84" i="7"/>
  <c r="V67" i="7"/>
  <c r="V45" i="7"/>
  <c r="W87" i="7"/>
  <c r="W67" i="7"/>
  <c r="W51" i="7"/>
  <c r="W31" i="7"/>
  <c r="X89" i="7"/>
  <c r="X67" i="7"/>
  <c r="X51" i="7"/>
  <c r="X34" i="7"/>
  <c r="Y89" i="7"/>
  <c r="Y73" i="7"/>
  <c r="Y53" i="7"/>
  <c r="Y36" i="7"/>
  <c r="Z89" i="7"/>
  <c r="Z73" i="7"/>
  <c r="Z36" i="7"/>
  <c r="Z20" i="7"/>
  <c r="AA75" i="7"/>
  <c r="AA58" i="7"/>
  <c r="AA39" i="7"/>
  <c r="AA23" i="7"/>
  <c r="AB69" i="7"/>
  <c r="AB21" i="7"/>
  <c r="AN21" i="7" s="1"/>
  <c r="AC56" i="7"/>
  <c r="AI56" i="7" s="1"/>
  <c r="AD83" i="7"/>
  <c r="AJ83" i="7" s="1"/>
  <c r="AE70" i="7"/>
  <c r="AK70" i="7" s="1"/>
  <c r="AE33" i="7"/>
  <c r="AK33" i="7" s="1"/>
  <c r="AF80" i="7"/>
  <c r="AL80" i="7" s="1"/>
  <c r="AF52" i="7"/>
  <c r="AL52" i="7" s="1"/>
  <c r="BZ21" i="7"/>
  <c r="BZ199" i="7"/>
  <c r="CF199" i="7" s="1"/>
  <c r="Y203" i="7"/>
  <c r="AO206" i="7"/>
  <c r="AU206" i="7" s="1"/>
  <c r="Z208" i="7"/>
  <c r="Y211" i="7"/>
  <c r="AG227" i="7"/>
  <c r="AM227" i="7" s="1"/>
  <c r="W232" i="7"/>
  <c r="AF240" i="7"/>
  <c r="AL240" i="7" s="1"/>
  <c r="X243" i="7"/>
  <c r="AB244" i="7"/>
  <c r="AH244" i="7" s="1"/>
  <c r="Z248" i="7"/>
  <c r="BZ252" i="7"/>
  <c r="AP252" i="7" s="1"/>
  <c r="AV252" i="7" s="1"/>
  <c r="AA259" i="7"/>
  <c r="AC260" i="7"/>
  <c r="AI260" i="7" s="1"/>
  <c r="AF264" i="7"/>
  <c r="AL264" i="7" s="1"/>
  <c r="CE268" i="7"/>
  <c r="AD272" i="7"/>
  <c r="AJ272" i="7" s="1"/>
  <c r="AZ117" i="7"/>
  <c r="BF117" i="7" s="1"/>
  <c r="CF120" i="7"/>
  <c r="CA120" i="7"/>
  <c r="CI117" i="7"/>
  <c r="AF11" i="7"/>
  <c r="AL11" i="7" s="1"/>
  <c r="V81" i="7"/>
  <c r="V64" i="7"/>
  <c r="V44" i="7"/>
  <c r="V28" i="7"/>
  <c r="W83" i="7"/>
  <c r="W64" i="7"/>
  <c r="W48" i="7"/>
  <c r="W28" i="7"/>
  <c r="X86" i="7"/>
  <c r="X66" i="7"/>
  <c r="X50" i="7"/>
  <c r="X30" i="7"/>
  <c r="Y86" i="7"/>
  <c r="Y50" i="7"/>
  <c r="Z88" i="7"/>
  <c r="Z72" i="7"/>
  <c r="Z33" i="7"/>
  <c r="AA92" i="7"/>
  <c r="AA72" i="7"/>
  <c r="AA55" i="7"/>
  <c r="AA36" i="7"/>
  <c r="AA20" i="7"/>
  <c r="AB61" i="7"/>
  <c r="AN61" i="7" s="1"/>
  <c r="AT61" i="7" s="1"/>
  <c r="AB19" i="7"/>
  <c r="AN19" i="7" s="1"/>
  <c r="AT19" i="7" s="1"/>
  <c r="AD81" i="7"/>
  <c r="AJ81" i="7" s="1"/>
  <c r="AD27" i="7"/>
  <c r="AJ27" i="7" s="1"/>
  <c r="AE62" i="7"/>
  <c r="AK62" i="7" s="1"/>
  <c r="AE29" i="7"/>
  <c r="AK29" i="7" s="1"/>
  <c r="AF48" i="7"/>
  <c r="AL48" i="7" s="1"/>
  <c r="AG74" i="7"/>
  <c r="AM74" i="7" s="1"/>
  <c r="CE219" i="7"/>
  <c r="CE228" i="7"/>
  <c r="AA243" i="7"/>
  <c r="BZ253" i="7"/>
  <c r="CA253" i="7" s="1"/>
  <c r="CG253" i="7" s="1"/>
  <c r="AD258" i="7"/>
  <c r="AJ258" i="7" s="1"/>
  <c r="CE262" i="7"/>
  <c r="AB263" i="7"/>
  <c r="AH263" i="7" s="1"/>
  <c r="X265" i="7"/>
  <c r="AG267" i="7"/>
  <c r="AM267" i="7" s="1"/>
  <c r="BZ271" i="7"/>
  <c r="CF271" i="7" s="1"/>
  <c r="AF272" i="7"/>
  <c r="AL272" i="7" s="1"/>
  <c r="X277" i="7"/>
  <c r="AZ147" i="7"/>
  <c r="BF147" i="7" s="1"/>
  <c r="BB123" i="7"/>
  <c r="BH123" i="7" s="1"/>
  <c r="CF137" i="7"/>
  <c r="CA137" i="7"/>
  <c r="AC11" i="7"/>
  <c r="AI11" i="7" s="1"/>
  <c r="V16" i="7"/>
  <c r="V80" i="7"/>
  <c r="V43" i="7"/>
  <c r="V24" i="7"/>
  <c r="W80" i="7"/>
  <c r="W63" i="7"/>
  <c r="W47" i="7"/>
  <c r="W27" i="7"/>
  <c r="X65" i="7"/>
  <c r="X46" i="7"/>
  <c r="Y85" i="7"/>
  <c r="Y69" i="7"/>
  <c r="Y49" i="7"/>
  <c r="Y30" i="7"/>
  <c r="Z87" i="7"/>
  <c r="Z32" i="7"/>
  <c r="AA91" i="7"/>
  <c r="AA35" i="7"/>
  <c r="AB93" i="7"/>
  <c r="AN93" i="7" s="1"/>
  <c r="AB58" i="7"/>
  <c r="AN58" i="7" s="1"/>
  <c r="AZ58" i="7" s="1"/>
  <c r="BF58" i="7" s="1"/>
  <c r="AB13" i="7"/>
  <c r="AH13" i="7" s="1"/>
  <c r="AC40" i="7"/>
  <c r="AI40" i="7" s="1"/>
  <c r="AD75" i="7"/>
  <c r="AJ75" i="7" s="1"/>
  <c r="AF65" i="7"/>
  <c r="AL65" i="7" s="1"/>
  <c r="AF45" i="7"/>
  <c r="AL45" i="7" s="1"/>
  <c r="V209" i="7"/>
  <c r="CF219" i="7"/>
  <c r="BZ221" i="7"/>
  <c r="CF221" i="7" s="1"/>
  <c r="Z232" i="7"/>
  <c r="V238" i="7"/>
  <c r="AO244" i="7"/>
  <c r="AU244" i="7" s="1"/>
  <c r="AG251" i="7"/>
  <c r="AM251" i="7" s="1"/>
  <c r="Z256" i="7"/>
  <c r="X266" i="7"/>
  <c r="W267" i="7"/>
  <c r="AB274" i="7"/>
  <c r="AH274" i="7" s="1"/>
  <c r="Y275" i="7"/>
  <c r="CE278" i="7"/>
  <c r="CH117" i="7"/>
  <c r="CG117" i="7"/>
  <c r="V77" i="7"/>
  <c r="V60" i="7"/>
  <c r="V41" i="7"/>
  <c r="W79" i="7"/>
  <c r="W59" i="7"/>
  <c r="W43" i="7"/>
  <c r="W24" i="7"/>
  <c r="X82" i="7"/>
  <c r="X63" i="7"/>
  <c r="X26" i="7"/>
  <c r="Y81" i="7"/>
  <c r="Y65" i="7"/>
  <c r="Y46" i="7"/>
  <c r="Z85" i="7"/>
  <c r="Z28" i="7"/>
  <c r="AA87" i="7"/>
  <c r="AA68" i="7"/>
  <c r="AA51" i="7"/>
  <c r="AA34" i="7"/>
  <c r="AB53" i="7"/>
  <c r="AC38" i="7"/>
  <c r="AI38" i="7" s="1"/>
  <c r="AF64" i="7"/>
  <c r="AL64" i="7" s="1"/>
  <c r="AG90" i="7"/>
  <c r="AM90" i="7" s="1"/>
  <c r="AG67" i="7"/>
  <c r="AM67" i="7" s="1"/>
  <c r="AG28" i="7"/>
  <c r="AM28" i="7" s="1"/>
  <c r="AO197" i="7"/>
  <c r="AU197" i="7" s="1"/>
  <c r="CE197" i="7"/>
  <c r="X206" i="7"/>
  <c r="AC208" i="7"/>
  <c r="AI208" i="7" s="1"/>
  <c r="X212" i="7"/>
  <c r="V213" i="7"/>
  <c r="X216" i="7"/>
  <c r="AC218" i="7"/>
  <c r="AI218" i="7" s="1"/>
  <c r="AG219" i="7"/>
  <c r="AM219" i="7" s="1"/>
  <c r="AB223" i="7"/>
  <c r="AH223" i="7" s="1"/>
  <c r="Z224" i="7"/>
  <c r="W238" i="7"/>
  <c r="V270" i="7"/>
  <c r="AC276" i="7"/>
  <c r="AI276" i="7" s="1"/>
  <c r="AP128" i="7"/>
  <c r="AV128" i="7" s="1"/>
  <c r="AZ134" i="7"/>
  <c r="BF134" i="7" s="1"/>
  <c r="BA131" i="7"/>
  <c r="BG131" i="7" s="1"/>
  <c r="AZ116" i="7"/>
  <c r="BF116" i="7" s="1"/>
  <c r="AQ117" i="7"/>
  <c r="AW117" i="7" s="1"/>
  <c r="V76" i="7"/>
  <c r="V56" i="7"/>
  <c r="V40" i="7"/>
  <c r="V20" i="7"/>
  <c r="W78" i="7"/>
  <c r="W23" i="7"/>
  <c r="X78" i="7"/>
  <c r="X62" i="7"/>
  <c r="X42" i="7"/>
  <c r="X25" i="7"/>
  <c r="Y78" i="7"/>
  <c r="Y45" i="7"/>
  <c r="Y25" i="7"/>
  <c r="Z47" i="7"/>
  <c r="Z25" i="7"/>
  <c r="AA84" i="7"/>
  <c r="AA32" i="7"/>
  <c r="AB83" i="7"/>
  <c r="AD59" i="7"/>
  <c r="AJ59" i="7" s="1"/>
  <c r="AE94" i="7"/>
  <c r="AK94" i="7" s="1"/>
  <c r="AF61" i="7"/>
  <c r="AL61" i="7" s="1"/>
  <c r="BZ82" i="7"/>
  <c r="CA82" i="7" s="1"/>
  <c r="CG82" i="7" s="1"/>
  <c r="CE61" i="7"/>
  <c r="V199" i="7"/>
  <c r="AC251" i="7"/>
  <c r="AI251" i="7" s="1"/>
  <c r="CA134" i="7"/>
  <c r="CF134" i="7"/>
  <c r="CF130" i="7"/>
  <c r="CA130" i="7"/>
  <c r="V92" i="7"/>
  <c r="V72" i="7"/>
  <c r="V37" i="7"/>
  <c r="W92" i="7"/>
  <c r="W75" i="7"/>
  <c r="W55" i="7"/>
  <c r="W39" i="7"/>
  <c r="X94" i="7"/>
  <c r="X39" i="7"/>
  <c r="X22" i="7"/>
  <c r="Y77" i="7"/>
  <c r="Y61" i="7"/>
  <c r="Y41" i="7"/>
  <c r="Y22" i="7"/>
  <c r="Z81" i="7"/>
  <c r="AA83" i="7"/>
  <c r="AB82" i="7"/>
  <c r="AH82" i="7" s="1"/>
  <c r="AC72" i="7"/>
  <c r="AI72" i="7" s="1"/>
  <c r="AD57" i="7"/>
  <c r="AJ57" i="7" s="1"/>
  <c r="AF60" i="7"/>
  <c r="AL60" i="7" s="1"/>
  <c r="CA205" i="7"/>
  <c r="AD219" i="7"/>
  <c r="AP219" i="7" s="1"/>
  <c r="AV219" i="7" s="1"/>
  <c r="AB241" i="7"/>
  <c r="AH241" i="7" s="1"/>
  <c r="AP118" i="7"/>
  <c r="AV118" i="7" s="1"/>
  <c r="V88" i="7"/>
  <c r="V52" i="7"/>
  <c r="V36" i="7"/>
  <c r="W91" i="7"/>
  <c r="W54" i="7"/>
  <c r="W35" i="7"/>
  <c r="X74" i="7"/>
  <c r="X58" i="7"/>
  <c r="X38" i="7"/>
  <c r="Y57" i="7"/>
  <c r="Y38" i="7"/>
  <c r="Y21" i="7"/>
  <c r="Z41" i="7"/>
  <c r="Z23" i="7"/>
  <c r="AA79" i="7"/>
  <c r="AA60" i="7"/>
  <c r="AA43" i="7"/>
  <c r="AG48" i="7"/>
  <c r="AM48" i="7" s="1"/>
  <c r="BZ59" i="7"/>
  <c r="CA59" i="7" s="1"/>
  <c r="CG59" i="7" s="1"/>
  <c r="BZ203" i="7"/>
  <c r="V207" i="7"/>
  <c r="BZ216" i="7"/>
  <c r="CA216" i="7" s="1"/>
  <c r="CB216" i="7" s="1"/>
  <c r="AC220" i="7"/>
  <c r="AI220" i="7" s="1"/>
  <c r="AB227" i="7"/>
  <c r="AH227" i="7" s="1"/>
  <c r="W228" i="7"/>
  <c r="AD230" i="7"/>
  <c r="AJ230" i="7" s="1"/>
  <c r="X247" i="7"/>
  <c r="AC257" i="7"/>
  <c r="AI257" i="7" s="1"/>
  <c r="AC271" i="7"/>
  <c r="AI271" i="7" s="1"/>
  <c r="V278" i="7"/>
  <c r="AP124" i="7"/>
  <c r="AV124" i="7" s="1"/>
  <c r="CF111" i="7"/>
  <c r="CA111" i="7"/>
  <c r="AI116" i="7"/>
  <c r="AO116" i="7"/>
  <c r="AN122" i="7"/>
  <c r="AT122" i="7" s="1"/>
  <c r="BL137" i="7"/>
  <c r="BR137" i="7" s="1"/>
  <c r="BA112" i="7"/>
  <c r="AO109" i="7"/>
  <c r="AP122" i="7"/>
  <c r="AV122" i="7" s="1"/>
  <c r="BA147" i="7"/>
  <c r="BG147" i="7" s="1"/>
  <c r="AN152" i="7"/>
  <c r="AT152" i="7" s="1"/>
  <c r="AN153" i="7"/>
  <c r="AT153" i="7" s="1"/>
  <c r="BA136" i="7"/>
  <c r="AN133" i="7"/>
  <c r="AT133" i="7" s="1"/>
  <c r="AN113" i="7"/>
  <c r="AT113" i="7" s="1"/>
  <c r="AH136" i="7"/>
  <c r="AN136" i="7"/>
  <c r="BA115" i="7"/>
  <c r="AV135" i="7"/>
  <c r="BB135" i="7"/>
  <c r="BH135" i="7" s="1"/>
  <c r="AJ147" i="7"/>
  <c r="AP147" i="7"/>
  <c r="AV147" i="7" s="1"/>
  <c r="AU140" i="7"/>
  <c r="BA140" i="7"/>
  <c r="AU132" i="7"/>
  <c r="BA132" i="7"/>
  <c r="AO118" i="7"/>
  <c r="AU118" i="7" s="1"/>
  <c r="AI118" i="7"/>
  <c r="AQ123" i="7"/>
  <c r="AW123" i="7" s="1"/>
  <c r="CB123" i="7"/>
  <c r="CG123" i="7"/>
  <c r="AJ132" i="7"/>
  <c r="AP132" i="7"/>
  <c r="AV132" i="7" s="1"/>
  <c r="CA152" i="7"/>
  <c r="AP152" i="7"/>
  <c r="AV152" i="7" s="1"/>
  <c r="CF152" i="7"/>
  <c r="AI151" i="7"/>
  <c r="AO151" i="7"/>
  <c r="AU151" i="7" s="1"/>
  <c r="AK149" i="7"/>
  <c r="AQ149" i="7"/>
  <c r="AI150" i="7"/>
  <c r="AO150" i="7"/>
  <c r="CG124" i="7"/>
  <c r="AQ124" i="7"/>
  <c r="AW124" i="7" s="1"/>
  <c r="CB124" i="7"/>
  <c r="BA144" i="7"/>
  <c r="CF133" i="7"/>
  <c r="AP133" i="7"/>
  <c r="AV133" i="7" s="1"/>
  <c r="CA133" i="7"/>
  <c r="CA131" i="7"/>
  <c r="CF131" i="7"/>
  <c r="AP131" i="7"/>
  <c r="AV131" i="7" s="1"/>
  <c r="CF113" i="7"/>
  <c r="AP113" i="7"/>
  <c r="AV113" i="7" s="1"/>
  <c r="CA113" i="7"/>
  <c r="CB118" i="7"/>
  <c r="CG118" i="7"/>
  <c r="AQ118" i="7"/>
  <c r="AW118" i="7" s="1"/>
  <c r="AH150" i="7"/>
  <c r="AN150" i="7"/>
  <c r="AT150" i="7" s="1"/>
  <c r="CA136" i="7"/>
  <c r="CF136" i="7"/>
  <c r="AP136" i="7"/>
  <c r="AV136" i="7" s="1"/>
  <c r="AP121" i="7"/>
  <c r="AV121" i="7" s="1"/>
  <c r="CA121" i="7"/>
  <c r="CF121" i="7"/>
  <c r="AN111" i="7"/>
  <c r="AT111" i="7" s="1"/>
  <c r="AH111" i="7"/>
  <c r="AQ114" i="7"/>
  <c r="AW114" i="7" s="1"/>
  <c r="AK114" i="7"/>
  <c r="AP153" i="7"/>
  <c r="AV153" i="7" s="1"/>
  <c r="CA153" i="7"/>
  <c r="CF153" i="7"/>
  <c r="AO149" i="7"/>
  <c r="AU149" i="7" s="1"/>
  <c r="AI149" i="7"/>
  <c r="AJ145" i="7"/>
  <c r="AP145" i="7"/>
  <c r="AV145" i="7" s="1"/>
  <c r="AH146" i="7"/>
  <c r="AN146" i="7"/>
  <c r="AT146" i="7" s="1"/>
  <c r="AZ149" i="7"/>
  <c r="AH140" i="7"/>
  <c r="AN140" i="7"/>
  <c r="AT140" i="7" s="1"/>
  <c r="AZ126" i="7"/>
  <c r="CB151" i="7"/>
  <c r="CG151" i="7"/>
  <c r="AQ151" i="7"/>
  <c r="AW151" i="7" s="1"/>
  <c r="CC145" i="7"/>
  <c r="CH145" i="7"/>
  <c r="AR145" i="7"/>
  <c r="AX145" i="7" s="1"/>
  <c r="AZ135" i="7"/>
  <c r="AZ130" i="7"/>
  <c r="CA127" i="7"/>
  <c r="CF127" i="7"/>
  <c r="AP127" i="7"/>
  <c r="AV127" i="7" s="1"/>
  <c r="AO133" i="7"/>
  <c r="AU133" i="7" s="1"/>
  <c r="CA115" i="7"/>
  <c r="CF115" i="7"/>
  <c r="AP115" i="7"/>
  <c r="AV115" i="7" s="1"/>
  <c r="AR117" i="7"/>
  <c r="AX117" i="7" s="1"/>
  <c r="AZ108" i="7"/>
  <c r="AQ150" i="7"/>
  <c r="AW150" i="7" s="1"/>
  <c r="CG150" i="7"/>
  <c r="CB150" i="7"/>
  <c r="AH125" i="7"/>
  <c r="AN125" i="7"/>
  <c r="AT125" i="7" s="1"/>
  <c r="CF148" i="7"/>
  <c r="AP148" i="7"/>
  <c r="AV148" i="7" s="1"/>
  <c r="CA148" i="7"/>
  <c r="AU148" i="7"/>
  <c r="BA148" i="7"/>
  <c r="AO145" i="7"/>
  <c r="AU145" i="7" s="1"/>
  <c r="AI145" i="7"/>
  <c r="AQ135" i="7"/>
  <c r="AW135" i="7" s="1"/>
  <c r="CB135" i="7"/>
  <c r="CG135" i="7"/>
  <c r="CA142" i="7"/>
  <c r="CF142" i="7"/>
  <c r="AP142" i="7"/>
  <c r="AV142" i="7" s="1"/>
  <c r="AT139" i="7"/>
  <c r="AZ139" i="7"/>
  <c r="AH142" i="7"/>
  <c r="AN142" i="7"/>
  <c r="AT142" i="7" s="1"/>
  <c r="AJ135" i="7"/>
  <c r="AJ134" i="7"/>
  <c r="AP134" i="7"/>
  <c r="AV134" i="7" s="1"/>
  <c r="AH123" i="7"/>
  <c r="AN123" i="7"/>
  <c r="AT123" i="7" s="1"/>
  <c r="AI142" i="7"/>
  <c r="AO142" i="7"/>
  <c r="AJ126" i="7"/>
  <c r="AP126" i="7"/>
  <c r="AV126" i="7" s="1"/>
  <c r="AH129" i="7"/>
  <c r="AN129" i="7"/>
  <c r="AT129" i="7" s="1"/>
  <c r="CF109" i="7"/>
  <c r="AP109" i="7"/>
  <c r="AV109" i="7" s="1"/>
  <c r="CA109" i="7"/>
  <c r="CA119" i="7"/>
  <c r="CF119" i="7"/>
  <c r="AP119" i="7"/>
  <c r="AV119" i="7" s="1"/>
  <c r="AP110" i="7"/>
  <c r="AV110" i="7" s="1"/>
  <c r="BE117" i="7"/>
  <c r="BA117" i="7"/>
  <c r="AO137" i="7"/>
  <c r="AU137" i="7" s="1"/>
  <c r="AI137" i="7"/>
  <c r="CF138" i="7"/>
  <c r="AP138" i="7"/>
  <c r="AV138" i="7" s="1"/>
  <c r="CA138" i="7"/>
  <c r="AI126" i="7"/>
  <c r="AO126" i="7"/>
  <c r="AU126" i="7" s="1"/>
  <c r="AJ149" i="7"/>
  <c r="AP149" i="7"/>
  <c r="AV149" i="7" s="1"/>
  <c r="CB140" i="7"/>
  <c r="CG140" i="7"/>
  <c r="AQ140" i="7"/>
  <c r="AW140" i="7" s="1"/>
  <c r="AJ141" i="7"/>
  <c r="AP141" i="7"/>
  <c r="AV141" i="7" s="1"/>
  <c r="AZ141" i="7"/>
  <c r="AZ132" i="7"/>
  <c r="BA135" i="7"/>
  <c r="AZ124" i="7"/>
  <c r="CF139" i="7"/>
  <c r="AP139" i="7"/>
  <c r="AV139" i="7" s="1"/>
  <c r="CA139" i="7"/>
  <c r="BA125" i="7"/>
  <c r="AO138" i="7"/>
  <c r="AU138" i="7" s="1"/>
  <c r="BB137" i="7"/>
  <c r="AZ128" i="7"/>
  <c r="AI122" i="7"/>
  <c r="AO122" i="7"/>
  <c r="AU122" i="7" s="1"/>
  <c r="AI111" i="7"/>
  <c r="AO111" i="7"/>
  <c r="AU111" i="7" s="1"/>
  <c r="AN115" i="7"/>
  <c r="AT115" i="7" s="1"/>
  <c r="AH115" i="7"/>
  <c r="AN110" i="7"/>
  <c r="AT110" i="7" s="1"/>
  <c r="AH110" i="7"/>
  <c r="BB108" i="7"/>
  <c r="BB117" i="7"/>
  <c r="BA143" i="7"/>
  <c r="AU143" i="7"/>
  <c r="AP144" i="7"/>
  <c r="AV144" i="7" s="1"/>
  <c r="CA144" i="7"/>
  <c r="CF144" i="7"/>
  <c r="CA146" i="7"/>
  <c r="CF146" i="7"/>
  <c r="AP146" i="7"/>
  <c r="AV146" i="7" s="1"/>
  <c r="AO141" i="7"/>
  <c r="AU141" i="7" s="1"/>
  <c r="AI141" i="7"/>
  <c r="AH138" i="7"/>
  <c r="AN138" i="7"/>
  <c r="AT138" i="7" s="1"/>
  <c r="AH131" i="7"/>
  <c r="AN131" i="7"/>
  <c r="AT131" i="7" s="1"/>
  <c r="AP129" i="7"/>
  <c r="AV129" i="7" s="1"/>
  <c r="CA129" i="7"/>
  <c r="CF129" i="7"/>
  <c r="AJ130" i="7"/>
  <c r="AP130" i="7"/>
  <c r="AV130" i="7" s="1"/>
  <c r="AP125" i="7"/>
  <c r="AV125" i="7" s="1"/>
  <c r="CA125" i="7"/>
  <c r="CF125" i="7"/>
  <c r="AH114" i="7"/>
  <c r="AN114" i="7"/>
  <c r="AT114" i="7" s="1"/>
  <c r="CG112" i="7"/>
  <c r="AQ112" i="7"/>
  <c r="AW112" i="7" s="1"/>
  <c r="CB112" i="7"/>
  <c r="BA114" i="7"/>
  <c r="CG108" i="7"/>
  <c r="CB108" i="7"/>
  <c r="AQ108" i="7"/>
  <c r="AW108" i="7" s="1"/>
  <c r="AZ112" i="7"/>
  <c r="AP114" i="7"/>
  <c r="AV114" i="7" s="1"/>
  <c r="AJ114" i="7"/>
  <c r="AU153" i="7"/>
  <c r="BA153" i="7"/>
  <c r="AZ151" i="7"/>
  <c r="CG143" i="7"/>
  <c r="AQ143" i="7"/>
  <c r="AW143" i="7" s="1"/>
  <c r="CB143" i="7"/>
  <c r="BD149" i="7"/>
  <c r="AZ145" i="7"/>
  <c r="AO134" i="7"/>
  <c r="AU134" i="7" s="1"/>
  <c r="AI134" i="7"/>
  <c r="AT144" i="7"/>
  <c r="AO129" i="7"/>
  <c r="AU129" i="7" s="1"/>
  <c r="AI130" i="7"/>
  <c r="AO130" i="7"/>
  <c r="AU130" i="7" s="1"/>
  <c r="AU120" i="7"/>
  <c r="BA120" i="7"/>
  <c r="BC147" i="7"/>
  <c r="BA128" i="7"/>
  <c r="CB110" i="7"/>
  <c r="AQ110" i="7"/>
  <c r="AW110" i="7" s="1"/>
  <c r="CG110" i="7"/>
  <c r="AN91" i="7"/>
  <c r="AZ91" i="7" s="1"/>
  <c r="BL91" i="7" s="1"/>
  <c r="BR91" i="7" s="1"/>
  <c r="AH91" i="7"/>
  <c r="AN75" i="7"/>
  <c r="AZ75" i="7" s="1"/>
  <c r="BL75" i="7" s="1"/>
  <c r="BR75" i="7" s="1"/>
  <c r="AH75" i="7"/>
  <c r="AN67" i="7"/>
  <c r="AZ67" i="7" s="1"/>
  <c r="BL67" i="7" s="1"/>
  <c r="BR67" i="7" s="1"/>
  <c r="AH67" i="7"/>
  <c r="AN59" i="7"/>
  <c r="AZ59" i="7" s="1"/>
  <c r="BL59" i="7" s="1"/>
  <c r="BR59" i="7" s="1"/>
  <c r="AH59" i="7"/>
  <c r="AN51" i="7"/>
  <c r="AZ51" i="7" s="1"/>
  <c r="BL51" i="7" s="1"/>
  <c r="BR51" i="7" s="1"/>
  <c r="AH51" i="7"/>
  <c r="AN27" i="7"/>
  <c r="AZ27" i="7" s="1"/>
  <c r="BL27" i="7" s="1"/>
  <c r="BR27" i="7" s="1"/>
  <c r="AH27" i="7"/>
  <c r="AO86" i="7"/>
  <c r="BA86" i="7" s="1"/>
  <c r="BM86" i="7" s="1"/>
  <c r="BS86" i="7" s="1"/>
  <c r="AI86" i="7"/>
  <c r="AD11" i="7"/>
  <c r="AJ11" i="7" s="1"/>
  <c r="Y32" i="7"/>
  <c r="AE32" i="7"/>
  <c r="AK32" i="7" s="1"/>
  <c r="AF59" i="7"/>
  <c r="AL59" i="7" s="1"/>
  <c r="Z59" i="7"/>
  <c r="AD37" i="7"/>
  <c r="AJ37" i="7" s="1"/>
  <c r="AB22" i="7"/>
  <c r="V22" i="7"/>
  <c r="AC57" i="7"/>
  <c r="W57" i="7"/>
  <c r="AD92" i="7"/>
  <c r="AJ92" i="7" s="1"/>
  <c r="X92" i="7"/>
  <c r="AD28" i="7"/>
  <c r="AJ28" i="7" s="1"/>
  <c r="X28" i="7"/>
  <c r="AE55" i="7"/>
  <c r="AK55" i="7" s="1"/>
  <c r="Y55" i="7"/>
  <c r="Z90" i="7"/>
  <c r="AF90" i="7"/>
  <c r="AL90" i="7" s="1"/>
  <c r="AA61" i="7"/>
  <c r="AG61" i="7"/>
  <c r="AM61" i="7" s="1"/>
  <c r="AD77" i="7"/>
  <c r="AJ77" i="7" s="1"/>
  <c r="AE48" i="7"/>
  <c r="AK48" i="7" s="1"/>
  <c r="Y48" i="7"/>
  <c r="AG22" i="7"/>
  <c r="AM22" i="7" s="1"/>
  <c r="AA22" i="7"/>
  <c r="AN83" i="7"/>
  <c r="AZ83" i="7" s="1"/>
  <c r="BL83" i="7" s="1"/>
  <c r="BR83" i="7" s="1"/>
  <c r="AH83" i="7"/>
  <c r="AC65" i="7"/>
  <c r="W65" i="7"/>
  <c r="AC33" i="7"/>
  <c r="AI33" i="7" s="1"/>
  <c r="W33" i="7"/>
  <c r="AD68" i="7"/>
  <c r="AJ68" i="7" s="1"/>
  <c r="X68" i="7"/>
  <c r="Z26" i="7"/>
  <c r="AF26" i="7"/>
  <c r="AL26" i="7" s="1"/>
  <c r="AG77" i="7"/>
  <c r="AM77" i="7" s="1"/>
  <c r="AA77" i="7"/>
  <c r="AA45" i="7"/>
  <c r="AG45" i="7"/>
  <c r="AM45" i="7" s="1"/>
  <c r="AB55" i="7"/>
  <c r="AF82" i="7"/>
  <c r="AL82" i="7" s="1"/>
  <c r="AA14" i="7"/>
  <c r="BZ17" i="7"/>
  <c r="AO17" i="7"/>
  <c r="AU17" i="7" s="1"/>
  <c r="V91" i="7"/>
  <c r="V65" i="7"/>
  <c r="V27" i="7"/>
  <c r="W76" i="7"/>
  <c r="X87" i="7"/>
  <c r="X49" i="7"/>
  <c r="X23" i="7"/>
  <c r="Y60" i="7"/>
  <c r="Y34" i="7"/>
  <c r="Z71" i="7"/>
  <c r="AA82" i="7"/>
  <c r="AA56" i="7"/>
  <c r="AB79" i="7"/>
  <c r="AB54" i="7"/>
  <c r="AN37" i="7"/>
  <c r="AT37" i="7" s="1"/>
  <c r="AH37" i="7"/>
  <c r="AB15" i="7"/>
  <c r="AC34" i="7"/>
  <c r="AD53" i="7"/>
  <c r="AJ53" i="7" s="1"/>
  <c r="AD33" i="7"/>
  <c r="AJ33" i="7" s="1"/>
  <c r="AE72" i="7"/>
  <c r="AK72" i="7" s="1"/>
  <c r="AE52" i="7"/>
  <c r="AK52" i="7" s="1"/>
  <c r="AF39" i="7"/>
  <c r="AL39" i="7" s="1"/>
  <c r="AG26" i="7"/>
  <c r="AM26" i="7" s="1"/>
  <c r="AI87" i="7"/>
  <c r="BZ19" i="7"/>
  <c r="CF19" i="7" s="1"/>
  <c r="AA70" i="7"/>
  <c r="AG70" i="7"/>
  <c r="AM70" i="7" s="1"/>
  <c r="AB30" i="7"/>
  <c r="V30" i="7"/>
  <c r="AD60" i="7"/>
  <c r="AJ60" i="7" s="1"/>
  <c r="X60" i="7"/>
  <c r="AE87" i="7"/>
  <c r="AK87" i="7" s="1"/>
  <c r="Y87" i="7"/>
  <c r="Y31" i="7"/>
  <c r="AE31" i="7"/>
  <c r="AK31" i="7" s="1"/>
  <c r="AB94" i="7"/>
  <c r="AN69" i="7"/>
  <c r="AT69" i="7" s="1"/>
  <c r="AH69" i="7"/>
  <c r="AB39" i="7"/>
  <c r="AC58" i="7"/>
  <c r="AI58" i="7" s="1"/>
  <c r="AE15" i="7"/>
  <c r="AK15" i="7" s="1"/>
  <c r="AF43" i="7"/>
  <c r="AL43" i="7" s="1"/>
  <c r="AG85" i="7"/>
  <c r="AM85" i="7" s="1"/>
  <c r="W17" i="7"/>
  <c r="CE12" i="7"/>
  <c r="AO12" i="7"/>
  <c r="AU12" i="7" s="1"/>
  <c r="AN92" i="7"/>
  <c r="AZ92" i="7" s="1"/>
  <c r="BL92" i="7" s="1"/>
  <c r="BR92" i="7" s="1"/>
  <c r="AH92" i="7"/>
  <c r="AN84" i="7"/>
  <c r="AZ84" i="7" s="1"/>
  <c r="BL84" i="7" s="1"/>
  <c r="BR84" i="7" s="1"/>
  <c r="AH84" i="7"/>
  <c r="AN76" i="7"/>
  <c r="AH76" i="7"/>
  <c r="AN68" i="7"/>
  <c r="AH68" i="7"/>
  <c r="AN60" i="7"/>
  <c r="AH60" i="7"/>
  <c r="AN52" i="7"/>
  <c r="AH52" i="7"/>
  <c r="AN44" i="7"/>
  <c r="AH44" i="7"/>
  <c r="AN36" i="7"/>
  <c r="AH36" i="7"/>
  <c r="AN28" i="7"/>
  <c r="AH28" i="7"/>
  <c r="AN20" i="7"/>
  <c r="AZ20" i="7" s="1"/>
  <c r="BL20" i="7" s="1"/>
  <c r="BR20" i="7" s="1"/>
  <c r="AH20" i="7"/>
  <c r="AI79" i="7"/>
  <c r="AO79" i="7"/>
  <c r="AU79" i="7" s="1"/>
  <c r="AI63" i="7"/>
  <c r="AO63" i="7"/>
  <c r="AU63" i="7" s="1"/>
  <c r="AJ82" i="7"/>
  <c r="V18" i="7"/>
  <c r="V89" i="7"/>
  <c r="V51" i="7"/>
  <c r="V25" i="7"/>
  <c r="W36" i="7"/>
  <c r="X73" i="7"/>
  <c r="X47" i="7"/>
  <c r="Y84" i="7"/>
  <c r="Y58" i="7"/>
  <c r="Y20" i="7"/>
  <c r="Z69" i="7"/>
  <c r="Z31" i="7"/>
  <c r="AA80" i="7"/>
  <c r="AB78" i="7"/>
  <c r="AB66" i="7"/>
  <c r="AB35" i="7"/>
  <c r="AN13" i="7"/>
  <c r="AT13" i="7" s="1"/>
  <c r="AC74" i="7"/>
  <c r="AI74" i="7" s="1"/>
  <c r="AD93" i="7"/>
  <c r="AJ93" i="7" s="1"/>
  <c r="AD29" i="7"/>
  <c r="AJ29" i="7" s="1"/>
  <c r="AE92" i="7"/>
  <c r="AK92" i="7" s="1"/>
  <c r="AE47" i="7"/>
  <c r="AK47" i="7" s="1"/>
  <c r="AF93" i="7"/>
  <c r="AL93" i="7" s="1"/>
  <c r="AF75" i="7"/>
  <c r="AL75" i="7" s="1"/>
  <c r="AG64" i="7"/>
  <c r="AM64" i="7" s="1"/>
  <c r="AG46" i="7"/>
  <c r="AM46" i="7" s="1"/>
  <c r="AG21" i="7"/>
  <c r="AM21" i="7" s="1"/>
  <c r="AH64" i="7"/>
  <c r="AO83" i="7"/>
  <c r="BA83" i="7" s="1"/>
  <c r="BM83" i="7" s="1"/>
  <c r="BS83" i="7" s="1"/>
  <c r="AG30" i="7"/>
  <c r="AM30" i="7" s="1"/>
  <c r="AC89" i="7"/>
  <c r="AI89" i="7" s="1"/>
  <c r="W89" i="7"/>
  <c r="AC49" i="7"/>
  <c r="AI49" i="7" s="1"/>
  <c r="W49" i="7"/>
  <c r="AD76" i="7"/>
  <c r="AJ76" i="7" s="1"/>
  <c r="X76" i="7"/>
  <c r="AD52" i="7"/>
  <c r="AJ52" i="7" s="1"/>
  <c r="X52" i="7"/>
  <c r="AD20" i="7"/>
  <c r="AJ20" i="7" s="1"/>
  <c r="X20" i="7"/>
  <c r="AE63" i="7"/>
  <c r="AK63" i="7" s="1"/>
  <c r="Y63" i="7"/>
  <c r="AF58" i="7"/>
  <c r="AL58" i="7" s="1"/>
  <c r="Z58" i="7"/>
  <c r="BZ15" i="7"/>
  <c r="CA15" i="7" s="1"/>
  <c r="AO15" i="7"/>
  <c r="AU15" i="7" s="1"/>
  <c r="AB11" i="7"/>
  <c r="V17" i="7"/>
  <c r="V75" i="7"/>
  <c r="V49" i="7"/>
  <c r="W86" i="7"/>
  <c r="W60" i="7"/>
  <c r="W22" i="7"/>
  <c r="X71" i="7"/>
  <c r="Y82" i="7"/>
  <c r="Y44" i="7"/>
  <c r="Z55" i="7"/>
  <c r="Z29" i="7"/>
  <c r="AA66" i="7"/>
  <c r="AA40" i="7"/>
  <c r="AB90" i="7"/>
  <c r="AN77" i="7"/>
  <c r="AT77" i="7" s="1"/>
  <c r="AH77" i="7"/>
  <c r="AB63" i="7"/>
  <c r="AB31" i="7"/>
  <c r="AC94" i="7"/>
  <c r="AI94" i="7" s="1"/>
  <c r="AC50" i="7"/>
  <c r="AI50" i="7" s="1"/>
  <c r="AC30" i="7"/>
  <c r="AI30" i="7" s="1"/>
  <c r="AD69" i="7"/>
  <c r="AJ69" i="7" s="1"/>
  <c r="AE88" i="7"/>
  <c r="AK88" i="7" s="1"/>
  <c r="AE68" i="7"/>
  <c r="AK68" i="7" s="1"/>
  <c r="AF34" i="7"/>
  <c r="AL34" i="7" s="1"/>
  <c r="AG62" i="7"/>
  <c r="AM62" i="7" s="1"/>
  <c r="AH88" i="7"/>
  <c r="AI23" i="7"/>
  <c r="AF83" i="7"/>
  <c r="AL83" i="7" s="1"/>
  <c r="Z83" i="7"/>
  <c r="AF67" i="7"/>
  <c r="AL67" i="7" s="1"/>
  <c r="Z67" i="7"/>
  <c r="Z35" i="7"/>
  <c r="AF35" i="7"/>
  <c r="AL35" i="7" s="1"/>
  <c r="AG78" i="7"/>
  <c r="AM78" i="7" s="1"/>
  <c r="AA78" i="7"/>
  <c r="AG38" i="7"/>
  <c r="AM38" i="7" s="1"/>
  <c r="AA38" i="7"/>
  <c r="AC82" i="7"/>
  <c r="AE56" i="7"/>
  <c r="AK56" i="7" s="1"/>
  <c r="AN14" i="7"/>
  <c r="AT14" i="7" s="1"/>
  <c r="AH14" i="7"/>
  <c r="AD44" i="7"/>
  <c r="AJ44" i="7" s="1"/>
  <c r="X44" i="7"/>
  <c r="CE18" i="7"/>
  <c r="AO18" i="7"/>
  <c r="AU18" i="7" s="1"/>
  <c r="AG11" i="7"/>
  <c r="AM11" i="7" s="1"/>
  <c r="AB50" i="7"/>
  <c r="V50" i="7"/>
  <c r="AB42" i="7"/>
  <c r="V42" i="7"/>
  <c r="AB34" i="7"/>
  <c r="V34" i="7"/>
  <c r="AB26" i="7"/>
  <c r="V26" i="7"/>
  <c r="AN18" i="7"/>
  <c r="AT18" i="7" s="1"/>
  <c r="AH18" i="7"/>
  <c r="AC93" i="7"/>
  <c r="W93" i="7"/>
  <c r="AC85" i="7"/>
  <c r="AI85" i="7" s="1"/>
  <c r="W85" i="7"/>
  <c r="AC77" i="7"/>
  <c r="W77" i="7"/>
  <c r="AC69" i="7"/>
  <c r="AI69" i="7" s="1"/>
  <c r="W69" i="7"/>
  <c r="AC61" i="7"/>
  <c r="W61" i="7"/>
  <c r="AC53" i="7"/>
  <c r="AI53" i="7" s="1"/>
  <c r="W53" i="7"/>
  <c r="AC45" i="7"/>
  <c r="AI45" i="7" s="1"/>
  <c r="W45" i="7"/>
  <c r="AC37" i="7"/>
  <c r="AI37" i="7" s="1"/>
  <c r="W37" i="7"/>
  <c r="AC29" i="7"/>
  <c r="AI29" i="7" s="1"/>
  <c r="W29" i="7"/>
  <c r="AC21" i="7"/>
  <c r="W21" i="7"/>
  <c r="AD88" i="7"/>
  <c r="AJ88" i="7" s="1"/>
  <c r="X88" i="7"/>
  <c r="AD80" i="7"/>
  <c r="AJ80" i="7" s="1"/>
  <c r="X80" i="7"/>
  <c r="AD72" i="7"/>
  <c r="AJ72" i="7" s="1"/>
  <c r="X72" i="7"/>
  <c r="AD64" i="7"/>
  <c r="AJ64" i="7" s="1"/>
  <c r="X64" i="7"/>
  <c r="AD56" i="7"/>
  <c r="AJ56" i="7" s="1"/>
  <c r="X56" i="7"/>
  <c r="AD48" i="7"/>
  <c r="AJ48" i="7" s="1"/>
  <c r="X48" i="7"/>
  <c r="AD40" i="7"/>
  <c r="AJ40" i="7" s="1"/>
  <c r="X40" i="7"/>
  <c r="AD32" i="7"/>
  <c r="AJ32" i="7" s="1"/>
  <c r="X32" i="7"/>
  <c r="AD24" i="7"/>
  <c r="AJ24" i="7" s="1"/>
  <c r="X24" i="7"/>
  <c r="AE91" i="7"/>
  <c r="AK91" i="7" s="1"/>
  <c r="Y91" i="7"/>
  <c r="AE83" i="7"/>
  <c r="AK83" i="7" s="1"/>
  <c r="Y83" i="7"/>
  <c r="AE75" i="7"/>
  <c r="AK75" i="7" s="1"/>
  <c r="Y75" i="7"/>
  <c r="AE67" i="7"/>
  <c r="AK67" i="7" s="1"/>
  <c r="Y67" i="7"/>
  <c r="AE59" i="7"/>
  <c r="AK59" i="7" s="1"/>
  <c r="Y59" i="7"/>
  <c r="AE51" i="7"/>
  <c r="AK51" i="7" s="1"/>
  <c r="Y51" i="7"/>
  <c r="AE43" i="7"/>
  <c r="AK43" i="7" s="1"/>
  <c r="Y43" i="7"/>
  <c r="AE35" i="7"/>
  <c r="AK35" i="7" s="1"/>
  <c r="Y35" i="7"/>
  <c r="AE27" i="7"/>
  <c r="AK27" i="7" s="1"/>
  <c r="Y27" i="7"/>
  <c r="AF94" i="7"/>
  <c r="AL94" i="7" s="1"/>
  <c r="Z94" i="7"/>
  <c r="AF86" i="7"/>
  <c r="AL86" i="7" s="1"/>
  <c r="Z86" i="7"/>
  <c r="AF78" i="7"/>
  <c r="AL78" i="7" s="1"/>
  <c r="Z78" i="7"/>
  <c r="AF70" i="7"/>
  <c r="AL70" i="7" s="1"/>
  <c r="Z70" i="7"/>
  <c r="AF62" i="7"/>
  <c r="AL62" i="7" s="1"/>
  <c r="Z62" i="7"/>
  <c r="AF54" i="7"/>
  <c r="AL54" i="7" s="1"/>
  <c r="Z54" i="7"/>
  <c r="AF46" i="7"/>
  <c r="AL46" i="7" s="1"/>
  <c r="Z46" i="7"/>
  <c r="AF38" i="7"/>
  <c r="AL38" i="7" s="1"/>
  <c r="Z38" i="7"/>
  <c r="AF30" i="7"/>
  <c r="AL30" i="7" s="1"/>
  <c r="Z30" i="7"/>
  <c r="AF22" i="7"/>
  <c r="AL22" i="7" s="1"/>
  <c r="Z22" i="7"/>
  <c r="AG89" i="7"/>
  <c r="AM89" i="7" s="1"/>
  <c r="AA89" i="7"/>
  <c r="AG81" i="7"/>
  <c r="AM81" i="7" s="1"/>
  <c r="AA81" i="7"/>
  <c r="AG73" i="7"/>
  <c r="AM73" i="7" s="1"/>
  <c r="AA73" i="7"/>
  <c r="AG65" i="7"/>
  <c r="AM65" i="7" s="1"/>
  <c r="AA65" i="7"/>
  <c r="AG57" i="7"/>
  <c r="AM57" i="7" s="1"/>
  <c r="AA57" i="7"/>
  <c r="AG49" i="7"/>
  <c r="AM49" i="7" s="1"/>
  <c r="AA49" i="7"/>
  <c r="AG41" i="7"/>
  <c r="AM41" i="7" s="1"/>
  <c r="AA41" i="7"/>
  <c r="AG33" i="7"/>
  <c r="AM33" i="7" s="1"/>
  <c r="AA33" i="7"/>
  <c r="AG25" i="7"/>
  <c r="AM25" i="7" s="1"/>
  <c r="AA25" i="7"/>
  <c r="V73" i="7"/>
  <c r="W84" i="7"/>
  <c r="W46" i="7"/>
  <c r="W20" i="7"/>
  <c r="X31" i="7"/>
  <c r="Y42" i="7"/>
  <c r="Z79" i="7"/>
  <c r="Z53" i="7"/>
  <c r="AB87" i="7"/>
  <c r="AB62" i="7"/>
  <c r="AB47" i="7"/>
  <c r="AC90" i="7"/>
  <c r="AC70" i="7"/>
  <c r="AI70" i="7" s="1"/>
  <c r="AC26" i="7"/>
  <c r="AI26" i="7" s="1"/>
  <c r="AD45" i="7"/>
  <c r="AJ45" i="7" s="1"/>
  <c r="AE64" i="7"/>
  <c r="AK64" i="7" s="1"/>
  <c r="AE26" i="7"/>
  <c r="AK26" i="7" s="1"/>
  <c r="AF91" i="7"/>
  <c r="AL91" i="7" s="1"/>
  <c r="AH56" i="7"/>
  <c r="AI20" i="7"/>
  <c r="Z51" i="7"/>
  <c r="AF51" i="7"/>
  <c r="AL51" i="7" s="1"/>
  <c r="AG86" i="7"/>
  <c r="AM86" i="7" s="1"/>
  <c r="AA86" i="7"/>
  <c r="AA54" i="7"/>
  <c r="AG54" i="7"/>
  <c r="AM54" i="7" s="1"/>
  <c r="AF27" i="7"/>
  <c r="AL27" i="7" s="1"/>
  <c r="CE88" i="7"/>
  <c r="AO88" i="7"/>
  <c r="BA88" i="7" s="1"/>
  <c r="BG88" i="7" s="1"/>
  <c r="CE72" i="7"/>
  <c r="CF211" i="7"/>
  <c r="CA211" i="7"/>
  <c r="CG211" i="7" s="1"/>
  <c r="CE275" i="7"/>
  <c r="BZ275" i="7"/>
  <c r="AC81" i="7"/>
  <c r="AI81" i="7" s="1"/>
  <c r="W81" i="7"/>
  <c r="AC41" i="7"/>
  <c r="AI41" i="7" s="1"/>
  <c r="W41" i="7"/>
  <c r="AD84" i="7"/>
  <c r="AJ84" i="7" s="1"/>
  <c r="X84" i="7"/>
  <c r="AD36" i="7"/>
  <c r="AJ36" i="7" s="1"/>
  <c r="X36" i="7"/>
  <c r="AE71" i="7"/>
  <c r="AK71" i="7" s="1"/>
  <c r="Y71" i="7"/>
  <c r="Y23" i="7"/>
  <c r="AE23" i="7"/>
  <c r="AK23" i="7" s="1"/>
  <c r="Z42" i="7"/>
  <c r="AF42" i="7"/>
  <c r="AL42" i="7" s="1"/>
  <c r="AH89" i="7"/>
  <c r="AN89" i="7"/>
  <c r="AZ89" i="7" s="1"/>
  <c r="BF89" i="7" s="1"/>
  <c r="AN81" i="7"/>
  <c r="AZ81" i="7" s="1"/>
  <c r="BF81" i="7" s="1"/>
  <c r="AH81" i="7"/>
  <c r="AH73" i="7"/>
  <c r="AN73" i="7"/>
  <c r="AZ73" i="7" s="1"/>
  <c r="BF73" i="7" s="1"/>
  <c r="AN65" i="7"/>
  <c r="AZ65" i="7" s="1"/>
  <c r="BF65" i="7" s="1"/>
  <c r="AH65" i="7"/>
  <c r="AN57" i="7"/>
  <c r="AZ57" i="7" s="1"/>
  <c r="BL57" i="7" s="1"/>
  <c r="BR57" i="7" s="1"/>
  <c r="AH57" i="7"/>
  <c r="AN49" i="7"/>
  <c r="AZ49" i="7" s="1"/>
  <c r="BF49" i="7" s="1"/>
  <c r="AH49" i="7"/>
  <c r="AN41" i="7"/>
  <c r="AZ41" i="7" s="1"/>
  <c r="BL41" i="7" s="1"/>
  <c r="BR41" i="7" s="1"/>
  <c r="AH41" i="7"/>
  <c r="AN33" i="7"/>
  <c r="AZ33" i="7" s="1"/>
  <c r="BF33" i="7" s="1"/>
  <c r="AH33" i="7"/>
  <c r="AN25" i="7"/>
  <c r="AZ25" i="7" s="1"/>
  <c r="BF25" i="7" s="1"/>
  <c r="AH25" i="7"/>
  <c r="AN17" i="7"/>
  <c r="AT17" i="7" s="1"/>
  <c r="AH17" i="7"/>
  <c r="AO68" i="7"/>
  <c r="BA68" i="7" s="1"/>
  <c r="BG68" i="7" s="1"/>
  <c r="AI68" i="7"/>
  <c r="AO44" i="7"/>
  <c r="BA44" i="7" s="1"/>
  <c r="BG44" i="7" s="1"/>
  <c r="AI44" i="7"/>
  <c r="AO28" i="7"/>
  <c r="BA28" i="7" s="1"/>
  <c r="BG28" i="7" s="1"/>
  <c r="AI28" i="7"/>
  <c r="Z13" i="7"/>
  <c r="AF13" i="7"/>
  <c r="AL13" i="7" s="1"/>
  <c r="V14" i="7"/>
  <c r="V59" i="7"/>
  <c r="V33" i="7"/>
  <c r="W44" i="7"/>
  <c r="X55" i="7"/>
  <c r="Y66" i="7"/>
  <c r="Y28" i="7"/>
  <c r="Z77" i="7"/>
  <c r="AA88" i="7"/>
  <c r="AA50" i="7"/>
  <c r="AA24" i="7"/>
  <c r="AB86" i="7"/>
  <c r="AB74" i="7"/>
  <c r="AB46" i="7"/>
  <c r="AC66" i="7"/>
  <c r="AD85" i="7"/>
  <c r="AJ85" i="7" s="1"/>
  <c r="AD21" i="7"/>
  <c r="AJ21" i="7" s="1"/>
  <c r="AE24" i="7"/>
  <c r="AK24" i="7" s="1"/>
  <c r="AF66" i="7"/>
  <c r="AL66" i="7" s="1"/>
  <c r="AG94" i="7"/>
  <c r="AM94" i="7" s="1"/>
  <c r="AG37" i="7"/>
  <c r="AM37" i="7" s="1"/>
  <c r="AH80" i="7"/>
  <c r="AE40" i="7"/>
  <c r="AK40" i="7" s="1"/>
  <c r="Y40" i="7"/>
  <c r="CE80" i="7"/>
  <c r="AO80" i="7"/>
  <c r="BA80" i="7" s="1"/>
  <c r="BG80" i="7" s="1"/>
  <c r="BZ56" i="7"/>
  <c r="CE14" i="7"/>
  <c r="AO14" i="7"/>
  <c r="AU14" i="7" s="1"/>
  <c r="AB38" i="7"/>
  <c r="V38" i="7"/>
  <c r="AC73" i="7"/>
  <c r="W73" i="7"/>
  <c r="AC25" i="7"/>
  <c r="AI25" i="7" s="1"/>
  <c r="W25" i="7"/>
  <c r="AE79" i="7"/>
  <c r="AK79" i="7" s="1"/>
  <c r="Y79" i="7"/>
  <c r="AE39" i="7"/>
  <c r="AK39" i="7" s="1"/>
  <c r="Y39" i="7"/>
  <c r="AF74" i="7"/>
  <c r="AL74" i="7" s="1"/>
  <c r="Z74" i="7"/>
  <c r="Z50" i="7"/>
  <c r="AF50" i="7"/>
  <c r="AL50" i="7" s="1"/>
  <c r="AG93" i="7"/>
  <c r="AM93" i="7" s="1"/>
  <c r="AA93" i="7"/>
  <c r="AA69" i="7"/>
  <c r="AG69" i="7"/>
  <c r="AM69" i="7" s="1"/>
  <c r="AG29" i="7"/>
  <c r="AM29" i="7" s="1"/>
  <c r="AA29" i="7"/>
  <c r="AH43" i="7"/>
  <c r="CE13" i="7"/>
  <c r="AO13" i="7"/>
  <c r="AU13" i="7" s="1"/>
  <c r="CE16" i="7"/>
  <c r="AO16" i="7"/>
  <c r="AU16" i="7" s="1"/>
  <c r="AE11" i="7"/>
  <c r="AK11" i="7" s="1"/>
  <c r="AN72" i="7"/>
  <c r="AZ72" i="7" s="1"/>
  <c r="BL72" i="7" s="1"/>
  <c r="BR72" i="7" s="1"/>
  <c r="AH72" i="7"/>
  <c r="AN40" i="7"/>
  <c r="AZ40" i="7" s="1"/>
  <c r="BL40" i="7" s="1"/>
  <c r="BR40" i="7" s="1"/>
  <c r="AH40" i="7"/>
  <c r="AH32" i="7"/>
  <c r="AN32" i="7"/>
  <c r="AZ32" i="7" s="1"/>
  <c r="BL32" i="7" s="1"/>
  <c r="BR32" i="7" s="1"/>
  <c r="AH24" i="7"/>
  <c r="AN24" i="7"/>
  <c r="AZ24" i="7" s="1"/>
  <c r="BL24" i="7" s="1"/>
  <c r="BR24" i="7" s="1"/>
  <c r="AH16" i="7"/>
  <c r="AN16" i="7"/>
  <c r="AT16" i="7" s="1"/>
  <c r="AI67" i="7"/>
  <c r="AO67" i="7"/>
  <c r="BA67" i="7" s="1"/>
  <c r="BM67" i="7" s="1"/>
  <c r="BS67" i="7" s="1"/>
  <c r="AO59" i="7"/>
  <c r="BA59" i="7" s="1"/>
  <c r="BG59" i="7" s="1"/>
  <c r="AI59" i="7"/>
  <c r="V57" i="7"/>
  <c r="W68" i="7"/>
  <c r="X79" i="7"/>
  <c r="X41" i="7"/>
  <c r="Y90" i="7"/>
  <c r="Z63" i="7"/>
  <c r="Z37" i="7"/>
  <c r="AN85" i="7"/>
  <c r="AT85" i="7" s="1"/>
  <c r="AH85" i="7"/>
  <c r="AB71" i="7"/>
  <c r="AN45" i="7"/>
  <c r="AT45" i="7" s="1"/>
  <c r="AH45" i="7"/>
  <c r="AB23" i="7"/>
  <c r="AC42" i="7"/>
  <c r="AI42" i="7" s="1"/>
  <c r="AD61" i="7"/>
  <c r="AE80" i="7"/>
  <c r="AK80" i="7" s="1"/>
  <c r="AG53" i="7"/>
  <c r="AM53" i="7" s="1"/>
  <c r="AH48" i="7"/>
  <c r="AB12" i="7"/>
  <c r="AE13" i="7"/>
  <c r="AK13" i="7" s="1"/>
  <c r="AC19" i="7"/>
  <c r="AI19" i="7" s="1"/>
  <c r="CE94" i="7"/>
  <c r="BZ94" i="7"/>
  <c r="AO78" i="7"/>
  <c r="BA78" i="7" s="1"/>
  <c r="BM78" i="7" s="1"/>
  <c r="BS78" i="7" s="1"/>
  <c r="CF21" i="7"/>
  <c r="AO92" i="7"/>
  <c r="BA92" i="7" s="1"/>
  <c r="BG92" i="7" s="1"/>
  <c r="AO84" i="7"/>
  <c r="BA84" i="7" s="1"/>
  <c r="BG84" i="7" s="1"/>
  <c r="AO76" i="7"/>
  <c r="BA76" i="7" s="1"/>
  <c r="BG76" i="7" s="1"/>
  <c r="CE60" i="7"/>
  <c r="BZ60" i="7"/>
  <c r="CA60" i="7" s="1"/>
  <c r="AO60" i="7"/>
  <c r="BA60" i="7" s="1"/>
  <c r="BG60" i="7" s="1"/>
  <c r="CE52" i="7"/>
  <c r="AO52" i="7"/>
  <c r="BA52" i="7" s="1"/>
  <c r="BG52" i="7" s="1"/>
  <c r="CE20" i="7"/>
  <c r="BZ20" i="7"/>
  <c r="CA20" i="7" s="1"/>
  <c r="CA232" i="7"/>
  <c r="CF232" i="7"/>
  <c r="AP232" i="7"/>
  <c r="AV232" i="7" s="1"/>
  <c r="AO91" i="7"/>
  <c r="BA91" i="7" s="1"/>
  <c r="BG91" i="7" s="1"/>
  <c r="BZ75" i="7"/>
  <c r="CA75" i="7" s="1"/>
  <c r="CE75" i="7"/>
  <c r="AO51" i="7"/>
  <c r="BA51" i="7" s="1"/>
  <c r="BG51" i="7" s="1"/>
  <c r="AO43" i="7"/>
  <c r="BA43" i="7" s="1"/>
  <c r="BG43" i="7" s="1"/>
  <c r="AO35" i="7"/>
  <c r="BA35" i="7" s="1"/>
  <c r="AO27" i="7"/>
  <c r="BA27" i="7" s="1"/>
  <c r="BG27" i="7" s="1"/>
  <c r="AD202" i="7"/>
  <c r="AJ202" i="7" s="1"/>
  <c r="X202" i="7"/>
  <c r="CA247" i="7"/>
  <c r="CB247" i="7" s="1"/>
  <c r="AR247" i="7" s="1"/>
  <c r="AX247" i="7" s="1"/>
  <c r="CF247" i="7"/>
  <c r="AO22" i="7"/>
  <c r="BA22" i="7" s="1"/>
  <c r="BM22" i="7" s="1"/>
  <c r="BS22" i="7" s="1"/>
  <c r="BZ83" i="7"/>
  <c r="AP83" i="7" s="1"/>
  <c r="AV83" i="7" s="1"/>
  <c r="CF61" i="7"/>
  <c r="CE225" i="7"/>
  <c r="BZ225" i="7"/>
  <c r="CF225" i="7" s="1"/>
  <c r="CE233" i="7"/>
  <c r="BZ233" i="7"/>
  <c r="AP233" i="7" s="1"/>
  <c r="AD236" i="7"/>
  <c r="AJ236" i="7" s="1"/>
  <c r="X236" i="7"/>
  <c r="AC275" i="7"/>
  <c r="AI275" i="7" s="1"/>
  <c r="W275" i="7"/>
  <c r="W212" i="7"/>
  <c r="AC212" i="7"/>
  <c r="AI212" i="7" s="1"/>
  <c r="AC254" i="7"/>
  <c r="AI254" i="7" s="1"/>
  <c r="W254" i="7"/>
  <c r="Z266" i="7"/>
  <c r="AB198" i="7"/>
  <c r="AH198" i="7" s="1"/>
  <c r="V198" i="7"/>
  <c r="AD214" i="7"/>
  <c r="AJ214" i="7" s="1"/>
  <c r="X214" i="7"/>
  <c r="CG256" i="7"/>
  <c r="CB256" i="7"/>
  <c r="CH256" i="7" s="1"/>
  <c r="AQ256" i="7"/>
  <c r="AW256" i="7" s="1"/>
  <c r="AB258" i="7"/>
  <c r="AH258" i="7" s="1"/>
  <c r="V258" i="7"/>
  <c r="AO47" i="7"/>
  <c r="AU47" i="7" s="1"/>
  <c r="AO31" i="7"/>
  <c r="AU31" i="7" s="1"/>
  <c r="AC230" i="7"/>
  <c r="AI230" i="7" s="1"/>
  <c r="W230" i="7"/>
  <c r="AC256" i="7"/>
  <c r="AI256" i="7" s="1"/>
  <c r="W256" i="7"/>
  <c r="CF266" i="7"/>
  <c r="AP266" i="7"/>
  <c r="AV266" i="7" s="1"/>
  <c r="CA266" i="7"/>
  <c r="CB266" i="7" s="1"/>
  <c r="AC279" i="7"/>
  <c r="W279" i="7"/>
  <c r="V235" i="7"/>
  <c r="AB235" i="7"/>
  <c r="AN235" i="7" s="1"/>
  <c r="AD237" i="7"/>
  <c r="AJ237" i="7" s="1"/>
  <c r="X237" i="7"/>
  <c r="CF238" i="7"/>
  <c r="CA238" i="7"/>
  <c r="CB238" i="7" s="1"/>
  <c r="AD259" i="7"/>
  <c r="AJ259" i="7" s="1"/>
  <c r="X259" i="7"/>
  <c r="CE93" i="7"/>
  <c r="AB211" i="7"/>
  <c r="AN211" i="7" s="1"/>
  <c r="V211" i="7"/>
  <c r="CE215" i="7"/>
  <c r="BZ215" i="7"/>
  <c r="CA215" i="7" s="1"/>
  <c r="AQ215" i="7" s="1"/>
  <c r="AW215" i="7" s="1"/>
  <c r="V246" i="7"/>
  <c r="AB246" i="7"/>
  <c r="AH246" i="7" s="1"/>
  <c r="CF256" i="7"/>
  <c r="AH267" i="7"/>
  <c r="AZ267" i="7"/>
  <c r="BF267" i="7" s="1"/>
  <c r="AE261" i="7"/>
  <c r="AK261" i="7" s="1"/>
  <c r="Y261" i="7"/>
  <c r="AE237" i="7"/>
  <c r="AK237" i="7" s="1"/>
  <c r="Y237" i="7"/>
  <c r="Y229" i="7"/>
  <c r="AE229" i="7"/>
  <c r="AK229" i="7" s="1"/>
  <c r="AE221" i="7"/>
  <c r="AK221" i="7" s="1"/>
  <c r="Y221" i="7"/>
  <c r="Y205" i="7"/>
  <c r="AE205" i="7"/>
  <c r="AK205" i="7" s="1"/>
  <c r="Z274" i="7"/>
  <c r="AF274" i="7"/>
  <c r="AL274" i="7" s="1"/>
  <c r="Z250" i="7"/>
  <c r="AF250" i="7"/>
  <c r="AL250" i="7" s="1"/>
  <c r="Z242" i="7"/>
  <c r="AF242" i="7"/>
  <c r="AL242" i="7" s="1"/>
  <c r="Z218" i="7"/>
  <c r="AF218" i="7"/>
  <c r="AL218" i="7" s="1"/>
  <c r="AG277" i="7"/>
  <c r="AM277" i="7" s="1"/>
  <c r="AA277" i="7"/>
  <c r="AA253" i="7"/>
  <c r="AG253" i="7"/>
  <c r="AM253" i="7" s="1"/>
  <c r="AG245" i="7"/>
  <c r="AM245" i="7" s="1"/>
  <c r="AA245" i="7"/>
  <c r="AA229" i="7"/>
  <c r="AG229" i="7"/>
  <c r="AM229" i="7" s="1"/>
  <c r="AG213" i="7"/>
  <c r="AM213" i="7" s="1"/>
  <c r="AA213" i="7"/>
  <c r="AG205" i="7"/>
  <c r="AM205" i="7" s="1"/>
  <c r="AA205" i="7"/>
  <c r="CE205" i="7"/>
  <c r="CE209" i="7"/>
  <c r="AB210" i="7"/>
  <c r="AN210" i="7" s="1"/>
  <c r="AT210" i="7" s="1"/>
  <c r="AD211" i="7"/>
  <c r="AJ211" i="7" s="1"/>
  <c r="W215" i="7"/>
  <c r="V216" i="7"/>
  <c r="V217" i="7"/>
  <c r="W222" i="7"/>
  <c r="V226" i="7"/>
  <c r="W234" i="7"/>
  <c r="W236" i="7"/>
  <c r="V240" i="7"/>
  <c r="AO240" i="7"/>
  <c r="AU240" i="7" s="1"/>
  <c r="X241" i="7"/>
  <c r="AB243" i="7"/>
  <c r="AH243" i="7" s="1"/>
  <c r="V245" i="7"/>
  <c r="V248" i="7"/>
  <c r="W249" i="7"/>
  <c r="AC255" i="7"/>
  <c r="AI255" i="7" s="1"/>
  <c r="AD257" i="7"/>
  <c r="AJ257" i="7" s="1"/>
  <c r="AB264" i="7"/>
  <c r="AH264" i="7" s="1"/>
  <c r="AC266" i="7"/>
  <c r="AO266" i="7" s="1"/>
  <c r="V267" i="7"/>
  <c r="CE270" i="7"/>
  <c r="AB273" i="7"/>
  <c r="AN273" i="7" s="1"/>
  <c r="AT273" i="7" s="1"/>
  <c r="X200" i="7"/>
  <c r="AO202" i="7"/>
  <c r="AU202" i="7" s="1"/>
  <c r="W214" i="7"/>
  <c r="W217" i="7"/>
  <c r="X222" i="7"/>
  <c r="V225" i="7"/>
  <c r="W226" i="7"/>
  <c r="W237" i="7"/>
  <c r="X239" i="7"/>
  <c r="BZ244" i="7"/>
  <c r="CF244" i="7" s="1"/>
  <c r="X248" i="7"/>
  <c r="BZ250" i="7"/>
  <c r="CF250" i="7" s="1"/>
  <c r="W259" i="7"/>
  <c r="AO259" i="7"/>
  <c r="AU259" i="7" s="1"/>
  <c r="AD264" i="7"/>
  <c r="AJ264" i="7" s="1"/>
  <c r="AC272" i="7"/>
  <c r="AI272" i="7" s="1"/>
  <c r="AD273" i="7"/>
  <c r="AJ273" i="7" s="1"/>
  <c r="BZ276" i="7"/>
  <c r="CF276" i="7" s="1"/>
  <c r="W278" i="7"/>
  <c r="W199" i="7"/>
  <c r="W202" i="7"/>
  <c r="BZ218" i="7"/>
  <c r="CA218" i="7" s="1"/>
  <c r="CG218" i="7" s="1"/>
  <c r="V219" i="7"/>
  <c r="X225" i="7"/>
  <c r="V230" i="7"/>
  <c r="CE232" i="7"/>
  <c r="V233" i="7"/>
  <c r="X251" i="7"/>
  <c r="V253" i="7"/>
  <c r="V254" i="7"/>
  <c r="AD260" i="7"/>
  <c r="AJ260" i="7" s="1"/>
  <c r="CE266" i="7"/>
  <c r="X267" i="7"/>
  <c r="Y278" i="7"/>
  <c r="W196" i="7"/>
  <c r="AC200" i="7"/>
  <c r="AI200" i="7" s="1"/>
  <c r="CE201" i="7"/>
  <c r="X204" i="7"/>
  <c r="AB212" i="7"/>
  <c r="AN212" i="7" s="1"/>
  <c r="AD215" i="7"/>
  <c r="AJ215" i="7" s="1"/>
  <c r="W219" i="7"/>
  <c r="BZ223" i="7"/>
  <c r="CA223" i="7" s="1"/>
  <c r="BZ229" i="7"/>
  <c r="AP229" i="7" s="1"/>
  <c r="X233" i="7"/>
  <c r="AB239" i="7"/>
  <c r="AH239" i="7" s="1"/>
  <c r="CE240" i="7"/>
  <c r="AD245" i="7"/>
  <c r="AJ245" i="7" s="1"/>
  <c r="AD249" i="7"/>
  <c r="AJ249" i="7" s="1"/>
  <c r="X253" i="7"/>
  <c r="BZ258" i="7"/>
  <c r="CF258" i="7" s="1"/>
  <c r="BZ259" i="7"/>
  <c r="CA259" i="7" s="1"/>
  <c r="AC268" i="7"/>
  <c r="BZ279" i="7"/>
  <c r="CF279" i="7" s="1"/>
  <c r="V201" i="7"/>
  <c r="AC204" i="7"/>
  <c r="AI204" i="7" s="1"/>
  <c r="X208" i="7"/>
  <c r="V220" i="7"/>
  <c r="AH221" i="7"/>
  <c r="W224" i="7"/>
  <c r="CE224" i="7"/>
  <c r="AB261" i="7"/>
  <c r="X220" i="7"/>
  <c r="AD226" i="7"/>
  <c r="AJ226" i="7" s="1"/>
  <c r="CE227" i="7"/>
  <c r="CE236" i="7"/>
  <c r="CA242" i="7"/>
  <c r="CG242" i="7" s="1"/>
  <c r="AD244" i="7"/>
  <c r="AJ244" i="7" s="1"/>
  <c r="AC253" i="7"/>
  <c r="AI253" i="7" s="1"/>
  <c r="AD254" i="7"/>
  <c r="AJ254" i="7" s="1"/>
  <c r="BZ260" i="7"/>
  <c r="V266" i="7"/>
  <c r="AO269" i="7"/>
  <c r="AU269" i="7" s="1"/>
  <c r="CE274" i="7"/>
  <c r="V276" i="7"/>
  <c r="AG248" i="7"/>
  <c r="AM248" i="7" s="1"/>
  <c r="AA269" i="7"/>
  <c r="AG278" i="7"/>
  <c r="AM278" i="7" s="1"/>
  <c r="AG228" i="7"/>
  <c r="AM228" i="7" s="1"/>
  <c r="AA244" i="7"/>
  <c r="AG260" i="7"/>
  <c r="AM260" i="7" s="1"/>
  <c r="AA236" i="7"/>
  <c r="Z236" i="7"/>
  <c r="AF268" i="7"/>
  <c r="AL268" i="7" s="1"/>
  <c r="AF203" i="7"/>
  <c r="AL203" i="7" s="1"/>
  <c r="Z228" i="7"/>
  <c r="Z244" i="7"/>
  <c r="Z259" i="7"/>
  <c r="AF276" i="7"/>
  <c r="AL276" i="7" s="1"/>
  <c r="Y250" i="7"/>
  <c r="Y252" i="7"/>
  <c r="Y260" i="7"/>
  <c r="Y266" i="7"/>
  <c r="AE277" i="7"/>
  <c r="AK277" i="7" s="1"/>
  <c r="AE228" i="7"/>
  <c r="AK228" i="7" s="1"/>
  <c r="AE244" i="7"/>
  <c r="AK244" i="7" s="1"/>
  <c r="Y262" i="7"/>
  <c r="Z197" i="7"/>
  <c r="CF197" i="7"/>
  <c r="BZ198" i="7"/>
  <c r="CE198" i="7"/>
  <c r="AB200" i="7"/>
  <c r="CE200" i="7"/>
  <c r="AN201" i="7"/>
  <c r="AT201" i="7" s="1"/>
  <c r="AF202" i="7"/>
  <c r="AL202" i="7" s="1"/>
  <c r="AF204" i="7"/>
  <c r="AL204" i="7" s="1"/>
  <c r="AD205" i="7"/>
  <c r="AN213" i="7"/>
  <c r="AT213" i="7" s="1"/>
  <c r="BZ196" i="7"/>
  <c r="AD199" i="7"/>
  <c r="BZ200" i="7"/>
  <c r="W201" i="7"/>
  <c r="AC201" i="7"/>
  <c r="AA203" i="7"/>
  <c r="AG203" i="7"/>
  <c r="AM203" i="7" s="1"/>
  <c r="Y204" i="7"/>
  <c r="AE204" i="7"/>
  <c r="AK204" i="7" s="1"/>
  <c r="CA209" i="7"/>
  <c r="Z212" i="7"/>
  <c r="AF212" i="7"/>
  <c r="AL212" i="7" s="1"/>
  <c r="CA213" i="7"/>
  <c r="CF213" i="7"/>
  <c r="CA228" i="7"/>
  <c r="CF228" i="7"/>
  <c r="AF210" i="7"/>
  <c r="AL210" i="7" s="1"/>
  <c r="X213" i="7"/>
  <c r="AD213" i="7"/>
  <c r="CB205" i="7"/>
  <c r="CG205" i="7"/>
  <c r="AD197" i="7"/>
  <c r="AJ197" i="7" s="1"/>
  <c r="CA197" i="7"/>
  <c r="AA199" i="7"/>
  <c r="AG199" i="7"/>
  <c r="AM199" i="7" s="1"/>
  <c r="Y200" i="7"/>
  <c r="AE200" i="7"/>
  <c r="AK200" i="7" s="1"/>
  <c r="BZ206" i="7"/>
  <c r="CE206" i="7"/>
  <c r="AB208" i="7"/>
  <c r="CE208" i="7"/>
  <c r="AO208" i="7"/>
  <c r="AN209" i="7"/>
  <c r="AT209" i="7" s="1"/>
  <c r="CA210" i="7"/>
  <c r="CF210" i="7"/>
  <c r="AP210" i="7"/>
  <c r="AV210" i="7" s="1"/>
  <c r="AH213" i="7"/>
  <c r="AI215" i="7"/>
  <c r="AO215" i="7"/>
  <c r="AU215" i="7" s="1"/>
  <c r="AF196" i="7"/>
  <c r="AL196" i="7" s="1"/>
  <c r="AN196" i="7"/>
  <c r="AT196" i="7" s="1"/>
  <c r="AE197" i="7"/>
  <c r="AK197" i="7" s="1"/>
  <c r="AN197" i="7"/>
  <c r="AT197" i="7" s="1"/>
  <c r="W198" i="7"/>
  <c r="CA201" i="7"/>
  <c r="AD207" i="7"/>
  <c r="BZ208" i="7"/>
  <c r="W209" i="7"/>
  <c r="AC209" i="7"/>
  <c r="V214" i="7"/>
  <c r="AB214" i="7"/>
  <c r="AG196" i="7"/>
  <c r="AM196" i="7" s="1"/>
  <c r="AO196" i="7"/>
  <c r="AU196" i="7" s="1"/>
  <c r="W197" i="7"/>
  <c r="AH201" i="7"/>
  <c r="AB202" i="7"/>
  <c r="AA204" i="7"/>
  <c r="AF206" i="7"/>
  <c r="AL206" i="7" s="1"/>
  <c r="CA207" i="7"/>
  <c r="AD209" i="7"/>
  <c r="AJ209" i="7" s="1"/>
  <c r="CE212" i="7"/>
  <c r="BZ212" i="7"/>
  <c r="AI214" i="7"/>
  <c r="AO214" i="7"/>
  <c r="AU214" i="7" s="1"/>
  <c r="AN217" i="7"/>
  <c r="AT217" i="7" s="1"/>
  <c r="AH217" i="7"/>
  <c r="BZ202" i="7"/>
  <c r="CE202" i="7"/>
  <c r="AB204" i="7"/>
  <c r="CE204" i="7"/>
  <c r="AN205" i="7"/>
  <c r="AT205" i="7" s="1"/>
  <c r="AA207" i="7"/>
  <c r="AG207" i="7"/>
  <c r="AM207" i="7" s="1"/>
  <c r="Y208" i="7"/>
  <c r="AE208" i="7"/>
  <c r="AK208" i="7" s="1"/>
  <c r="X217" i="7"/>
  <c r="AD217" i="7"/>
  <c r="AJ217" i="7" s="1"/>
  <c r="AD201" i="7"/>
  <c r="AJ201" i="7" s="1"/>
  <c r="AH197" i="7"/>
  <c r="AO198" i="7"/>
  <c r="AU198" i="7" s="1"/>
  <c r="Y201" i="7"/>
  <c r="AD203" i="7"/>
  <c r="BZ204" i="7"/>
  <c r="W205" i="7"/>
  <c r="AC205" i="7"/>
  <c r="W206" i="7"/>
  <c r="CA214" i="7"/>
  <c r="CF214" i="7"/>
  <c r="AP214" i="7"/>
  <c r="AV214" i="7" s="1"/>
  <c r="AO210" i="7"/>
  <c r="AU210" i="7" s="1"/>
  <c r="AE217" i="7"/>
  <c r="AK217" i="7" s="1"/>
  <c r="AO217" i="7"/>
  <c r="AU217" i="7" s="1"/>
  <c r="BZ217" i="7"/>
  <c r="AO224" i="7"/>
  <c r="AU224" i="7" s="1"/>
  <c r="AI224" i="7"/>
  <c r="Z226" i="7"/>
  <c r="AF226" i="7"/>
  <c r="AL226" i="7" s="1"/>
  <c r="AN199" i="7"/>
  <c r="AT199" i="7" s="1"/>
  <c r="AN203" i="7"/>
  <c r="AT203" i="7" s="1"/>
  <c r="AN207" i="7"/>
  <c r="AT207" i="7" s="1"/>
  <c r="CE210" i="7"/>
  <c r="CE214" i="7"/>
  <c r="AZ215" i="7"/>
  <c r="BF215" i="7" s="1"/>
  <c r="AG215" i="7"/>
  <c r="AM215" i="7" s="1"/>
  <c r="CG219" i="7"/>
  <c r="CB219" i="7"/>
  <c r="W221" i="7"/>
  <c r="AC221" i="7"/>
  <c r="AO199" i="7"/>
  <c r="AU199" i="7" s="1"/>
  <c r="AO203" i="7"/>
  <c r="AO207" i="7"/>
  <c r="AU207" i="7" s="1"/>
  <c r="AG211" i="7"/>
  <c r="AM211" i="7" s="1"/>
  <c r="AE212" i="7"/>
  <c r="AK212" i="7" s="1"/>
  <c r="AC213" i="7"/>
  <c r="AH215" i="7"/>
  <c r="AA216" i="7"/>
  <c r="Z220" i="7"/>
  <c r="AF220" i="7"/>
  <c r="AL220" i="7" s="1"/>
  <c r="BZ222" i="7"/>
  <c r="CE222" i="7"/>
  <c r="AO222" i="7"/>
  <c r="AU222" i="7" s="1"/>
  <c r="AB229" i="7"/>
  <c r="V229" i="7"/>
  <c r="AH216" i="7"/>
  <c r="AN216" i="7"/>
  <c r="AT216" i="7" s="1"/>
  <c r="AA218" i="7"/>
  <c r="AG218" i="7"/>
  <c r="AM218" i="7" s="1"/>
  <c r="AH219" i="7"/>
  <c r="AN219" i="7"/>
  <c r="AT219" i="7" s="1"/>
  <c r="AD228" i="7"/>
  <c r="AJ228" i="7" s="1"/>
  <c r="X228" i="7"/>
  <c r="AC216" i="7"/>
  <c r="X218" i="7"/>
  <c r="AC223" i="7"/>
  <c r="Z216" i="7"/>
  <c r="AF216" i="7"/>
  <c r="AL216" i="7" s="1"/>
  <c r="Z217" i="7"/>
  <c r="CF227" i="7"/>
  <c r="CA227" i="7"/>
  <c r="V218" i="7"/>
  <c r="AB218" i="7"/>
  <c r="AN220" i="7"/>
  <c r="AT220" i="7" s="1"/>
  <c r="AH220" i="7"/>
  <c r="Z230" i="7"/>
  <c r="AF230" i="7"/>
  <c r="AL230" i="7" s="1"/>
  <c r="AE219" i="7"/>
  <c r="AK219" i="7" s="1"/>
  <c r="X223" i="7"/>
  <c r="AD223" i="7"/>
  <c r="AJ223" i="7" s="1"/>
  <c r="AE224" i="7"/>
  <c r="AK224" i="7" s="1"/>
  <c r="W229" i="7"/>
  <c r="AC229" i="7"/>
  <c r="X231" i="7"/>
  <c r="AD231" i="7"/>
  <c r="AJ231" i="7" s="1"/>
  <c r="Z234" i="7"/>
  <c r="AF234" i="7"/>
  <c r="AL234" i="7" s="1"/>
  <c r="CA224" i="7"/>
  <c r="AH225" i="7"/>
  <c r="AN225" i="7"/>
  <c r="AT225" i="7" s="1"/>
  <c r="AH233" i="7"/>
  <c r="X235" i="7"/>
  <c r="AD235" i="7"/>
  <c r="AJ235" i="7" s="1"/>
  <c r="AO219" i="7"/>
  <c r="AU219" i="7" s="1"/>
  <c r="AB222" i="7"/>
  <c r="AC225" i="7"/>
  <c r="BZ230" i="7"/>
  <c r="CE230" i="7"/>
  <c r="AO230" i="7"/>
  <c r="AU230" i="7" s="1"/>
  <c r="V232" i="7"/>
  <c r="AB232" i="7"/>
  <c r="AH237" i="7"/>
  <c r="AG221" i="7"/>
  <c r="AM221" i="7" s="1"/>
  <c r="Z227" i="7"/>
  <c r="AI232" i="7"/>
  <c r="AO232" i="7"/>
  <c r="AU232" i="7" s="1"/>
  <c r="BZ234" i="7"/>
  <c r="CE234" i="7"/>
  <c r="AO234" i="7"/>
  <c r="AU234" i="7" s="1"/>
  <c r="V236" i="7"/>
  <c r="AB236" i="7"/>
  <c r="AH226" i="7"/>
  <c r="AN226" i="7"/>
  <c r="AT226" i="7" s="1"/>
  <c r="AH230" i="7"/>
  <c r="AN230" i="7"/>
  <c r="AT230" i="7" s="1"/>
  <c r="BZ231" i="7"/>
  <c r="AO231" i="7"/>
  <c r="AU231" i="7" s="1"/>
  <c r="AJ232" i="7"/>
  <c r="AA220" i="7"/>
  <c r="BZ220" i="7"/>
  <c r="AF222" i="7"/>
  <c r="AL222" i="7" s="1"/>
  <c r="Z223" i="7"/>
  <c r="X224" i="7"/>
  <c r="BZ226" i="7"/>
  <c r="CE226" i="7"/>
  <c r="AO226" i="7"/>
  <c r="AU226" i="7" s="1"/>
  <c r="AC227" i="7"/>
  <c r="V228" i="7"/>
  <c r="AB228" i="7"/>
  <c r="Z231" i="7"/>
  <c r="AN233" i="7"/>
  <c r="AT233" i="7" s="1"/>
  <c r="BZ235" i="7"/>
  <c r="AO235" i="7"/>
  <c r="AU235" i="7" s="1"/>
  <c r="AZ221" i="7"/>
  <c r="BF221" i="7" s="1"/>
  <c r="AN223" i="7"/>
  <c r="V224" i="7"/>
  <c r="AB224" i="7"/>
  <c r="CF224" i="7"/>
  <c r="AG225" i="7"/>
  <c r="AM225" i="7" s="1"/>
  <c r="X227" i="7"/>
  <c r="AD227" i="7"/>
  <c r="AJ227" i="7" s="1"/>
  <c r="AO228" i="7"/>
  <c r="AU228" i="7" s="1"/>
  <c r="CE231" i="7"/>
  <c r="Z235" i="7"/>
  <c r="CF236" i="7"/>
  <c r="CA236" i="7"/>
  <c r="Y238" i="7"/>
  <c r="AE238" i="7"/>
  <c r="AD238" i="7"/>
  <c r="Y239" i="7"/>
  <c r="Y242" i="7"/>
  <c r="AE242" i="7"/>
  <c r="AD242" i="7"/>
  <c r="Y243" i="7"/>
  <c r="AN243" i="7"/>
  <c r="AA246" i="7"/>
  <c r="AG246" i="7"/>
  <c r="AM246" i="7" s="1"/>
  <c r="Y230" i="7"/>
  <c r="W231" i="7"/>
  <c r="AA233" i="7"/>
  <c r="Y234" i="7"/>
  <c r="W235" i="7"/>
  <c r="AO236" i="7"/>
  <c r="AU236" i="7" s="1"/>
  <c r="AF237" i="7"/>
  <c r="AL237" i="7" s="1"/>
  <c r="W240" i="7"/>
  <c r="AF241" i="7"/>
  <c r="AL241" i="7" s="1"/>
  <c r="W244" i="7"/>
  <c r="AE245" i="7"/>
  <c r="AK245" i="7" s="1"/>
  <c r="AC248" i="7"/>
  <c r="AE236" i="7"/>
  <c r="AK236" i="7" s="1"/>
  <c r="AA237" i="7"/>
  <c r="AG237" i="7"/>
  <c r="AM237" i="7" s="1"/>
  <c r="CG238" i="7"/>
  <c r="W239" i="7"/>
  <c r="AC239" i="7"/>
  <c r="AI239" i="7" s="1"/>
  <c r="AA241" i="7"/>
  <c r="AG241" i="7"/>
  <c r="AM241" i="7" s="1"/>
  <c r="W243" i="7"/>
  <c r="AC243" i="7"/>
  <c r="AI243" i="7" s="1"/>
  <c r="Z245" i="7"/>
  <c r="AF245" i="7"/>
  <c r="AL245" i="7" s="1"/>
  <c r="CA249" i="7"/>
  <c r="AA250" i="7"/>
  <c r="AG250" i="7"/>
  <c r="AM250" i="7" s="1"/>
  <c r="AG231" i="7"/>
  <c r="AM231" i="7" s="1"/>
  <c r="AE232" i="7"/>
  <c r="AC233" i="7"/>
  <c r="AG235" i="7"/>
  <c r="AM235" i="7" s="1"/>
  <c r="CE239" i="7"/>
  <c r="BZ239" i="7"/>
  <c r="CE243" i="7"/>
  <c r="BZ243" i="7"/>
  <c r="AC246" i="7"/>
  <c r="AE251" i="7"/>
  <c r="AK251" i="7" s="1"/>
  <c r="AN238" i="7"/>
  <c r="AT238" i="7" s="1"/>
  <c r="AN242" i="7"/>
  <c r="AT242" i="7" s="1"/>
  <c r="X246" i="7"/>
  <c r="AD246" i="7"/>
  <c r="CF249" i="7"/>
  <c r="CE237" i="7"/>
  <c r="AO237" i="7"/>
  <c r="AU237" i="7" s="1"/>
  <c r="AD240" i="7"/>
  <c r="AJ240" i="7" s="1"/>
  <c r="CE241" i="7"/>
  <c r="AO241" i="7"/>
  <c r="AU241" i="7" s="1"/>
  <c r="BZ237" i="7"/>
  <c r="AO238" i="7"/>
  <c r="CA240" i="7"/>
  <c r="BZ241" i="7"/>
  <c r="AO242" i="7"/>
  <c r="AC245" i="7"/>
  <c r="W245" i="7"/>
  <c r="BZ245" i="7"/>
  <c r="CE245" i="7"/>
  <c r="AF246" i="7"/>
  <c r="AL246" i="7" s="1"/>
  <c r="Z246" i="7"/>
  <c r="AE247" i="7"/>
  <c r="AK247" i="7" s="1"/>
  <c r="V247" i="7"/>
  <c r="AB247" i="7"/>
  <c r="AC250" i="7"/>
  <c r="AN252" i="7"/>
  <c r="AT252" i="7" s="1"/>
  <c r="AC252" i="7"/>
  <c r="AN246" i="7"/>
  <c r="AP247" i="7"/>
  <c r="AV247" i="7" s="1"/>
  <c r="AJ247" i="7"/>
  <c r="AN240" i="7"/>
  <c r="AT240" i="7" s="1"/>
  <c r="AN244" i="7"/>
  <c r="AT244" i="7" s="1"/>
  <c r="AH245" i="7"/>
  <c r="AN245" i="7"/>
  <c r="AN248" i="7"/>
  <c r="AT248" i="7" s="1"/>
  <c r="AH248" i="7"/>
  <c r="AE249" i="7"/>
  <c r="AK249" i="7" s="1"/>
  <c r="AG252" i="7"/>
  <c r="AM252" i="7" s="1"/>
  <c r="AA252" i="7"/>
  <c r="AO253" i="7"/>
  <c r="AU253" i="7" s="1"/>
  <c r="AH257" i="7"/>
  <c r="AN257" i="7"/>
  <c r="AT257" i="7" s="1"/>
  <c r="AF249" i="7"/>
  <c r="AL249" i="7" s="1"/>
  <c r="AN249" i="7"/>
  <c r="AT249" i="7" s="1"/>
  <c r="AD250" i="7"/>
  <c r="AJ250" i="7" s="1"/>
  <c r="AB251" i="7"/>
  <c r="Z252" i="7"/>
  <c r="AF255" i="7"/>
  <c r="AL255" i="7" s="1"/>
  <c r="Z255" i="7"/>
  <c r="AJ256" i="7"/>
  <c r="AP256" i="7"/>
  <c r="AV256" i="7" s="1"/>
  <c r="AO257" i="7"/>
  <c r="AU257" i="7" s="1"/>
  <c r="AO249" i="7"/>
  <c r="AU249" i="7" s="1"/>
  <c r="BZ251" i="7"/>
  <c r="AH253" i="7"/>
  <c r="Y253" i="7"/>
  <c r="AE258" i="7"/>
  <c r="AK258" i="7" s="1"/>
  <c r="AA261" i="7"/>
  <c r="AG261" i="7"/>
  <c r="AM261" i="7" s="1"/>
  <c r="AH249" i="7"/>
  <c r="CE249" i="7"/>
  <c r="AN253" i="7"/>
  <c r="AT253" i="7" s="1"/>
  <c r="AB259" i="7"/>
  <c r="V259" i="7"/>
  <c r="BZ261" i="7"/>
  <c r="CE261" i="7"/>
  <c r="AP263" i="7"/>
  <c r="AV263" i="7" s="1"/>
  <c r="CA263" i="7"/>
  <c r="CF263" i="7"/>
  <c r="AE254" i="7"/>
  <c r="AK254" i="7" s="1"/>
  <c r="AO247" i="7"/>
  <c r="AU247" i="7" s="1"/>
  <c r="AO251" i="7"/>
  <c r="AU251" i="7" s="1"/>
  <c r="AH260" i="7"/>
  <c r="AN260" i="7"/>
  <c r="W261" i="7"/>
  <c r="AC261" i="7"/>
  <c r="AI261" i="7" s="1"/>
  <c r="AO258" i="7"/>
  <c r="AU258" i="7" s="1"/>
  <c r="AC262" i="7"/>
  <c r="X256" i="7"/>
  <c r="V257" i="7"/>
  <c r="X261" i="7"/>
  <c r="AD261" i="7"/>
  <c r="AJ261" i="7" s="1"/>
  <c r="W269" i="7"/>
  <c r="BZ254" i="7"/>
  <c r="Z260" i="7"/>
  <c r="AF260" i="7"/>
  <c r="AL260" i="7" s="1"/>
  <c r="CF262" i="7"/>
  <c r="CA262" i="7"/>
  <c r="Y263" i="7"/>
  <c r="AE263" i="7"/>
  <c r="AK263" i="7" s="1"/>
  <c r="BZ265" i="7"/>
  <c r="CE265" i="7"/>
  <c r="AA266" i="7"/>
  <c r="AG266" i="7"/>
  <c r="AM266" i="7" s="1"/>
  <c r="Y267" i="7"/>
  <c r="AE267" i="7"/>
  <c r="AK267" i="7" s="1"/>
  <c r="AI267" i="7"/>
  <c r="AC270" i="7"/>
  <c r="W270" i="7"/>
  <c r="Z262" i="7"/>
  <c r="AF262" i="7"/>
  <c r="AL262" i="7" s="1"/>
  <c r="Z267" i="7"/>
  <c r="AF267" i="7"/>
  <c r="AL267" i="7" s="1"/>
  <c r="V269" i="7"/>
  <c r="AB269" i="7"/>
  <c r="AA271" i="7"/>
  <c r="AG271" i="7"/>
  <c r="AM271" i="7" s="1"/>
  <c r="CB268" i="7"/>
  <c r="CG268" i="7"/>
  <c r="AF254" i="7"/>
  <c r="AL254" i="7" s="1"/>
  <c r="AN254" i="7"/>
  <c r="AT254" i="7" s="1"/>
  <c r="AD255" i="7"/>
  <c r="AJ255" i="7" s="1"/>
  <c r="AB256" i="7"/>
  <c r="AF258" i="7"/>
  <c r="AL258" i="7" s="1"/>
  <c r="AN258" i="7"/>
  <c r="AT258" i="7" s="1"/>
  <c r="BZ264" i="7"/>
  <c r="CE264" i="7"/>
  <c r="AF265" i="7"/>
  <c r="AL265" i="7" s="1"/>
  <c r="Z265" i="7"/>
  <c r="AN262" i="7"/>
  <c r="AT262" i="7" s="1"/>
  <c r="W264" i="7"/>
  <c r="AC264" i="7"/>
  <c r="AI264" i="7" s="1"/>
  <c r="AO265" i="7"/>
  <c r="AU265" i="7" s="1"/>
  <c r="X268" i="7"/>
  <c r="AD268" i="7"/>
  <c r="AJ268" i="7" s="1"/>
  <c r="CF268" i="7"/>
  <c r="AI269" i="7"/>
  <c r="AE268" i="7"/>
  <c r="AK268" i="7" s="1"/>
  <c r="Y268" i="7"/>
  <c r="W273" i="7"/>
  <c r="AC273" i="7"/>
  <c r="AH266" i="7"/>
  <c r="CE267" i="7"/>
  <c r="AO267" i="7"/>
  <c r="AU267" i="7" s="1"/>
  <c r="AG268" i="7"/>
  <c r="AM268" i="7" s="1"/>
  <c r="AD270" i="7"/>
  <c r="AB271" i="7"/>
  <c r="V271" i="7"/>
  <c r="AH275" i="7"/>
  <c r="AN275" i="7"/>
  <c r="AT275" i="7" s="1"/>
  <c r="AP267" i="7"/>
  <c r="AV267" i="7" s="1"/>
  <c r="CA272" i="7"/>
  <c r="AH278" i="7"/>
  <c r="AN278" i="7"/>
  <c r="AT278" i="7" s="1"/>
  <c r="AA279" i="7"/>
  <c r="AG279" i="7"/>
  <c r="AM279" i="7" s="1"/>
  <c r="AG262" i="7"/>
  <c r="AM262" i="7" s="1"/>
  <c r="AF263" i="7"/>
  <c r="AL263" i="7" s="1"/>
  <c r="CE263" i="7"/>
  <c r="AO263" i="7"/>
  <c r="AB265" i="7"/>
  <c r="CA267" i="7"/>
  <c r="CA278" i="7"/>
  <c r="CF278" i="7"/>
  <c r="AP278" i="7"/>
  <c r="AV278" i="7" s="1"/>
  <c r="CF270" i="7"/>
  <c r="CA270" i="7"/>
  <c r="Y264" i="7"/>
  <c r="AN266" i="7"/>
  <c r="AT266" i="7" s="1"/>
  <c r="X269" i="7"/>
  <c r="BZ269" i="7"/>
  <c r="AH272" i="7"/>
  <c r="AN272" i="7"/>
  <c r="AT272" i="7" s="1"/>
  <c r="CF272" i="7"/>
  <c r="AH279" i="7"/>
  <c r="AN279" i="7"/>
  <c r="AT279" i="7" s="1"/>
  <c r="AI279" i="7"/>
  <c r="CA274" i="7"/>
  <c r="CF274" i="7"/>
  <c r="AP274" i="7"/>
  <c r="AV274" i="7" s="1"/>
  <c r="Y276" i="7"/>
  <c r="AE276" i="7"/>
  <c r="AK276" i="7" s="1"/>
  <c r="AG270" i="7"/>
  <c r="AM270" i="7" s="1"/>
  <c r="Y272" i="7"/>
  <c r="AE272" i="7"/>
  <c r="AK272" i="7" s="1"/>
  <c r="W274" i="7"/>
  <c r="AO274" i="7"/>
  <c r="AU274" i="7" s="1"/>
  <c r="CA277" i="7"/>
  <c r="CF277" i="7"/>
  <c r="AP277" i="7"/>
  <c r="AV277" i="7" s="1"/>
  <c r="AA275" i="7"/>
  <c r="AG275" i="7"/>
  <c r="AM275" i="7" s="1"/>
  <c r="CF275" i="7"/>
  <c r="AP275" i="7"/>
  <c r="AV275" i="7" s="1"/>
  <c r="CA275" i="7"/>
  <c r="W277" i="7"/>
  <c r="AC277" i="7"/>
  <c r="CA273" i="7"/>
  <c r="AH276" i="7"/>
  <c r="AN276" i="7"/>
  <c r="AT276" i="7" s="1"/>
  <c r="AI278" i="7"/>
  <c r="AO278" i="7"/>
  <c r="AU278" i="7" s="1"/>
  <c r="AN270" i="7"/>
  <c r="AT270" i="7" s="1"/>
  <c r="Z273" i="7"/>
  <c r="CE273" i="7"/>
  <c r="X274" i="7"/>
  <c r="V275" i="7"/>
  <c r="Z277" i="7"/>
  <c r="CE277" i="7"/>
  <c r="X278" i="7"/>
  <c r="V279" i="7"/>
  <c r="AF271" i="7"/>
  <c r="AL271" i="7" s="1"/>
  <c r="AF275" i="7"/>
  <c r="AL275" i="7" s="1"/>
  <c r="AD276" i="7"/>
  <c r="AJ276" i="7" s="1"/>
  <c r="AB277" i="7"/>
  <c r="AF279" i="7"/>
  <c r="AL279" i="7" s="1"/>
  <c r="AO271" i="7"/>
  <c r="AU271" i="7" s="1"/>
  <c r="AO279" i="7"/>
  <c r="AU279" i="7" s="1"/>
  <c r="CA93" i="7"/>
  <c r="CF93" i="7"/>
  <c r="BZ92" i="7"/>
  <c r="CE92" i="7"/>
  <c r="CE91" i="7"/>
  <c r="BZ91" i="7"/>
  <c r="BZ90" i="7"/>
  <c r="CF89" i="7"/>
  <c r="CA89" i="7"/>
  <c r="AP89" i="7"/>
  <c r="BB89" i="7" s="1"/>
  <c r="BH89" i="7" s="1"/>
  <c r="CE89" i="7"/>
  <c r="BZ88" i="7"/>
  <c r="CF87" i="7"/>
  <c r="CA87" i="7"/>
  <c r="AP87" i="7"/>
  <c r="AV87" i="7" s="1"/>
  <c r="CE87" i="7"/>
  <c r="BZ86" i="7"/>
  <c r="CF85" i="7"/>
  <c r="CA85" i="7"/>
  <c r="CE85" i="7"/>
  <c r="BZ84" i="7"/>
  <c r="CE84" i="7"/>
  <c r="BZ81" i="7"/>
  <c r="CE81" i="7"/>
  <c r="BZ80" i="7"/>
  <c r="BZ79" i="7"/>
  <c r="BZ78" i="7"/>
  <c r="CE78" i="7"/>
  <c r="BZ77" i="7"/>
  <c r="BZ76" i="7"/>
  <c r="CE76" i="7"/>
  <c r="AO75" i="7"/>
  <c r="BA75" i="7" s="1"/>
  <c r="BM75" i="7" s="1"/>
  <c r="BS75" i="7" s="1"/>
  <c r="BZ74" i="7"/>
  <c r="BZ73" i="7"/>
  <c r="BZ72" i="7"/>
  <c r="BZ71" i="7"/>
  <c r="AO71" i="7"/>
  <c r="AU71" i="7" s="1"/>
  <c r="BZ70" i="7"/>
  <c r="BZ69" i="7"/>
  <c r="CF68" i="7"/>
  <c r="CA68" i="7"/>
  <c r="CE68" i="7"/>
  <c r="BZ67" i="7"/>
  <c r="BZ66" i="7"/>
  <c r="BZ65" i="7"/>
  <c r="BZ64" i="7"/>
  <c r="AO64" i="7"/>
  <c r="BA64" i="7" s="1"/>
  <c r="BG64" i="7" s="1"/>
  <c r="BZ63" i="7"/>
  <c r="BZ62" i="7"/>
  <c r="CB61" i="7"/>
  <c r="CG61" i="7"/>
  <c r="AQ61" i="7"/>
  <c r="AW61" i="7" s="1"/>
  <c r="CF58" i="7"/>
  <c r="CA58" i="7"/>
  <c r="AP58" i="7"/>
  <c r="BB58" i="7" s="1"/>
  <c r="BN58" i="7" s="1"/>
  <c r="BT58" i="7" s="1"/>
  <c r="CE58" i="7"/>
  <c r="CA57" i="7"/>
  <c r="CF57" i="7"/>
  <c r="CE57" i="7"/>
  <c r="CE56" i="7"/>
  <c r="CF55" i="7"/>
  <c r="CA55" i="7"/>
  <c r="AP55" i="7"/>
  <c r="AV55" i="7" s="1"/>
  <c r="AO55" i="7"/>
  <c r="AU55" i="7" s="1"/>
  <c r="CE55" i="7"/>
  <c r="CF54" i="7"/>
  <c r="CA54" i="7"/>
  <c r="AP54" i="7"/>
  <c r="AV54" i="7" s="1"/>
  <c r="AO54" i="7"/>
  <c r="BA54" i="7" s="1"/>
  <c r="BM54" i="7" s="1"/>
  <c r="BS54" i="7" s="1"/>
  <c r="CE54" i="7"/>
  <c r="CF53" i="7"/>
  <c r="CA53" i="7"/>
  <c r="AO53" i="7"/>
  <c r="BA53" i="7" s="1"/>
  <c r="BG53" i="7" s="1"/>
  <c r="CE53" i="7"/>
  <c r="BZ52" i="7"/>
  <c r="CE51" i="7"/>
  <c r="BZ51" i="7"/>
  <c r="BZ50" i="7"/>
  <c r="CE50" i="7"/>
  <c r="AP49" i="7"/>
  <c r="BB49" i="7" s="1"/>
  <c r="BH49" i="7" s="1"/>
  <c r="CA49" i="7"/>
  <c r="CF49" i="7"/>
  <c r="CE49" i="7"/>
  <c r="BZ48" i="7"/>
  <c r="AO48" i="7"/>
  <c r="BA48" i="7" s="1"/>
  <c r="BG48" i="7" s="1"/>
  <c r="CE47" i="7"/>
  <c r="BZ47" i="7"/>
  <c r="BZ46" i="7"/>
  <c r="AO46" i="7"/>
  <c r="BA46" i="7" s="1"/>
  <c r="BM46" i="7" s="1"/>
  <c r="BS46" i="7" s="1"/>
  <c r="CE45" i="7"/>
  <c r="BZ45" i="7"/>
  <c r="BZ44" i="7"/>
  <c r="CE44" i="7"/>
  <c r="CE43" i="7"/>
  <c r="BZ43" i="7"/>
  <c r="BZ42" i="7"/>
  <c r="CE42" i="7"/>
  <c r="AP41" i="7"/>
  <c r="BB41" i="7" s="1"/>
  <c r="BN41" i="7" s="1"/>
  <c r="BT41" i="7" s="1"/>
  <c r="CA41" i="7"/>
  <c r="CF41" i="7"/>
  <c r="CE41" i="7"/>
  <c r="BZ40" i="7"/>
  <c r="BZ39" i="7"/>
  <c r="AO39" i="7"/>
  <c r="AU39" i="7" s="1"/>
  <c r="BZ38" i="7"/>
  <c r="AO38" i="7"/>
  <c r="BA38" i="7" s="1"/>
  <c r="BM38" i="7" s="1"/>
  <c r="BS38" i="7" s="1"/>
  <c r="CE37" i="7"/>
  <c r="BZ37" i="7"/>
  <c r="BZ36" i="7"/>
  <c r="CE36" i="7"/>
  <c r="AO36" i="7"/>
  <c r="BA36" i="7" s="1"/>
  <c r="BG36" i="7" s="1"/>
  <c r="CE35" i="7"/>
  <c r="BZ35" i="7"/>
  <c r="BZ34" i="7"/>
  <c r="CA33" i="7"/>
  <c r="CF33" i="7"/>
  <c r="CE33" i="7"/>
  <c r="BZ32" i="7"/>
  <c r="AO32" i="7"/>
  <c r="BA32" i="7" s="1"/>
  <c r="BM32" i="7" s="1"/>
  <c r="BS32" i="7" s="1"/>
  <c r="CE31" i="7"/>
  <c r="BZ31" i="7"/>
  <c r="BZ30" i="7"/>
  <c r="CE29" i="7"/>
  <c r="BZ29" i="7"/>
  <c r="CF28" i="7"/>
  <c r="CA28" i="7"/>
  <c r="CE28" i="7"/>
  <c r="CE27" i="7"/>
  <c r="BZ27" i="7"/>
  <c r="BZ26" i="7"/>
  <c r="CE26" i="7"/>
  <c r="CA25" i="7"/>
  <c r="AP25" i="7"/>
  <c r="BB25" i="7" s="1"/>
  <c r="BN25" i="7" s="1"/>
  <c r="BT25" i="7" s="1"/>
  <c r="CF25" i="7"/>
  <c r="CE25" i="7"/>
  <c r="BZ24" i="7"/>
  <c r="AO24" i="7"/>
  <c r="BA24" i="7" s="1"/>
  <c r="BG24" i="7" s="1"/>
  <c r="BZ22" i="7"/>
  <c r="CA21" i="7"/>
  <c r="BG35" i="7"/>
  <c r="BM35" i="7"/>
  <c r="BS35" i="7" s="1"/>
  <c r="BA31" i="7"/>
  <c r="BG31" i="7" s="1"/>
  <c r="BA23" i="7"/>
  <c r="BG23" i="7" s="1"/>
  <c r="AU20" i="7"/>
  <c r="BL43" i="7"/>
  <c r="BR43" i="7" s="1"/>
  <c r="BF43" i="7"/>
  <c r="BL88" i="7"/>
  <c r="BR88" i="7" s="1"/>
  <c r="BF88" i="7"/>
  <c r="BL80" i="7"/>
  <c r="BR80" i="7" s="1"/>
  <c r="BF80" i="7"/>
  <c r="BL64" i="7"/>
  <c r="BR64" i="7" s="1"/>
  <c r="BF64" i="7"/>
  <c r="BL56" i="7"/>
  <c r="BR56" i="7" s="1"/>
  <c r="BF56" i="7"/>
  <c r="BL48" i="7"/>
  <c r="BR48" i="7" s="1"/>
  <c r="BF48" i="7"/>
  <c r="AT43" i="7"/>
  <c r="AT27" i="7"/>
  <c r="AT88" i="7"/>
  <c r="AT80" i="7"/>
  <c r="AT64" i="7"/>
  <c r="AT56" i="7"/>
  <c r="AT48" i="7"/>
  <c r="AA13" i="7"/>
  <c r="AA19" i="7"/>
  <c r="Z19" i="7"/>
  <c r="Y12" i="7"/>
  <c r="Y17" i="7"/>
  <c r="Y16" i="7"/>
  <c r="X13" i="7"/>
  <c r="X12" i="7"/>
  <c r="X19" i="7"/>
  <c r="BZ12" i="7"/>
  <c r="BZ13" i="7"/>
  <c r="CE17" i="7"/>
  <c r="CE15" i="7"/>
  <c r="BZ11" i="7"/>
  <c r="CE19" i="7"/>
  <c r="W14" i="7"/>
  <c r="BZ14" i="7"/>
  <c r="BZ16" i="7"/>
  <c r="BZ18" i="7"/>
  <c r="W12" i="7"/>
  <c r="W16" i="7"/>
  <c r="W18" i="7"/>
  <c r="AX31" i="6" l="1"/>
  <c r="BD31" i="6"/>
  <c r="CI31" i="6"/>
  <c r="AS31" i="6"/>
  <c r="CH39" i="6"/>
  <c r="CC39" i="6"/>
  <c r="AR39" i="6"/>
  <c r="AX39" i="6" s="1"/>
  <c r="BD35" i="6"/>
  <c r="CI35" i="6"/>
  <c r="AS35" i="6"/>
  <c r="AY35" i="6" s="1"/>
  <c r="BO32" i="6"/>
  <c r="BU32" i="6" s="1"/>
  <c r="BC39" i="6"/>
  <c r="BD59" i="6"/>
  <c r="BJ59" i="6" s="1"/>
  <c r="BO54" i="6"/>
  <c r="BU54" i="6" s="1"/>
  <c r="BI57" i="6"/>
  <c r="BO57" i="6"/>
  <c r="BU57" i="6" s="1"/>
  <c r="CC54" i="6"/>
  <c r="CH54" i="6"/>
  <c r="AR54" i="6"/>
  <c r="AX54" i="6" s="1"/>
  <c r="BI53" i="6"/>
  <c r="BO53" i="6"/>
  <c r="BU53" i="6" s="1"/>
  <c r="BD55" i="6"/>
  <c r="BD52" i="6"/>
  <c r="BH54" i="6"/>
  <c r="BN54" i="6"/>
  <c r="BT54" i="6" s="1"/>
  <c r="CI55" i="6"/>
  <c r="AS55" i="6"/>
  <c r="AY55" i="6" s="1"/>
  <c r="BP59" i="6"/>
  <c r="BV59" i="6" s="1"/>
  <c r="CI52" i="6"/>
  <c r="AS52" i="6"/>
  <c r="AY52" i="6" s="1"/>
  <c r="BI59" i="6"/>
  <c r="BO59" i="6"/>
  <c r="BU59" i="6" s="1"/>
  <c r="BD57" i="6"/>
  <c r="BI55" i="6"/>
  <c r="BO55" i="6"/>
  <c r="BU55" i="6" s="1"/>
  <c r="BI60" i="6"/>
  <c r="BO60" i="6"/>
  <c r="BU60" i="6" s="1"/>
  <c r="BI56" i="6"/>
  <c r="BO56" i="6"/>
  <c r="BU56" i="6" s="1"/>
  <c r="AS57" i="6"/>
  <c r="AY57" i="6" s="1"/>
  <c r="CI57" i="6"/>
  <c r="BD60" i="6"/>
  <c r="BH58" i="6"/>
  <c r="BN58" i="6"/>
  <c r="BT58" i="6" s="1"/>
  <c r="BD53" i="6"/>
  <c r="CI60" i="6"/>
  <c r="AS60" i="6"/>
  <c r="AY60" i="6" s="1"/>
  <c r="CI59" i="6"/>
  <c r="AS59" i="6"/>
  <c r="AY59" i="6" s="1"/>
  <c r="BI52" i="6"/>
  <c r="BO52" i="6"/>
  <c r="BU52" i="6" s="1"/>
  <c r="AS53" i="6"/>
  <c r="AY53" i="6" s="1"/>
  <c r="CI53" i="6"/>
  <c r="BD56" i="6"/>
  <c r="BC58" i="6"/>
  <c r="CI56" i="6"/>
  <c r="AS56" i="6"/>
  <c r="AY56" i="6" s="1"/>
  <c r="CC58" i="6"/>
  <c r="CH58" i="6"/>
  <c r="AR58" i="6"/>
  <c r="AX58" i="6" s="1"/>
  <c r="BD37" i="6"/>
  <c r="BJ37" i="6" s="1"/>
  <c r="BD33" i="6"/>
  <c r="BJ33" i="6" s="1"/>
  <c r="BI38" i="6"/>
  <c r="BO38" i="6"/>
  <c r="BU38" i="6" s="1"/>
  <c r="BD34" i="6"/>
  <c r="BI34" i="6"/>
  <c r="BO34" i="6"/>
  <c r="BU34" i="6" s="1"/>
  <c r="CI34" i="6"/>
  <c r="AS34" i="6"/>
  <c r="AY34" i="6" s="1"/>
  <c r="BI37" i="6"/>
  <c r="BO37" i="6"/>
  <c r="BU37" i="6" s="1"/>
  <c r="BD36" i="6"/>
  <c r="BD38" i="6"/>
  <c r="CI37" i="6"/>
  <c r="AS37" i="6"/>
  <c r="AY37" i="6" s="1"/>
  <c r="AS36" i="6"/>
  <c r="AY36" i="6" s="1"/>
  <c r="CI36" i="6"/>
  <c r="CI38" i="6"/>
  <c r="AS38" i="6"/>
  <c r="AY38" i="6" s="1"/>
  <c r="CI33" i="6"/>
  <c r="AS33" i="6"/>
  <c r="AY33" i="6" s="1"/>
  <c r="BI36" i="6"/>
  <c r="BO36" i="6"/>
  <c r="BU36" i="6" s="1"/>
  <c r="BP33" i="6"/>
  <c r="BV33" i="6" s="1"/>
  <c r="BD32" i="6"/>
  <c r="AS32" i="6"/>
  <c r="AY32" i="6" s="1"/>
  <c r="CI32" i="6"/>
  <c r="BQ53" i="5"/>
  <c r="BW53" i="5" s="1"/>
  <c r="BQ48" i="5"/>
  <c r="BW48" i="5" s="1"/>
  <c r="BD47" i="5"/>
  <c r="BD51" i="5"/>
  <c r="BJ51" i="5" s="1"/>
  <c r="BD43" i="5"/>
  <c r="BJ53" i="5"/>
  <c r="BP53" i="5"/>
  <c r="BV53" i="5" s="1"/>
  <c r="BC50" i="5"/>
  <c r="BI50" i="5" s="1"/>
  <c r="BO57" i="5"/>
  <c r="BU57" i="5" s="1"/>
  <c r="CI46" i="5"/>
  <c r="AS46" i="5"/>
  <c r="AY46" i="5" s="1"/>
  <c r="BG56" i="5"/>
  <c r="BM56" i="5"/>
  <c r="BS56" i="5" s="1"/>
  <c r="BI46" i="5"/>
  <c r="BO46" i="5"/>
  <c r="BU46" i="5" s="1"/>
  <c r="BI43" i="5"/>
  <c r="BO43" i="5"/>
  <c r="BU43" i="5" s="1"/>
  <c r="CI51" i="5"/>
  <c r="AS51" i="5"/>
  <c r="AY51" i="5" s="1"/>
  <c r="BH53" i="5"/>
  <c r="BN53" i="5"/>
  <c r="BT53" i="5" s="1"/>
  <c r="BI51" i="5"/>
  <c r="BO51" i="5"/>
  <c r="BU51" i="5" s="1"/>
  <c r="BO52" i="5"/>
  <c r="BU52" i="5" s="1"/>
  <c r="BH52" i="5"/>
  <c r="BN52" i="5"/>
  <c r="BT52" i="5" s="1"/>
  <c r="BE55" i="5"/>
  <c r="BJ55" i="5"/>
  <c r="BP55" i="5"/>
  <c r="BV55" i="5" s="1"/>
  <c r="BI58" i="5"/>
  <c r="BO58" i="5"/>
  <c r="BU58" i="5" s="1"/>
  <c r="BD42" i="5"/>
  <c r="CH54" i="5"/>
  <c r="AR54" i="5"/>
  <c r="AX54" i="5" s="1"/>
  <c r="BD54" i="5"/>
  <c r="BJ54" i="5" s="1"/>
  <c r="CC54" i="5"/>
  <c r="BC45" i="5"/>
  <c r="BF54" i="5"/>
  <c r="BL54" i="5"/>
  <c r="BR54" i="5" s="1"/>
  <c r="BC56" i="5"/>
  <c r="BH50" i="5"/>
  <c r="BN50" i="5"/>
  <c r="BT50" i="5" s="1"/>
  <c r="BD57" i="5"/>
  <c r="BD58" i="5"/>
  <c r="CI42" i="5"/>
  <c r="AS42" i="5"/>
  <c r="AY42" i="5" s="1"/>
  <c r="BC54" i="5"/>
  <c r="CC45" i="5"/>
  <c r="CH45" i="5"/>
  <c r="AR45" i="5"/>
  <c r="AX45" i="5" s="1"/>
  <c r="BJ44" i="5"/>
  <c r="BP44" i="5"/>
  <c r="BV44" i="5" s="1"/>
  <c r="CH56" i="5"/>
  <c r="CC56" i="5"/>
  <c r="BD56" i="5"/>
  <c r="BJ56" i="5" s="1"/>
  <c r="AR56" i="5"/>
  <c r="AX56" i="5" s="1"/>
  <c r="AS57" i="5"/>
  <c r="AY57" i="5" s="1"/>
  <c r="CI57" i="5"/>
  <c r="BI55" i="5"/>
  <c r="BO55" i="5"/>
  <c r="BU55" i="5" s="1"/>
  <c r="CI58" i="5"/>
  <c r="AS58" i="5"/>
  <c r="AY58" i="5" s="1"/>
  <c r="BC49" i="5"/>
  <c r="BH45" i="5"/>
  <c r="BN45" i="5"/>
  <c r="BT45" i="5" s="1"/>
  <c r="CH52" i="5"/>
  <c r="AR52" i="5"/>
  <c r="AX52" i="5" s="1"/>
  <c r="CC52" i="5"/>
  <c r="CC49" i="5"/>
  <c r="CH49" i="5"/>
  <c r="AR49" i="5"/>
  <c r="AX49" i="5" s="1"/>
  <c r="CI47" i="5"/>
  <c r="AS47" i="5"/>
  <c r="AY47" i="5" s="1"/>
  <c r="CI43" i="5"/>
  <c r="AS43" i="5"/>
  <c r="AY43" i="5" s="1"/>
  <c r="BH54" i="5"/>
  <c r="BN54" i="5"/>
  <c r="BT54" i="5" s="1"/>
  <c r="BF58" i="5"/>
  <c r="BL58" i="5"/>
  <c r="BR58" i="5" s="1"/>
  <c r="CH50" i="5"/>
  <c r="BP50" i="5"/>
  <c r="BV50" i="5" s="1"/>
  <c r="CC50" i="5"/>
  <c r="AR50" i="5"/>
  <c r="AX50" i="5" s="1"/>
  <c r="BD50" i="5"/>
  <c r="BJ50" i="5" s="1"/>
  <c r="BP51" i="5"/>
  <c r="BV51" i="5" s="1"/>
  <c r="BD46" i="5"/>
  <c r="BE59" i="5"/>
  <c r="BE44" i="5"/>
  <c r="BK16" i="5"/>
  <c r="BQ16" i="5"/>
  <c r="BW16" i="5" s="1"/>
  <c r="BJ17" i="5"/>
  <c r="BP17" i="5"/>
  <c r="BJ20" i="5"/>
  <c r="BP20" i="5"/>
  <c r="BV20" i="5" s="1"/>
  <c r="BP13" i="5"/>
  <c r="BV13" i="5" s="1"/>
  <c r="BI20" i="5"/>
  <c r="BI21" i="5"/>
  <c r="BO21" i="5"/>
  <c r="BU21" i="5" s="1"/>
  <c r="BI28" i="5"/>
  <c r="BI25" i="5"/>
  <c r="BO25" i="5"/>
  <c r="BU25" i="5" s="1"/>
  <c r="BI26" i="5"/>
  <c r="BO26" i="5"/>
  <c r="BU26" i="5" s="1"/>
  <c r="BI16" i="5"/>
  <c r="BO16" i="5"/>
  <c r="BU16" i="5" s="1"/>
  <c r="BN21" i="5"/>
  <c r="BT21" i="5" s="1"/>
  <c r="BH13" i="5"/>
  <c r="BN13" i="5"/>
  <c r="BT13" i="5" s="1"/>
  <c r="BH20" i="5"/>
  <c r="BN20" i="5"/>
  <c r="BT20" i="5" s="1"/>
  <c r="BG25" i="5"/>
  <c r="BM25" i="5"/>
  <c r="BS25" i="5" s="1"/>
  <c r="BF27" i="5"/>
  <c r="BL27" i="5"/>
  <c r="BH21" i="5"/>
  <c r="CI28" i="5"/>
  <c r="BR27" i="5"/>
  <c r="BV17" i="5"/>
  <c r="BJ13" i="5"/>
  <c r="BF13" i="5"/>
  <c r="BR13" i="5"/>
  <c r="AW24" i="5"/>
  <c r="BO24" i="5"/>
  <c r="BJ16" i="5"/>
  <c r="BV16" i="5"/>
  <c r="AX24" i="5"/>
  <c r="CC24" i="5"/>
  <c r="CH24" i="5"/>
  <c r="BI27" i="5"/>
  <c r="BU27" i="5"/>
  <c r="BF19" i="5"/>
  <c r="BR19" i="5"/>
  <c r="BF23" i="5"/>
  <c r="BR23" i="5"/>
  <c r="BO19" i="5"/>
  <c r="BJ28" i="5"/>
  <c r="BV28" i="5"/>
  <c r="BK13" i="5"/>
  <c r="BW13" i="5"/>
  <c r="BW11" i="5"/>
  <c r="CI21" i="5"/>
  <c r="AY21" i="5"/>
  <c r="BP27" i="5"/>
  <c r="BQ14" i="5"/>
  <c r="BH23" i="5"/>
  <c r="BT23" i="5"/>
  <c r="BF16" i="5"/>
  <c r="BR16" i="5"/>
  <c r="CI27" i="5"/>
  <c r="AY27" i="5"/>
  <c r="CI15" i="5"/>
  <c r="AY15" i="5"/>
  <c r="BG22" i="5"/>
  <c r="BS22" i="5"/>
  <c r="BO23" i="5"/>
  <c r="BQ12" i="5"/>
  <c r="AY22" i="5"/>
  <c r="CI22" i="5"/>
  <c r="BH19" i="5"/>
  <c r="BT19" i="5"/>
  <c r="BJ18" i="5"/>
  <c r="BV18" i="5"/>
  <c r="BP21" i="5"/>
  <c r="BF21" i="5"/>
  <c r="BR21" i="5"/>
  <c r="CH23" i="5"/>
  <c r="AX23" i="5"/>
  <c r="CC23" i="5"/>
  <c r="BI22" i="5"/>
  <c r="BU22" i="5"/>
  <c r="BI11" i="5"/>
  <c r="BU11" i="5"/>
  <c r="BG16" i="5"/>
  <c r="BS16" i="5"/>
  <c r="BG27" i="5"/>
  <c r="BS27" i="5"/>
  <c r="CI26" i="5"/>
  <c r="AY26" i="5"/>
  <c r="BF12" i="5"/>
  <c r="BR12" i="5"/>
  <c r="CH19" i="5"/>
  <c r="CC19" i="5"/>
  <c r="AX19" i="5"/>
  <c r="BP25" i="5"/>
  <c r="BG26" i="5"/>
  <c r="BS26" i="5"/>
  <c r="BH26" i="5"/>
  <c r="BT26" i="5"/>
  <c r="BQ20" i="5"/>
  <c r="BJ14" i="5"/>
  <c r="BV14" i="5"/>
  <c r="CI25" i="5"/>
  <c r="AY25" i="5"/>
  <c r="BK17" i="5"/>
  <c r="BW17" i="5"/>
  <c r="BG12" i="5"/>
  <c r="BS12" i="5"/>
  <c r="BI15" i="5"/>
  <c r="BU15" i="5"/>
  <c r="BE351" i="7"/>
  <c r="BD366" i="7"/>
  <c r="BI362" i="7"/>
  <c r="BO362" i="7"/>
  <c r="BU362" i="7" s="1"/>
  <c r="BI356" i="7"/>
  <c r="BO356" i="7"/>
  <c r="BU356" i="7" s="1"/>
  <c r="BI355" i="7"/>
  <c r="BO355" i="7"/>
  <c r="BU355" i="7" s="1"/>
  <c r="CC360" i="7"/>
  <c r="CH360" i="7"/>
  <c r="AR360" i="7"/>
  <c r="AX360" i="7" s="1"/>
  <c r="BD356" i="7"/>
  <c r="BD362" i="7"/>
  <c r="BJ350" i="7"/>
  <c r="BP350" i="7"/>
  <c r="BV350" i="7" s="1"/>
  <c r="CC353" i="7"/>
  <c r="CH353" i="7"/>
  <c r="AR353" i="7"/>
  <c r="AX353" i="7" s="1"/>
  <c r="BG352" i="7"/>
  <c r="BM352" i="7"/>
  <c r="BS352" i="7" s="1"/>
  <c r="BG361" i="7"/>
  <c r="BM361" i="7"/>
  <c r="BS361" i="7" s="1"/>
  <c r="CC364" i="7"/>
  <c r="CH364" i="7"/>
  <c r="AR364" i="7"/>
  <c r="AX364" i="7" s="1"/>
  <c r="BC352" i="7"/>
  <c r="BE356" i="7"/>
  <c r="BK356" i="7" s="1"/>
  <c r="CI356" i="7"/>
  <c r="AS356" i="7"/>
  <c r="AY356" i="7" s="1"/>
  <c r="CI362" i="7"/>
  <c r="AS362" i="7"/>
  <c r="AY362" i="7" s="1"/>
  <c r="BQ350" i="7"/>
  <c r="BW350" i="7" s="1"/>
  <c r="BD363" i="7"/>
  <c r="CI361" i="7"/>
  <c r="AS361" i="7"/>
  <c r="AY361" i="7" s="1"/>
  <c r="AR352" i="7"/>
  <c r="AX352" i="7" s="1"/>
  <c r="CH352" i="7"/>
  <c r="CC352" i="7"/>
  <c r="BH360" i="7"/>
  <c r="BN360" i="7"/>
  <c r="BT360" i="7" s="1"/>
  <c r="BI361" i="7"/>
  <c r="BO361" i="7"/>
  <c r="BU361" i="7" s="1"/>
  <c r="AS363" i="7"/>
  <c r="AY363" i="7" s="1"/>
  <c r="CI363" i="7"/>
  <c r="CC357" i="7"/>
  <c r="BD357" i="7"/>
  <c r="BJ357" i="7" s="1"/>
  <c r="CH357" i="7"/>
  <c r="AR357" i="7"/>
  <c r="AX357" i="7" s="1"/>
  <c r="CI354" i="7"/>
  <c r="AS354" i="7"/>
  <c r="AY354" i="7" s="1"/>
  <c r="BH361" i="7"/>
  <c r="BN361" i="7"/>
  <c r="BT361" i="7" s="1"/>
  <c r="BH365" i="7"/>
  <c r="BN365" i="7"/>
  <c r="BT365" i="7" s="1"/>
  <c r="BF361" i="7"/>
  <c r="BL361" i="7"/>
  <c r="BR361" i="7" s="1"/>
  <c r="BC360" i="7"/>
  <c r="CI358" i="7"/>
  <c r="AS358" i="7"/>
  <c r="AY358" i="7" s="1"/>
  <c r="BI365" i="7"/>
  <c r="BO365" i="7"/>
  <c r="BU365" i="7" s="1"/>
  <c r="BC353" i="7"/>
  <c r="BD354" i="7"/>
  <c r="BF352" i="7"/>
  <c r="BL352" i="7"/>
  <c r="BR352" i="7" s="1"/>
  <c r="BH357" i="7"/>
  <c r="BN357" i="7"/>
  <c r="BT357" i="7" s="1"/>
  <c r="CI366" i="7"/>
  <c r="AS366" i="7"/>
  <c r="AY366" i="7" s="1"/>
  <c r="BQ367" i="7"/>
  <c r="BW367" i="7" s="1"/>
  <c r="BD365" i="7"/>
  <c r="BC357" i="7"/>
  <c r="BH352" i="7"/>
  <c r="BN352" i="7"/>
  <c r="BT352" i="7" s="1"/>
  <c r="BD361" i="7"/>
  <c r="CI365" i="7"/>
  <c r="AS365" i="7"/>
  <c r="AY365" i="7" s="1"/>
  <c r="BG359" i="7"/>
  <c r="BM359" i="7"/>
  <c r="BS359" i="7" s="1"/>
  <c r="BF358" i="7"/>
  <c r="BL358" i="7"/>
  <c r="BR358" i="7" s="1"/>
  <c r="BC364" i="7"/>
  <c r="BA296" i="7"/>
  <c r="BG296" i="7" s="1"/>
  <c r="AZ118" i="7"/>
  <c r="CG141" i="7"/>
  <c r="AZ328" i="7"/>
  <c r="BL328" i="7" s="1"/>
  <c r="BR328" i="7" s="1"/>
  <c r="CF20" i="7"/>
  <c r="AQ266" i="7"/>
  <c r="AW266" i="7" s="1"/>
  <c r="BB317" i="7"/>
  <c r="BH317" i="7" s="1"/>
  <c r="BM320" i="7"/>
  <c r="BS320" i="7" s="1"/>
  <c r="AP57" i="7"/>
  <c r="BB57" i="7" s="1"/>
  <c r="BN57" i="7" s="1"/>
  <c r="BT57" i="7" s="1"/>
  <c r="CB59" i="7"/>
  <c r="AR59" i="7" s="1"/>
  <c r="AX59" i="7" s="1"/>
  <c r="AP279" i="7"/>
  <c r="AV279" i="7" s="1"/>
  <c r="AN250" i="7"/>
  <c r="AT250" i="7" s="1"/>
  <c r="BB303" i="7"/>
  <c r="BB313" i="7"/>
  <c r="BH313" i="7" s="1"/>
  <c r="BB310" i="7"/>
  <c r="BH310" i="7" s="1"/>
  <c r="CA279" i="7"/>
  <c r="CB279" i="7" s="1"/>
  <c r="CG266" i="7"/>
  <c r="AI266" i="7"/>
  <c r="AR141" i="7"/>
  <c r="AX141" i="7" s="1"/>
  <c r="CF59" i="7"/>
  <c r="BB151" i="7"/>
  <c r="CH141" i="7"/>
  <c r="BA47" i="7"/>
  <c r="BG47" i="7" s="1"/>
  <c r="BB116" i="7"/>
  <c r="BH116" i="7" s="1"/>
  <c r="CC247" i="7"/>
  <c r="AP225" i="7"/>
  <c r="AV225" i="7" s="1"/>
  <c r="BB320" i="7"/>
  <c r="BH320" i="7" s="1"/>
  <c r="BB302" i="7"/>
  <c r="BH302" i="7" s="1"/>
  <c r="AZ304" i="7"/>
  <c r="AU67" i="7"/>
  <c r="AH273" i="7"/>
  <c r="CH247" i="7"/>
  <c r="BB295" i="7"/>
  <c r="BG67" i="7"/>
  <c r="BA244" i="7"/>
  <c r="BG244" i="7" s="1"/>
  <c r="CG247" i="7"/>
  <c r="BB301" i="7"/>
  <c r="BH301" i="7" s="1"/>
  <c r="BN317" i="7"/>
  <c r="BT317" i="7" s="1"/>
  <c r="AT65" i="7"/>
  <c r="AU28" i="7"/>
  <c r="BA295" i="7"/>
  <c r="BM312" i="7"/>
  <c r="BS312" i="7" s="1"/>
  <c r="AZ332" i="7"/>
  <c r="BF332" i="7" s="1"/>
  <c r="AQ332" i="7"/>
  <c r="AW332" i="7" s="1"/>
  <c r="CG332" i="7"/>
  <c r="AO272" i="7"/>
  <c r="AU272" i="7" s="1"/>
  <c r="AJ219" i="7"/>
  <c r="BO299" i="7"/>
  <c r="BU299" i="7" s="1"/>
  <c r="CF252" i="7"/>
  <c r="CB211" i="7"/>
  <c r="AZ336" i="7"/>
  <c r="BF336" i="7" s="1"/>
  <c r="BB326" i="7"/>
  <c r="AZ312" i="7"/>
  <c r="BF312" i="7" s="1"/>
  <c r="BL309" i="7"/>
  <c r="BR309" i="7" s="1"/>
  <c r="BM321" i="7"/>
  <c r="BS321" i="7" s="1"/>
  <c r="BM20" i="7"/>
  <c r="BS20" i="7" s="1"/>
  <c r="BA269" i="7"/>
  <c r="BG269" i="7" s="1"/>
  <c r="BM302" i="7"/>
  <c r="BS302" i="7" s="1"/>
  <c r="BM329" i="7"/>
  <c r="BS329" i="7" s="1"/>
  <c r="BB252" i="7"/>
  <c r="BH252" i="7" s="1"/>
  <c r="CA225" i="7"/>
  <c r="AP216" i="7"/>
  <c r="AV216" i="7" s="1"/>
  <c r="AN206" i="7"/>
  <c r="AT206" i="7" s="1"/>
  <c r="BC306" i="7"/>
  <c r="BI306" i="7" s="1"/>
  <c r="BC321" i="7"/>
  <c r="BB318" i="7"/>
  <c r="BH318" i="7" s="1"/>
  <c r="BL300" i="7"/>
  <c r="BR300" i="7" s="1"/>
  <c r="CA252" i="7"/>
  <c r="CF216" i="7"/>
  <c r="CG216" i="7"/>
  <c r="AH70" i="7"/>
  <c r="BL305" i="7"/>
  <c r="BR305" i="7" s="1"/>
  <c r="BL321" i="7"/>
  <c r="BR321" i="7" s="1"/>
  <c r="BM333" i="7"/>
  <c r="BS333" i="7" s="1"/>
  <c r="BG310" i="7"/>
  <c r="BM310" i="7"/>
  <c r="BS310" i="7" s="1"/>
  <c r="AO30" i="7"/>
  <c r="BA30" i="7" s="1"/>
  <c r="BG30" i="7" s="1"/>
  <c r="AO276" i="7"/>
  <c r="AU276" i="7" s="1"/>
  <c r="AP249" i="7"/>
  <c r="AV249" i="7" s="1"/>
  <c r="BM59" i="7"/>
  <c r="BS59" i="7" s="1"/>
  <c r="BB296" i="7"/>
  <c r="BH296" i="7" s="1"/>
  <c r="AZ306" i="7"/>
  <c r="BF306" i="7" s="1"/>
  <c r="CG329" i="7"/>
  <c r="CB329" i="7"/>
  <c r="BO165" i="7"/>
  <c r="BU165" i="7" s="1"/>
  <c r="BP176" i="7"/>
  <c r="BV176" i="7" s="1"/>
  <c r="BC172" i="7"/>
  <c r="BI172" i="7" s="1"/>
  <c r="BF182" i="7"/>
  <c r="BL182" i="7"/>
  <c r="BR182" i="7" s="1"/>
  <c r="BQ177" i="7"/>
  <c r="BW177" i="7" s="1"/>
  <c r="BN179" i="7"/>
  <c r="BT179" i="7" s="1"/>
  <c r="BO174" i="7"/>
  <c r="BU174" i="7" s="1"/>
  <c r="BD170" i="7"/>
  <c r="BJ170" i="7" s="1"/>
  <c r="BC171" i="7"/>
  <c r="BI171" i="7" s="1"/>
  <c r="BD165" i="7"/>
  <c r="BJ165" i="7" s="1"/>
  <c r="BF51" i="7"/>
  <c r="AQ211" i="7"/>
  <c r="AW211" i="7" s="1"/>
  <c r="BB293" i="7"/>
  <c r="BH293" i="7" s="1"/>
  <c r="BM296" i="7"/>
  <c r="BS296" i="7" s="1"/>
  <c r="BF328" i="7"/>
  <c r="BI173" i="7"/>
  <c r="BO173" i="7"/>
  <c r="BU173" i="7" s="1"/>
  <c r="AT51" i="7"/>
  <c r="CA271" i="7"/>
  <c r="AI211" i="7"/>
  <c r="AZ318" i="7"/>
  <c r="BB327" i="7"/>
  <c r="BD180" i="7"/>
  <c r="BJ180" i="7" s="1"/>
  <c r="CG337" i="7"/>
  <c r="CB337" i="7"/>
  <c r="AQ337" i="7"/>
  <c r="BF338" i="7"/>
  <c r="BL338" i="7"/>
  <c r="BR338" i="7" s="1"/>
  <c r="BF322" i="7"/>
  <c r="BL322" i="7"/>
  <c r="BR322" i="7" s="1"/>
  <c r="AT83" i="7"/>
  <c r="BF83" i="7"/>
  <c r="AP271" i="7"/>
  <c r="AV271" i="7" s="1"/>
  <c r="CC256" i="7"/>
  <c r="CI256" i="7" s="1"/>
  <c r="AZ302" i="7"/>
  <c r="BC305" i="7"/>
  <c r="BI305" i="7" s="1"/>
  <c r="BB304" i="7"/>
  <c r="BH304" i="7" s="1"/>
  <c r="AU319" i="7"/>
  <c r="BA319" i="7"/>
  <c r="AT91" i="7"/>
  <c r="AP273" i="7"/>
  <c r="AV273" i="7" s="1"/>
  <c r="AR256" i="7"/>
  <c r="AX256" i="7" s="1"/>
  <c r="BB314" i="7"/>
  <c r="BH314" i="7" s="1"/>
  <c r="BG177" i="7"/>
  <c r="BM177" i="7"/>
  <c r="BS177" i="7" s="1"/>
  <c r="AT310" i="7"/>
  <c r="AZ310" i="7"/>
  <c r="BH337" i="7"/>
  <c r="BN337" i="7"/>
  <c r="BT337" i="7" s="1"/>
  <c r="CA257" i="7"/>
  <c r="CG257" i="7" s="1"/>
  <c r="AQ311" i="7"/>
  <c r="AW311" i="7" s="1"/>
  <c r="CB311" i="7"/>
  <c r="CG311" i="7"/>
  <c r="BG180" i="7"/>
  <c r="BM180" i="7"/>
  <c r="BS180" i="7" s="1"/>
  <c r="AP262" i="7"/>
  <c r="AV262" i="7" s="1"/>
  <c r="AO260" i="7"/>
  <c r="AU260" i="7" s="1"/>
  <c r="BL312" i="7"/>
  <c r="BR312" i="7" s="1"/>
  <c r="BA328" i="7"/>
  <c r="BJ181" i="7"/>
  <c r="BP181" i="7"/>
  <c r="BV181" i="7" s="1"/>
  <c r="BF91" i="7"/>
  <c r="AU59" i="7"/>
  <c r="AO254" i="7"/>
  <c r="AU254" i="7" s="1"/>
  <c r="CG215" i="7"/>
  <c r="BD295" i="7"/>
  <c r="BJ295" i="7" s="1"/>
  <c r="BM301" i="7"/>
  <c r="BS301" i="7" s="1"/>
  <c r="BN325" i="7"/>
  <c r="BT325" i="7" s="1"/>
  <c r="CC333" i="7"/>
  <c r="CH333" i="7"/>
  <c r="AR333" i="7"/>
  <c r="AS169" i="7"/>
  <c r="AY169" i="7" s="1"/>
  <c r="CI169" i="7"/>
  <c r="CI172" i="7"/>
  <c r="AS172" i="7"/>
  <c r="AY172" i="7" s="1"/>
  <c r="BE172" i="7"/>
  <c r="BK172" i="7" s="1"/>
  <c r="BG170" i="7"/>
  <c r="BM170" i="7"/>
  <c r="BS170" i="7" s="1"/>
  <c r="BD182" i="7"/>
  <c r="CI168" i="7"/>
  <c r="AS168" i="7"/>
  <c r="AY168" i="7" s="1"/>
  <c r="BF172" i="7"/>
  <c r="BL172" i="7"/>
  <c r="BR172" i="7" s="1"/>
  <c r="BF180" i="7"/>
  <c r="BL180" i="7"/>
  <c r="BR180" i="7" s="1"/>
  <c r="BE178" i="7"/>
  <c r="BK178" i="7" s="1"/>
  <c r="AS178" i="7"/>
  <c r="AY178" i="7" s="1"/>
  <c r="CI178" i="7"/>
  <c r="CC167" i="7"/>
  <c r="CH167" i="7"/>
  <c r="AR167" i="7"/>
  <c r="AX167" i="7" s="1"/>
  <c r="BI166" i="7"/>
  <c r="BO166" i="7"/>
  <c r="BU166" i="7" s="1"/>
  <c r="BI176" i="7"/>
  <c r="BO176" i="7"/>
  <c r="BU176" i="7" s="1"/>
  <c r="CI180" i="7"/>
  <c r="AS180" i="7"/>
  <c r="AY180" i="7" s="1"/>
  <c r="CI182" i="7"/>
  <c r="AS182" i="7"/>
  <c r="AY182" i="7" s="1"/>
  <c r="BD169" i="7"/>
  <c r="BG165" i="7"/>
  <c r="BM165" i="7"/>
  <c r="BS165" i="7" s="1"/>
  <c r="BG172" i="7"/>
  <c r="BM172" i="7"/>
  <c r="BS172" i="7" s="1"/>
  <c r="BD172" i="7"/>
  <c r="BD173" i="7"/>
  <c r="BO172" i="7"/>
  <c r="BU172" i="7" s="1"/>
  <c r="BI175" i="7"/>
  <c r="BO175" i="7"/>
  <c r="BU175" i="7" s="1"/>
  <c r="BI182" i="7"/>
  <c r="BO182" i="7"/>
  <c r="BU182" i="7" s="1"/>
  <c r="BC179" i="7"/>
  <c r="CI165" i="7"/>
  <c r="AS165" i="7"/>
  <c r="AY165" i="7" s="1"/>
  <c r="CI173" i="7"/>
  <c r="AS173" i="7"/>
  <c r="AY173" i="7" s="1"/>
  <c r="BD175" i="7"/>
  <c r="CC179" i="7"/>
  <c r="CH179" i="7"/>
  <c r="AR179" i="7"/>
  <c r="AX179" i="7" s="1"/>
  <c r="CC171" i="7"/>
  <c r="CH171" i="7"/>
  <c r="AR171" i="7"/>
  <c r="AX171" i="7" s="1"/>
  <c r="BH167" i="7"/>
  <c r="BN167" i="7"/>
  <c r="BT167" i="7" s="1"/>
  <c r="BI169" i="7"/>
  <c r="BO169" i="7"/>
  <c r="BU169" i="7" s="1"/>
  <c r="BD166" i="7"/>
  <c r="BH175" i="7"/>
  <c r="BN175" i="7"/>
  <c r="BT175" i="7" s="1"/>
  <c r="CI175" i="7"/>
  <c r="AS175" i="7"/>
  <c r="AY175" i="7" s="1"/>
  <c r="AS170" i="7"/>
  <c r="AY170" i="7" s="1"/>
  <c r="CI170" i="7"/>
  <c r="BI170" i="7"/>
  <c r="BO170" i="7"/>
  <c r="BU170" i="7" s="1"/>
  <c r="BJ174" i="7"/>
  <c r="BP174" i="7"/>
  <c r="BV174" i="7" s="1"/>
  <c r="BI180" i="7"/>
  <c r="BO180" i="7"/>
  <c r="BU180" i="7" s="1"/>
  <c r="CI176" i="7"/>
  <c r="AS176" i="7"/>
  <c r="AY176" i="7" s="1"/>
  <c r="CI166" i="7"/>
  <c r="AS166" i="7"/>
  <c r="AY166" i="7" s="1"/>
  <c r="BD168" i="7"/>
  <c r="BE174" i="7"/>
  <c r="BF168" i="7"/>
  <c r="BL168" i="7"/>
  <c r="BR168" i="7" s="1"/>
  <c r="BI168" i="7"/>
  <c r="BO168" i="7"/>
  <c r="BU168" i="7" s="1"/>
  <c r="BD178" i="7"/>
  <c r="BC167" i="7"/>
  <c r="BI178" i="7"/>
  <c r="BO178" i="7"/>
  <c r="BU178" i="7" s="1"/>
  <c r="BF70" i="7"/>
  <c r="BG75" i="7"/>
  <c r="AT70" i="7"/>
  <c r="BA87" i="7"/>
  <c r="BG87" i="7" s="1"/>
  <c r="AO58" i="7"/>
  <c r="AO56" i="7"/>
  <c r="BF24" i="7"/>
  <c r="AU92" i="7"/>
  <c r="AZ143" i="7"/>
  <c r="AT24" i="7"/>
  <c r="AT32" i="7"/>
  <c r="BA113" i="7"/>
  <c r="BG86" i="7"/>
  <c r="AO74" i="7"/>
  <c r="BA74" i="7" s="1"/>
  <c r="AR147" i="7"/>
  <c r="AX147" i="7" s="1"/>
  <c r="AP53" i="7"/>
  <c r="AV53" i="7" s="1"/>
  <c r="CF75" i="7"/>
  <c r="AH19" i="7"/>
  <c r="AU80" i="7"/>
  <c r="BF75" i="7"/>
  <c r="AU35" i="7"/>
  <c r="AP28" i="7"/>
  <c r="AV28" i="7" s="1"/>
  <c r="CH128" i="7"/>
  <c r="BM84" i="7"/>
  <c r="BS84" i="7" s="1"/>
  <c r="AT72" i="7"/>
  <c r="AT75" i="7"/>
  <c r="BM80" i="7"/>
  <c r="BS80" i="7" s="1"/>
  <c r="CG23" i="7"/>
  <c r="AP75" i="7"/>
  <c r="AV75" i="7" s="1"/>
  <c r="AH29" i="7"/>
  <c r="BF27" i="7"/>
  <c r="BM92" i="7"/>
  <c r="BS92" i="7" s="1"/>
  <c r="AP23" i="7"/>
  <c r="AV23" i="7" s="1"/>
  <c r="AU22" i="7"/>
  <c r="BG83" i="7"/>
  <c r="BM88" i="7"/>
  <c r="BS88" i="7" s="1"/>
  <c r="CF23" i="7"/>
  <c r="BM119" i="7"/>
  <c r="BS119" i="7" s="1"/>
  <c r="BF72" i="7"/>
  <c r="BG22" i="7"/>
  <c r="BM146" i="7"/>
  <c r="BS146" i="7" s="1"/>
  <c r="AU84" i="7"/>
  <c r="AP59" i="7"/>
  <c r="AV59" i="7" s="1"/>
  <c r="AT89" i="7"/>
  <c r="BA127" i="7"/>
  <c r="BG127" i="7" s="1"/>
  <c r="BF92" i="7"/>
  <c r="BL33" i="7"/>
  <c r="BR33" i="7" s="1"/>
  <c r="AZ29" i="7"/>
  <c r="BL29" i="7" s="1"/>
  <c r="BR29" i="7" s="1"/>
  <c r="AU44" i="7"/>
  <c r="BM44" i="7"/>
  <c r="BS44" i="7" s="1"/>
  <c r="AT92" i="7"/>
  <c r="BL65" i="7"/>
  <c r="BR65" i="7" s="1"/>
  <c r="AU60" i="7"/>
  <c r="AO37" i="7"/>
  <c r="BA37" i="7" s="1"/>
  <c r="BG37" i="7" s="1"/>
  <c r="BL89" i="7"/>
  <c r="BR89" i="7" s="1"/>
  <c r="AT148" i="7"/>
  <c r="AT33" i="7"/>
  <c r="BA307" i="7"/>
  <c r="BG307" i="7" s="1"/>
  <c r="BN307" i="7"/>
  <c r="BT307" i="7" s="1"/>
  <c r="BE321" i="7"/>
  <c r="BK321" i="7" s="1"/>
  <c r="BD336" i="7"/>
  <c r="BJ336" i="7" s="1"/>
  <c r="BD307" i="7"/>
  <c r="BJ307" i="7" s="1"/>
  <c r="BC303" i="7"/>
  <c r="BI303" i="7" s="1"/>
  <c r="BC328" i="7"/>
  <c r="CC328" i="7"/>
  <c r="CH328" i="7"/>
  <c r="AR328" i="7"/>
  <c r="AX328" i="7" s="1"/>
  <c r="BG335" i="7"/>
  <c r="BM335" i="7"/>
  <c r="BS335" i="7" s="1"/>
  <c r="BF315" i="7"/>
  <c r="BL315" i="7"/>
  <c r="BR315" i="7" s="1"/>
  <c r="BG322" i="7"/>
  <c r="BM322" i="7"/>
  <c r="BS322" i="7" s="1"/>
  <c r="AQ331" i="7"/>
  <c r="AW331" i="7" s="1"/>
  <c r="CG331" i="7"/>
  <c r="CB331" i="7"/>
  <c r="BG327" i="7"/>
  <c r="BM327" i="7"/>
  <c r="BS327" i="7" s="1"/>
  <c r="BH299" i="7"/>
  <c r="BN299" i="7"/>
  <c r="BT299" i="7" s="1"/>
  <c r="CG312" i="7"/>
  <c r="CB312" i="7"/>
  <c r="AQ312" i="7"/>
  <c r="AW312" i="7" s="1"/>
  <c r="AU334" i="7"/>
  <c r="BA334" i="7"/>
  <c r="BC338" i="7"/>
  <c r="BF294" i="7"/>
  <c r="BL294" i="7"/>
  <c r="BR294" i="7" s="1"/>
  <c r="AQ297" i="7"/>
  <c r="AW297" i="7" s="1"/>
  <c r="CB297" i="7"/>
  <c r="CG297" i="7"/>
  <c r="BG299" i="7"/>
  <c r="BM299" i="7"/>
  <c r="BS299" i="7" s="1"/>
  <c r="BF313" i="7"/>
  <c r="BL313" i="7"/>
  <c r="BR313" i="7" s="1"/>
  <c r="BH338" i="7"/>
  <c r="BN338" i="7"/>
  <c r="BT338" i="7" s="1"/>
  <c r="AV306" i="7"/>
  <c r="BB306" i="7"/>
  <c r="BG318" i="7"/>
  <c r="BM318" i="7"/>
  <c r="BS318" i="7" s="1"/>
  <c r="BJ321" i="7"/>
  <c r="BP321" i="7"/>
  <c r="BV321" i="7" s="1"/>
  <c r="BA336" i="7"/>
  <c r="BM303" i="7"/>
  <c r="BS303" i="7" s="1"/>
  <c r="BG303" i="7"/>
  <c r="CB310" i="7"/>
  <c r="CG310" i="7"/>
  <c r="AQ310" i="7"/>
  <c r="AW310" i="7" s="1"/>
  <c r="BC310" i="7"/>
  <c r="BI310" i="7" s="1"/>
  <c r="BM323" i="7"/>
  <c r="BS323" i="7" s="1"/>
  <c r="CG314" i="7"/>
  <c r="CB314" i="7"/>
  <c r="AQ314" i="7"/>
  <c r="AW314" i="7" s="1"/>
  <c r="BF331" i="7"/>
  <c r="BL331" i="7"/>
  <c r="BR331" i="7" s="1"/>
  <c r="AZ333" i="7"/>
  <c r="AZ337" i="7"/>
  <c r="BF334" i="7"/>
  <c r="BL334" i="7"/>
  <c r="BR334" i="7" s="1"/>
  <c r="BG325" i="7"/>
  <c r="BM325" i="7"/>
  <c r="BS325" i="7" s="1"/>
  <c r="CI336" i="7"/>
  <c r="AS336" i="7"/>
  <c r="AY336" i="7" s="1"/>
  <c r="BI317" i="7"/>
  <c r="BO317" i="7"/>
  <c r="BU317" i="7" s="1"/>
  <c r="BF330" i="7"/>
  <c r="BL330" i="7"/>
  <c r="BR330" i="7" s="1"/>
  <c r="AS307" i="7"/>
  <c r="AY307" i="7" s="1"/>
  <c r="CI307" i="7"/>
  <c r="BG306" i="7"/>
  <c r="BM306" i="7"/>
  <c r="BS306" i="7" s="1"/>
  <c r="BN308" i="7"/>
  <c r="BT308" i="7" s="1"/>
  <c r="AR338" i="7"/>
  <c r="AX338" i="7" s="1"/>
  <c r="CC338" i="7"/>
  <c r="CH338" i="7"/>
  <c r="AQ323" i="7"/>
  <c r="AW323" i="7" s="1"/>
  <c r="CG323" i="7"/>
  <c r="CB323" i="7"/>
  <c r="BC329" i="7"/>
  <c r="BH303" i="7"/>
  <c r="BN303" i="7"/>
  <c r="BT303" i="7" s="1"/>
  <c r="BF295" i="7"/>
  <c r="BL295" i="7"/>
  <c r="BR295" i="7" s="1"/>
  <c r="BC333" i="7"/>
  <c r="BG331" i="7"/>
  <c r="BM331" i="7"/>
  <c r="BS331" i="7" s="1"/>
  <c r="BG337" i="7"/>
  <c r="BM337" i="7"/>
  <c r="BS337" i="7" s="1"/>
  <c r="BO303" i="7"/>
  <c r="BU303" i="7" s="1"/>
  <c r="BF301" i="7"/>
  <c r="BL301" i="7"/>
  <c r="BR301" i="7" s="1"/>
  <c r="BB311" i="7"/>
  <c r="AS317" i="7"/>
  <c r="AY317" i="7" s="1"/>
  <c r="CI317" i="7"/>
  <c r="AS295" i="7"/>
  <c r="AY295" i="7" s="1"/>
  <c r="CI295" i="7"/>
  <c r="BB297" i="7"/>
  <c r="AQ301" i="7"/>
  <c r="AW301" i="7" s="1"/>
  <c r="CB301" i="7"/>
  <c r="CG301" i="7"/>
  <c r="AR325" i="7"/>
  <c r="AX325" i="7" s="1"/>
  <c r="CH325" i="7"/>
  <c r="CC325" i="7"/>
  <c r="BF298" i="7"/>
  <c r="BL298" i="7"/>
  <c r="BR298" i="7" s="1"/>
  <c r="BH295" i="7"/>
  <c r="BN295" i="7"/>
  <c r="BT295" i="7" s="1"/>
  <c r="BA330" i="7"/>
  <c r="BN302" i="7"/>
  <c r="BT302" i="7" s="1"/>
  <c r="BO305" i="7"/>
  <c r="BU305" i="7" s="1"/>
  <c r="AQ326" i="7"/>
  <c r="AW326" i="7" s="1"/>
  <c r="CB326" i="7"/>
  <c r="CG326" i="7"/>
  <c r="CB304" i="7"/>
  <c r="AQ304" i="7"/>
  <c r="AW304" i="7" s="1"/>
  <c r="CG304" i="7"/>
  <c r="AZ314" i="7"/>
  <c r="BB324" i="7"/>
  <c r="BL332" i="7"/>
  <c r="BR332" i="7" s="1"/>
  <c r="AQ309" i="7"/>
  <c r="AW309" i="7" s="1"/>
  <c r="CG309" i="7"/>
  <c r="CB309" i="7"/>
  <c r="BC294" i="7"/>
  <c r="BF327" i="7"/>
  <c r="BL327" i="7"/>
  <c r="BR327" i="7" s="1"/>
  <c r="AQ293" i="7"/>
  <c r="AW293" i="7" s="1"/>
  <c r="CB293" i="7"/>
  <c r="CG293" i="7"/>
  <c r="CC306" i="7"/>
  <c r="CH306" i="7"/>
  <c r="AR306" i="7"/>
  <c r="AX306" i="7" s="1"/>
  <c r="BC325" i="7"/>
  <c r="BN320" i="7"/>
  <c r="BT320" i="7" s="1"/>
  <c r="BC319" i="7"/>
  <c r="BF297" i="7"/>
  <c r="BL297" i="7"/>
  <c r="BR297" i="7" s="1"/>
  <c r="BF320" i="7"/>
  <c r="BL320" i="7"/>
  <c r="BR320" i="7" s="1"/>
  <c r="BG314" i="7"/>
  <c r="BM314" i="7"/>
  <c r="BS314" i="7" s="1"/>
  <c r="AQ324" i="7"/>
  <c r="AW324" i="7" s="1"/>
  <c r="CG324" i="7"/>
  <c r="CB324" i="7"/>
  <c r="CG335" i="7"/>
  <c r="CB335" i="7"/>
  <c r="AQ335" i="7"/>
  <c r="AW335" i="7" s="1"/>
  <c r="AR294" i="7"/>
  <c r="AX294" i="7" s="1"/>
  <c r="CC294" i="7"/>
  <c r="CH294" i="7"/>
  <c r="BG295" i="7"/>
  <c r="BM295" i="7"/>
  <c r="BS295" i="7" s="1"/>
  <c r="BN309" i="7"/>
  <c r="BT309" i="7" s="1"/>
  <c r="BD317" i="7"/>
  <c r="BB330" i="7"/>
  <c r="BF303" i="7"/>
  <c r="BL303" i="7"/>
  <c r="BR303" i="7" s="1"/>
  <c r="BB323" i="7"/>
  <c r="BN301" i="7"/>
  <c r="BT301" i="7" s="1"/>
  <c r="BF296" i="7"/>
  <c r="BL296" i="7"/>
  <c r="BR296" i="7" s="1"/>
  <c r="AQ313" i="7"/>
  <c r="AW313" i="7" s="1"/>
  <c r="CG313" i="7"/>
  <c r="CB313" i="7"/>
  <c r="CG320" i="7"/>
  <c r="CB320" i="7"/>
  <c r="AQ320" i="7"/>
  <c r="AW320" i="7" s="1"/>
  <c r="BC315" i="7"/>
  <c r="AZ329" i="7"/>
  <c r="BN310" i="7"/>
  <c r="BT310" i="7" s="1"/>
  <c r="AR319" i="7"/>
  <c r="AX319" i="7" s="1"/>
  <c r="CH319" i="7"/>
  <c r="CC319" i="7"/>
  <c r="BN314" i="7"/>
  <c r="BT314" i="7" s="1"/>
  <c r="BD305" i="7"/>
  <c r="BB319" i="7"/>
  <c r="BA332" i="7"/>
  <c r="CC316" i="7"/>
  <c r="CH316" i="7"/>
  <c r="AR316" i="7"/>
  <c r="AX316" i="7" s="1"/>
  <c r="BB322" i="7"/>
  <c r="AZ308" i="7"/>
  <c r="BB298" i="7"/>
  <c r="BH329" i="7"/>
  <c r="BN329" i="7"/>
  <c r="BT329" i="7" s="1"/>
  <c r="BC332" i="7"/>
  <c r="BF293" i="7"/>
  <c r="BL293" i="7"/>
  <c r="BR293" i="7" s="1"/>
  <c r="BA315" i="7"/>
  <c r="CG308" i="7"/>
  <c r="CB308" i="7"/>
  <c r="AQ308" i="7"/>
  <c r="AW308" i="7" s="1"/>
  <c r="AQ330" i="7"/>
  <c r="AW330" i="7" s="1"/>
  <c r="CB330" i="7"/>
  <c r="BC330" i="7"/>
  <c r="BI330" i="7" s="1"/>
  <c r="CG330" i="7"/>
  <c r="BH336" i="7"/>
  <c r="BN336" i="7"/>
  <c r="BT336" i="7" s="1"/>
  <c r="BI321" i="7"/>
  <c r="BO321" i="7"/>
  <c r="BU321" i="7" s="1"/>
  <c r="AQ334" i="7"/>
  <c r="AW334" i="7" s="1"/>
  <c r="CB334" i="7"/>
  <c r="BC334" i="7"/>
  <c r="BI334" i="7" s="1"/>
  <c r="CG334" i="7"/>
  <c r="BG293" i="7"/>
  <c r="BM293" i="7"/>
  <c r="BS293" i="7" s="1"/>
  <c r="BB300" i="7"/>
  <c r="AR315" i="7"/>
  <c r="AX315" i="7" s="1"/>
  <c r="CH315" i="7"/>
  <c r="CC315" i="7"/>
  <c r="BF325" i="7"/>
  <c r="BL325" i="7"/>
  <c r="BR325" i="7" s="1"/>
  <c r="BG326" i="7"/>
  <c r="BM326" i="7"/>
  <c r="BS326" i="7" s="1"/>
  <c r="BH333" i="7"/>
  <c r="BN333" i="7"/>
  <c r="BT333" i="7" s="1"/>
  <c r="CI305" i="7"/>
  <c r="AS305" i="7"/>
  <c r="AY305" i="7" s="1"/>
  <c r="BN304" i="7"/>
  <c r="BT304" i="7" s="1"/>
  <c r="CB322" i="7"/>
  <c r="CG322" i="7"/>
  <c r="AQ322" i="7"/>
  <c r="AW322" i="7" s="1"/>
  <c r="BD299" i="7"/>
  <c r="CB298" i="7"/>
  <c r="AQ298" i="7"/>
  <c r="AW298" i="7" s="1"/>
  <c r="CG298" i="7"/>
  <c r="BF316" i="7"/>
  <c r="BL316" i="7"/>
  <c r="BR316" i="7" s="1"/>
  <c r="AR332" i="7"/>
  <c r="AX332" i="7" s="1"/>
  <c r="CH332" i="7"/>
  <c r="CC332" i="7"/>
  <c r="BF335" i="7"/>
  <c r="BL335" i="7"/>
  <c r="BR335" i="7" s="1"/>
  <c r="BC307" i="7"/>
  <c r="AR303" i="7"/>
  <c r="AX303" i="7" s="1"/>
  <c r="CH303" i="7"/>
  <c r="CC303" i="7"/>
  <c r="BB312" i="7"/>
  <c r="BF323" i="7"/>
  <c r="BL323" i="7"/>
  <c r="BR323" i="7" s="1"/>
  <c r="BB335" i="7"/>
  <c r="BC295" i="7"/>
  <c r="BA294" i="7"/>
  <c r="BB334" i="7"/>
  <c r="BG297" i="7"/>
  <c r="BM297" i="7"/>
  <c r="BS297" i="7" s="1"/>
  <c r="AQ300" i="7"/>
  <c r="AW300" i="7" s="1"/>
  <c r="CB300" i="7"/>
  <c r="CG300" i="7"/>
  <c r="BN313" i="7"/>
  <c r="BT313" i="7" s="1"/>
  <c r="BH305" i="7"/>
  <c r="BN305" i="7"/>
  <c r="BT305" i="7" s="1"/>
  <c r="BH315" i="7"/>
  <c r="BN315" i="7"/>
  <c r="BT315" i="7" s="1"/>
  <c r="CB302" i="7"/>
  <c r="AQ302" i="7"/>
  <c r="AW302" i="7" s="1"/>
  <c r="CG302" i="7"/>
  <c r="CB318" i="7"/>
  <c r="CG318" i="7"/>
  <c r="AQ318" i="7"/>
  <c r="AW318" i="7" s="1"/>
  <c r="BL336" i="7"/>
  <c r="BR336" i="7" s="1"/>
  <c r="AQ296" i="7"/>
  <c r="AW296" i="7" s="1"/>
  <c r="CB296" i="7"/>
  <c r="CG296" i="7"/>
  <c r="BB331" i="7"/>
  <c r="BG309" i="7"/>
  <c r="BM309" i="7"/>
  <c r="BS309" i="7" s="1"/>
  <c r="BC316" i="7"/>
  <c r="AQ327" i="7"/>
  <c r="AW327" i="7" s="1"/>
  <c r="CG327" i="7"/>
  <c r="CB327" i="7"/>
  <c r="AS299" i="7"/>
  <c r="AY299" i="7" s="1"/>
  <c r="CI299" i="7"/>
  <c r="AU298" i="7"/>
  <c r="BA298" i="7"/>
  <c r="BH321" i="7"/>
  <c r="BN321" i="7"/>
  <c r="BT321" i="7" s="1"/>
  <c r="BG338" i="7"/>
  <c r="BM338" i="7"/>
  <c r="BS338" i="7" s="1"/>
  <c r="BA311" i="7"/>
  <c r="BM313" i="7"/>
  <c r="BS313" i="7" s="1"/>
  <c r="AH255" i="7"/>
  <c r="AN82" i="7"/>
  <c r="AZ82" i="7" s="1"/>
  <c r="BL82" i="7" s="1"/>
  <c r="BR82" i="7" s="1"/>
  <c r="BC145" i="7"/>
  <c r="BO145" i="7" s="1"/>
  <c r="BU145" i="7" s="1"/>
  <c r="AO11" i="7"/>
  <c r="BA11" i="7" s="1"/>
  <c r="BG11" i="7" s="1"/>
  <c r="BA121" i="7"/>
  <c r="BG121" i="7" s="1"/>
  <c r="BF20" i="7"/>
  <c r="AT84" i="7"/>
  <c r="AP259" i="7"/>
  <c r="AV259" i="7" s="1"/>
  <c r="AN234" i="7"/>
  <c r="AT234" i="7" s="1"/>
  <c r="AP211" i="7"/>
  <c r="AV211" i="7" s="1"/>
  <c r="AZ61" i="7"/>
  <c r="BL61" i="7" s="1"/>
  <c r="BR61" i="7" s="1"/>
  <c r="AU43" i="7"/>
  <c r="BM43" i="7"/>
  <c r="BS43" i="7" s="1"/>
  <c r="BB83" i="7"/>
  <c r="BN83" i="7" s="1"/>
  <c r="BT83" i="7" s="1"/>
  <c r="BA259" i="7"/>
  <c r="BG259" i="7" s="1"/>
  <c r="BB232" i="7"/>
  <c r="BH232" i="7" s="1"/>
  <c r="AQ205" i="7"/>
  <c r="AW205" i="7" s="1"/>
  <c r="BF84" i="7"/>
  <c r="AP257" i="7"/>
  <c r="AV257" i="7" s="1"/>
  <c r="BB224" i="7"/>
  <c r="BH224" i="7" s="1"/>
  <c r="AH61" i="7"/>
  <c r="AT20" i="7"/>
  <c r="AN231" i="7"/>
  <c r="AT231" i="7" s="1"/>
  <c r="BF41" i="7"/>
  <c r="AU83" i="7"/>
  <c r="AZ121" i="7"/>
  <c r="BF121" i="7" s="1"/>
  <c r="BN49" i="7"/>
  <c r="BT49" i="7" s="1"/>
  <c r="AO41" i="7"/>
  <c r="BA41" i="7" s="1"/>
  <c r="BM41" i="7" s="1"/>
  <c r="BS41" i="7" s="1"/>
  <c r="AN241" i="7"/>
  <c r="AT241" i="7" s="1"/>
  <c r="CG126" i="7"/>
  <c r="AZ69" i="7"/>
  <c r="BL69" i="7" s="1"/>
  <c r="BR69" i="7" s="1"/>
  <c r="AU88" i="7"/>
  <c r="AP56" i="7"/>
  <c r="AV56" i="7" s="1"/>
  <c r="AR126" i="7"/>
  <c r="AX126" i="7" s="1"/>
  <c r="AO70" i="7"/>
  <c r="BA70" i="7" s="1"/>
  <c r="BM70" i="7" s="1"/>
  <c r="BS70" i="7" s="1"/>
  <c r="CC126" i="7"/>
  <c r="AS126" i="7" s="1"/>
  <c r="AY126" i="7" s="1"/>
  <c r="CC114" i="7"/>
  <c r="CI114" i="7" s="1"/>
  <c r="BA197" i="7"/>
  <c r="BG197" i="7" s="1"/>
  <c r="BB111" i="7"/>
  <c r="BH111" i="7" s="1"/>
  <c r="AQ126" i="7"/>
  <c r="AW126" i="7" s="1"/>
  <c r="CF15" i="7"/>
  <c r="AU78" i="7"/>
  <c r="AO212" i="7"/>
  <c r="AU212" i="7" s="1"/>
  <c r="BM124" i="7"/>
  <c r="BS124" i="7" s="1"/>
  <c r="BN123" i="7"/>
  <c r="BT123" i="7" s="1"/>
  <c r="BD114" i="7"/>
  <c r="BJ114" i="7" s="1"/>
  <c r="AT57" i="7"/>
  <c r="AO62" i="7"/>
  <c r="BA62" i="7" s="1"/>
  <c r="BM62" i="7" s="1"/>
  <c r="BS62" i="7" s="1"/>
  <c r="BL267" i="7"/>
  <c r="BR267" i="7" s="1"/>
  <c r="CA221" i="7"/>
  <c r="CB221" i="7" s="1"/>
  <c r="CB218" i="7"/>
  <c r="BM131" i="7"/>
  <c r="BS131" i="7" s="1"/>
  <c r="CH147" i="7"/>
  <c r="AP258" i="7"/>
  <c r="AV258" i="7" s="1"/>
  <c r="AP221" i="7"/>
  <c r="AV221" i="7" s="1"/>
  <c r="BA63" i="7"/>
  <c r="BG63" i="7" s="1"/>
  <c r="AO25" i="7"/>
  <c r="BA25" i="7" s="1"/>
  <c r="BG25" i="7" s="1"/>
  <c r="AU51" i="7"/>
  <c r="AU76" i="7"/>
  <c r="BM76" i="7"/>
  <c r="BS76" i="7" s="1"/>
  <c r="AO204" i="7"/>
  <c r="AU204" i="7" s="1"/>
  <c r="AQ216" i="7"/>
  <c r="AW216" i="7" s="1"/>
  <c r="BF57" i="7"/>
  <c r="BM51" i="7"/>
  <c r="BS51" i="7" s="1"/>
  <c r="AO49" i="7"/>
  <c r="BA49" i="7" s="1"/>
  <c r="BM49" i="7" s="1"/>
  <c r="BS49" i="7" s="1"/>
  <c r="CB82" i="7"/>
  <c r="CC82" i="7" s="1"/>
  <c r="CF82" i="7"/>
  <c r="AH58" i="7"/>
  <c r="BB150" i="7"/>
  <c r="BH150" i="7" s="1"/>
  <c r="AT67" i="7"/>
  <c r="BL25" i="7"/>
  <c r="BR25" i="7" s="1"/>
  <c r="AU30" i="7"/>
  <c r="CA56" i="7"/>
  <c r="CG56" i="7" s="1"/>
  <c r="AP93" i="7"/>
  <c r="AV93" i="7" s="1"/>
  <c r="AN227" i="7"/>
  <c r="AT227" i="7" s="1"/>
  <c r="AO85" i="7"/>
  <c r="AH53" i="7"/>
  <c r="BB120" i="7"/>
  <c r="BH120" i="7" s="1"/>
  <c r="BB118" i="7"/>
  <c r="BH118" i="7" s="1"/>
  <c r="BF67" i="7"/>
  <c r="AQ82" i="7"/>
  <c r="AW82" i="7" s="1"/>
  <c r="CF56" i="7"/>
  <c r="AN274" i="7"/>
  <c r="AT274" i="7" s="1"/>
  <c r="AN53" i="7"/>
  <c r="AT53" i="7" s="1"/>
  <c r="AP82" i="7"/>
  <c r="AZ37" i="7"/>
  <c r="BL37" i="7" s="1"/>
  <c r="BR37" i="7" s="1"/>
  <c r="AT25" i="7"/>
  <c r="AU86" i="7"/>
  <c r="BM30" i="7"/>
  <c r="BS30" i="7" s="1"/>
  <c r="AO33" i="7"/>
  <c r="BA33" i="7" s="1"/>
  <c r="BG33" i="7" s="1"/>
  <c r="AN198" i="7"/>
  <c r="AT198" i="7" s="1"/>
  <c r="CH114" i="7"/>
  <c r="AZ272" i="7"/>
  <c r="BF272" i="7" s="1"/>
  <c r="AV41" i="7"/>
  <c r="BA214" i="7"/>
  <c r="BG214" i="7" s="1"/>
  <c r="CF83" i="7"/>
  <c r="AO275" i="7"/>
  <c r="AU275" i="7" s="1"/>
  <c r="CF223" i="7"/>
  <c r="AH212" i="7"/>
  <c r="AZ77" i="7"/>
  <c r="BL77" i="7" s="1"/>
  <c r="BR77" i="7" s="1"/>
  <c r="AU54" i="7"/>
  <c r="BB59" i="7"/>
  <c r="BN59" i="7" s="1"/>
  <c r="BT59" i="7" s="1"/>
  <c r="AP33" i="7"/>
  <c r="BB33" i="7" s="1"/>
  <c r="BN33" i="7" s="1"/>
  <c r="BT33" i="7" s="1"/>
  <c r="CA83" i="7"/>
  <c r="AQ83" i="7" s="1"/>
  <c r="AW83" i="7" s="1"/>
  <c r="CA258" i="7"/>
  <c r="CB258" i="7" s="1"/>
  <c r="CA244" i="7"/>
  <c r="CB244" i="7" s="1"/>
  <c r="CA246" i="7"/>
  <c r="CG246" i="7" s="1"/>
  <c r="AO72" i="7"/>
  <c r="BA72" i="7" s="1"/>
  <c r="BG72" i="7" s="1"/>
  <c r="BA206" i="7"/>
  <c r="BG206" i="7" s="1"/>
  <c r="AO26" i="7"/>
  <c r="BA26" i="7" s="1"/>
  <c r="BG26" i="7" s="1"/>
  <c r="AU68" i="7"/>
  <c r="BM68" i="7"/>
  <c r="BS68" i="7" s="1"/>
  <c r="CA276" i="7"/>
  <c r="CB276" i="7" s="1"/>
  <c r="AH211" i="7"/>
  <c r="AO50" i="7"/>
  <c r="BA50" i="7" s="1"/>
  <c r="BG50" i="7" s="1"/>
  <c r="AR128" i="7"/>
  <c r="AX128" i="7" s="1"/>
  <c r="AH268" i="7"/>
  <c r="CB242" i="7"/>
  <c r="CH242" i="7" s="1"/>
  <c r="AS149" i="7"/>
  <c r="AY149" i="7" s="1"/>
  <c r="BG78" i="7"/>
  <c r="AV57" i="7"/>
  <c r="AN263" i="7"/>
  <c r="AT263" i="7" s="1"/>
  <c r="AP260" i="7"/>
  <c r="AV260" i="7" s="1"/>
  <c r="AO45" i="7"/>
  <c r="AZ109" i="7"/>
  <c r="BF109" i="7" s="1"/>
  <c r="AT41" i="7"/>
  <c r="AO40" i="7"/>
  <c r="BA40" i="7" s="1"/>
  <c r="BG40" i="7" s="1"/>
  <c r="AO255" i="7"/>
  <c r="AU255" i="7" s="1"/>
  <c r="BA236" i="7"/>
  <c r="BG236" i="7" s="1"/>
  <c r="BM108" i="7"/>
  <c r="BS108" i="7" s="1"/>
  <c r="AT93" i="7"/>
  <c r="AZ93" i="7"/>
  <c r="BL93" i="7" s="1"/>
  <c r="BR93" i="7" s="1"/>
  <c r="AT21" i="7"/>
  <c r="AZ21" i="7"/>
  <c r="BL21" i="7" s="1"/>
  <c r="BR21" i="7" s="1"/>
  <c r="AZ199" i="7"/>
  <c r="BF199" i="7" s="1"/>
  <c r="BF32" i="7"/>
  <c r="BL73" i="7"/>
  <c r="BR73" i="7" s="1"/>
  <c r="AU38" i="7"/>
  <c r="BN89" i="7"/>
  <c r="BT89" i="7" s="1"/>
  <c r="AP218" i="7"/>
  <c r="AV218" i="7" s="1"/>
  <c r="AH235" i="7"/>
  <c r="AH210" i="7"/>
  <c r="AH93" i="7"/>
  <c r="BA17" i="7"/>
  <c r="BG17" i="7" s="1"/>
  <c r="AU75" i="7"/>
  <c r="BM53" i="7"/>
  <c r="BS53" i="7" s="1"/>
  <c r="BG32" i="7"/>
  <c r="AP68" i="7"/>
  <c r="AV68" i="7" s="1"/>
  <c r="AP253" i="7"/>
  <c r="BB253" i="7" s="1"/>
  <c r="CF260" i="7"/>
  <c r="CA199" i="7"/>
  <c r="AO69" i="7"/>
  <c r="BF59" i="7"/>
  <c r="BG38" i="7"/>
  <c r="AO256" i="7"/>
  <c r="AU256" i="7" s="1"/>
  <c r="CF253" i="7"/>
  <c r="CA260" i="7"/>
  <c r="CG260" i="7" s="1"/>
  <c r="AQ253" i="7"/>
  <c r="AW253" i="7" s="1"/>
  <c r="AP248" i="7"/>
  <c r="AV248" i="7" s="1"/>
  <c r="BM110" i="7"/>
  <c r="BS110" i="7" s="1"/>
  <c r="AZ119" i="7"/>
  <c r="BF119" i="7" s="1"/>
  <c r="BC141" i="7"/>
  <c r="BI141" i="7" s="1"/>
  <c r="AT73" i="7"/>
  <c r="AT59" i="7"/>
  <c r="AU27" i="7"/>
  <c r="BM60" i="7"/>
  <c r="BS60" i="7" s="1"/>
  <c r="AP276" i="7"/>
  <c r="AV276" i="7" s="1"/>
  <c r="CB253" i="7"/>
  <c r="CC253" i="7" s="1"/>
  <c r="CF248" i="7"/>
  <c r="AP236" i="7"/>
  <c r="AV236" i="7" s="1"/>
  <c r="AO220" i="7"/>
  <c r="AU220" i="7" s="1"/>
  <c r="AO218" i="7"/>
  <c r="AU218" i="7" s="1"/>
  <c r="AP20" i="7"/>
  <c r="BA79" i="7"/>
  <c r="BG79" i="7" s="1"/>
  <c r="AQ59" i="7"/>
  <c r="AW59" i="7" s="1"/>
  <c r="AP85" i="7"/>
  <c r="AV85" i="7" s="1"/>
  <c r="AP246" i="7"/>
  <c r="AV246" i="7" s="1"/>
  <c r="CF255" i="7"/>
  <c r="CF218" i="7"/>
  <c r="AP199" i="7"/>
  <c r="AV199" i="7" s="1"/>
  <c r="AO89" i="7"/>
  <c r="AU36" i="7"/>
  <c r="BM27" i="7"/>
  <c r="BS27" i="7" s="1"/>
  <c r="AQ23" i="7"/>
  <c r="AW23" i="7" s="1"/>
  <c r="AP272" i="7"/>
  <c r="AV272" i="7" s="1"/>
  <c r="AQ218" i="7"/>
  <c r="AW218" i="7" s="1"/>
  <c r="AH21" i="7"/>
  <c r="AZ85" i="7"/>
  <c r="BL85" i="7" s="1"/>
  <c r="BR85" i="7" s="1"/>
  <c r="BA122" i="7"/>
  <c r="BG122" i="7" s="1"/>
  <c r="BM152" i="7"/>
  <c r="BS152" i="7" s="1"/>
  <c r="BM147" i="7"/>
  <c r="BS147" i="7" s="1"/>
  <c r="BB147" i="7"/>
  <c r="BH147" i="7" s="1"/>
  <c r="AV143" i="7"/>
  <c r="BA139" i="7"/>
  <c r="BG139" i="7" s="1"/>
  <c r="BN140" i="7"/>
  <c r="BT140" i="7" s="1"/>
  <c r="AZ140" i="7"/>
  <c r="BF140" i="7" s="1"/>
  <c r="AZ133" i="7"/>
  <c r="BL133" i="7" s="1"/>
  <c r="BR133" i="7" s="1"/>
  <c r="CG132" i="7"/>
  <c r="CB132" i="7"/>
  <c r="BC128" i="7"/>
  <c r="BB124" i="7"/>
  <c r="BH124" i="7" s="1"/>
  <c r="BM123" i="7"/>
  <c r="BS123" i="7" s="1"/>
  <c r="BL120" i="7"/>
  <c r="BR120" i="7" s="1"/>
  <c r="BC117" i="7"/>
  <c r="BI117" i="7" s="1"/>
  <c r="BL117" i="7"/>
  <c r="BR117" i="7" s="1"/>
  <c r="AW116" i="7"/>
  <c r="BC116" i="7"/>
  <c r="BO116" i="7" s="1"/>
  <c r="BU116" i="7" s="1"/>
  <c r="CB116" i="7"/>
  <c r="CG116" i="7"/>
  <c r="BB112" i="7"/>
  <c r="BH112" i="7" s="1"/>
  <c r="BB153" i="7"/>
  <c r="BH153" i="7" s="1"/>
  <c r="AZ127" i="7"/>
  <c r="BF127" i="7" s="1"/>
  <c r="BL147" i="7"/>
  <c r="BR147" i="7" s="1"/>
  <c r="BN135" i="7"/>
  <c r="BT135" i="7" s="1"/>
  <c r="AZ122" i="7"/>
  <c r="BL122" i="7" s="1"/>
  <c r="BR122" i="7" s="1"/>
  <c r="BB122" i="7"/>
  <c r="AZ123" i="7"/>
  <c r="BF123" i="7" s="1"/>
  <c r="BL116" i="7"/>
  <c r="BR116" i="7" s="1"/>
  <c r="BB115" i="7"/>
  <c r="BH115" i="7" s="1"/>
  <c r="AZ146" i="7"/>
  <c r="BF146" i="7" s="1"/>
  <c r="AP268" i="7"/>
  <c r="AV268" i="7" s="1"/>
  <c r="AP197" i="7"/>
  <c r="AV197" i="7" s="1"/>
  <c r="AQ120" i="7"/>
  <c r="CB120" i="7"/>
  <c r="CG120" i="7"/>
  <c r="AZ210" i="7"/>
  <c r="BF210" i="7" s="1"/>
  <c r="BA126" i="7"/>
  <c r="BG126" i="7" s="1"/>
  <c r="BD145" i="7"/>
  <c r="BJ145" i="7" s="1"/>
  <c r="CB130" i="7"/>
  <c r="CG130" i="7"/>
  <c r="AQ130" i="7"/>
  <c r="AW130" i="7" s="1"/>
  <c r="AZ250" i="7"/>
  <c r="BF250" i="7" s="1"/>
  <c r="BA234" i="7"/>
  <c r="BG234" i="7" s="1"/>
  <c r="AP209" i="7"/>
  <c r="AV209" i="7" s="1"/>
  <c r="AP21" i="7"/>
  <c r="AV21" i="7" s="1"/>
  <c r="BB127" i="7"/>
  <c r="BH127" i="7" s="1"/>
  <c r="BA116" i="7"/>
  <c r="AU116" i="7"/>
  <c r="BA55" i="7"/>
  <c r="BG55" i="7" s="1"/>
  <c r="BH57" i="7"/>
  <c r="AZ276" i="7"/>
  <c r="BF276" i="7" s="1"/>
  <c r="AZ279" i="7"/>
  <c r="BF279" i="7" s="1"/>
  <c r="BA258" i="7"/>
  <c r="BG258" i="7" s="1"/>
  <c r="AO243" i="7"/>
  <c r="AU243" i="7" s="1"/>
  <c r="BA202" i="7"/>
  <c r="BG202" i="7" s="1"/>
  <c r="AO42" i="7"/>
  <c r="BA141" i="7"/>
  <c r="BG141" i="7" s="1"/>
  <c r="BB138" i="7"/>
  <c r="BH138" i="7" s="1"/>
  <c r="BB145" i="7"/>
  <c r="BH145" i="7" s="1"/>
  <c r="AZ152" i="7"/>
  <c r="BF152" i="7" s="1"/>
  <c r="CF203" i="7"/>
  <c r="CA203" i="7"/>
  <c r="AZ240" i="7"/>
  <c r="BF240" i="7" s="1"/>
  <c r="CB111" i="7"/>
  <c r="CG111" i="7"/>
  <c r="AQ111" i="7"/>
  <c r="AW111" i="7" s="1"/>
  <c r="CB134" i="7"/>
  <c r="AQ134" i="7"/>
  <c r="AW134" i="7" s="1"/>
  <c r="CG134" i="7"/>
  <c r="BB87" i="7"/>
  <c r="BH87" i="7" s="1"/>
  <c r="BA231" i="7"/>
  <c r="BG231" i="7" s="1"/>
  <c r="BL134" i="7"/>
  <c r="BR134" i="7" s="1"/>
  <c r="CB122" i="7"/>
  <c r="CG122" i="7"/>
  <c r="AQ122" i="7"/>
  <c r="BM36" i="7"/>
  <c r="BS36" i="7" s="1"/>
  <c r="AZ258" i="7"/>
  <c r="BN252" i="7"/>
  <c r="BT252" i="7" s="1"/>
  <c r="BA235" i="7"/>
  <c r="BG235" i="7" s="1"/>
  <c r="AZ217" i="7"/>
  <c r="BF217" i="7" s="1"/>
  <c r="AZ18" i="7"/>
  <c r="BF18" i="7" s="1"/>
  <c r="AZ13" i="7"/>
  <c r="BF13" i="7" s="1"/>
  <c r="AZ138" i="7"/>
  <c r="BF138" i="7" s="1"/>
  <c r="BB128" i="7"/>
  <c r="CG137" i="7"/>
  <c r="AQ137" i="7"/>
  <c r="AW137" i="7" s="1"/>
  <c r="CB137" i="7"/>
  <c r="BG115" i="7"/>
  <c r="BM115" i="7"/>
  <c r="BS115" i="7" s="1"/>
  <c r="AT136" i="7"/>
  <c r="AZ136" i="7"/>
  <c r="AU109" i="7"/>
  <c r="BA109" i="7"/>
  <c r="BB149" i="7"/>
  <c r="BH149" i="7" s="1"/>
  <c r="BG112" i="7"/>
  <c r="BM112" i="7"/>
  <c r="BS112" i="7" s="1"/>
  <c r="BA130" i="7"/>
  <c r="BG130" i="7" s="1"/>
  <c r="BB130" i="7"/>
  <c r="AZ153" i="7"/>
  <c r="BF153" i="7" s="1"/>
  <c r="BB113" i="7"/>
  <c r="BH113" i="7" s="1"/>
  <c r="BC124" i="7"/>
  <c r="BI124" i="7" s="1"/>
  <c r="BA134" i="7"/>
  <c r="BG134" i="7" s="1"/>
  <c r="BB125" i="7"/>
  <c r="BH125" i="7" s="1"/>
  <c r="BC140" i="7"/>
  <c r="BI140" i="7" s="1"/>
  <c r="AZ113" i="7"/>
  <c r="BL113" i="7" s="1"/>
  <c r="BR113" i="7" s="1"/>
  <c r="BB136" i="7"/>
  <c r="BH136" i="7" s="1"/>
  <c r="BB133" i="7"/>
  <c r="BC123" i="7"/>
  <c r="BI123" i="7" s="1"/>
  <c r="BB129" i="7"/>
  <c r="BB148" i="7"/>
  <c r="BB121" i="7"/>
  <c r="BH121" i="7" s="1"/>
  <c r="BB152" i="7"/>
  <c r="BH152" i="7" s="1"/>
  <c r="BB132" i="7"/>
  <c r="BG136" i="7"/>
  <c r="BM136" i="7"/>
  <c r="BS136" i="7" s="1"/>
  <c r="BK117" i="7"/>
  <c r="BQ117" i="7"/>
  <c r="BW117" i="7" s="1"/>
  <c r="AR150" i="7"/>
  <c r="AX150" i="7" s="1"/>
  <c r="CH150" i="7"/>
  <c r="CC150" i="7"/>
  <c r="BF124" i="7"/>
  <c r="BL124" i="7"/>
  <c r="BR124" i="7" s="1"/>
  <c r="BG135" i="7"/>
  <c r="BM135" i="7"/>
  <c r="BS135" i="7" s="1"/>
  <c r="BA137" i="7"/>
  <c r="BC114" i="7"/>
  <c r="CB121" i="7"/>
  <c r="CG121" i="7"/>
  <c r="AQ121" i="7"/>
  <c r="AW121" i="7" s="1"/>
  <c r="AW149" i="7"/>
  <c r="BC149" i="7"/>
  <c r="CG152" i="7"/>
  <c r="AQ152" i="7"/>
  <c r="AW152" i="7" s="1"/>
  <c r="CB152" i="7"/>
  <c r="BG132" i="7"/>
  <c r="BM132" i="7"/>
  <c r="BS132" i="7" s="1"/>
  <c r="BF130" i="7"/>
  <c r="BL130" i="7"/>
  <c r="BR130" i="7" s="1"/>
  <c r="BC110" i="7"/>
  <c r="BI147" i="7"/>
  <c r="BO147" i="7"/>
  <c r="BU147" i="7" s="1"/>
  <c r="BA138" i="7"/>
  <c r="BB114" i="7"/>
  <c r="CH108" i="7"/>
  <c r="AR108" i="7"/>
  <c r="AX108" i="7" s="1"/>
  <c r="CC108" i="7"/>
  <c r="BG113" i="7"/>
  <c r="BM113" i="7"/>
  <c r="BS113" i="7" s="1"/>
  <c r="CB125" i="7"/>
  <c r="CG125" i="7"/>
  <c r="AQ125" i="7"/>
  <c r="AW125" i="7" s="1"/>
  <c r="BC132" i="7"/>
  <c r="BG125" i="7"/>
  <c r="BM125" i="7"/>
  <c r="BS125" i="7" s="1"/>
  <c r="BF132" i="7"/>
  <c r="BL132" i="7"/>
  <c r="BR132" i="7" s="1"/>
  <c r="CC140" i="7"/>
  <c r="AR140" i="7"/>
  <c r="AX140" i="7" s="1"/>
  <c r="CH140" i="7"/>
  <c r="BF118" i="7"/>
  <c r="BL118" i="7"/>
  <c r="BR118" i="7" s="1"/>
  <c r="BF135" i="7"/>
  <c r="BL135" i="7"/>
  <c r="BR135" i="7" s="1"/>
  <c r="BF149" i="7"/>
  <c r="BL149" i="7"/>
  <c r="BR149" i="7" s="1"/>
  <c r="CB136" i="7"/>
  <c r="CG136" i="7"/>
  <c r="AQ136" i="7"/>
  <c r="AW136" i="7" s="1"/>
  <c r="AQ113" i="7"/>
  <c r="AW113" i="7" s="1"/>
  <c r="CG113" i="7"/>
  <c r="CB113" i="7"/>
  <c r="BH151" i="7"/>
  <c r="BN151" i="7"/>
  <c r="BT151" i="7" s="1"/>
  <c r="CC110" i="7"/>
  <c r="CH110" i="7"/>
  <c r="AR110" i="7"/>
  <c r="AX110" i="7" s="1"/>
  <c r="BG120" i="7"/>
  <c r="BM120" i="7"/>
  <c r="BS120" i="7" s="1"/>
  <c r="BF151" i="7"/>
  <c r="BL151" i="7"/>
  <c r="BR151" i="7" s="1"/>
  <c r="BC108" i="7"/>
  <c r="BB146" i="7"/>
  <c r="BA111" i="7"/>
  <c r="BA118" i="7"/>
  <c r="BF148" i="7"/>
  <c r="BL148" i="7"/>
  <c r="BR148" i="7" s="1"/>
  <c r="BB126" i="7"/>
  <c r="BB142" i="7"/>
  <c r="BC150" i="7"/>
  <c r="BC151" i="7"/>
  <c r="CB153" i="7"/>
  <c r="AQ153" i="7"/>
  <c r="AW153" i="7" s="1"/>
  <c r="CG153" i="7"/>
  <c r="BA133" i="7"/>
  <c r="BB131" i="7"/>
  <c r="BG144" i="7"/>
  <c r="BM144" i="7"/>
  <c r="BS144" i="7" s="1"/>
  <c r="BD141" i="7"/>
  <c r="BG140" i="7"/>
  <c r="BM140" i="7"/>
  <c r="BS140" i="7" s="1"/>
  <c r="BH137" i="7"/>
  <c r="BN137" i="7"/>
  <c r="BT137" i="7" s="1"/>
  <c r="CC118" i="7"/>
  <c r="CH118" i="7"/>
  <c r="AR118" i="7"/>
  <c r="AX118" i="7" s="1"/>
  <c r="BH108" i="7"/>
  <c r="BN108" i="7"/>
  <c r="BT108" i="7" s="1"/>
  <c r="BF145" i="7"/>
  <c r="BL145" i="7"/>
  <c r="BR145" i="7" s="1"/>
  <c r="BB110" i="7"/>
  <c r="CB129" i="7"/>
  <c r="AQ129" i="7"/>
  <c r="AW129" i="7" s="1"/>
  <c r="CG129" i="7"/>
  <c r="AQ146" i="7"/>
  <c r="AW146" i="7" s="1"/>
  <c r="CB146" i="7"/>
  <c r="CG146" i="7"/>
  <c r="BG143" i="7"/>
  <c r="BM143" i="7"/>
  <c r="BS143" i="7" s="1"/>
  <c r="BD117" i="7"/>
  <c r="AS128" i="7"/>
  <c r="AY128" i="7" s="1"/>
  <c r="CI128" i="7"/>
  <c r="BH143" i="7"/>
  <c r="BN143" i="7"/>
  <c r="BT143" i="7" s="1"/>
  <c r="BB119" i="7"/>
  <c r="AZ142" i="7"/>
  <c r="AQ142" i="7"/>
  <c r="AW142" i="7" s="1"/>
  <c r="CG142" i="7"/>
  <c r="CB142" i="7"/>
  <c r="CC151" i="7"/>
  <c r="AR151" i="7"/>
  <c r="AX151" i="7" s="1"/>
  <c r="CH151" i="7"/>
  <c r="AZ150" i="7"/>
  <c r="AQ131" i="7"/>
  <c r="AW131" i="7" s="1"/>
  <c r="CG131" i="7"/>
  <c r="CB131" i="7"/>
  <c r="AS141" i="7"/>
  <c r="AY141" i="7" s="1"/>
  <c r="CI141" i="7"/>
  <c r="BH117" i="7"/>
  <c r="BN117" i="7"/>
  <c r="BT117" i="7" s="1"/>
  <c r="CG115" i="7"/>
  <c r="AQ115" i="7"/>
  <c r="AW115" i="7" s="1"/>
  <c r="CB115" i="7"/>
  <c r="BG128" i="7"/>
  <c r="BM128" i="7"/>
  <c r="BS128" i="7" s="1"/>
  <c r="BJ149" i="7"/>
  <c r="BP149" i="7"/>
  <c r="BV149" i="7" s="1"/>
  <c r="AS147" i="7"/>
  <c r="AY147" i="7" s="1"/>
  <c r="CI147" i="7"/>
  <c r="BG114" i="7"/>
  <c r="BM114" i="7"/>
  <c r="BS114" i="7" s="1"/>
  <c r="AZ114" i="7"/>
  <c r="AZ115" i="7"/>
  <c r="AQ139" i="7"/>
  <c r="AW139" i="7" s="1"/>
  <c r="CG139" i="7"/>
  <c r="CB139" i="7"/>
  <c r="BF143" i="7"/>
  <c r="BL143" i="7"/>
  <c r="BR143" i="7" s="1"/>
  <c r="AQ119" i="7"/>
  <c r="AW119" i="7" s="1"/>
  <c r="CG119" i="7"/>
  <c r="CB119" i="7"/>
  <c r="AZ129" i="7"/>
  <c r="AU142" i="7"/>
  <c r="BA142" i="7"/>
  <c r="BA145" i="7"/>
  <c r="BF108" i="7"/>
  <c r="BL108" i="7"/>
  <c r="BR108" i="7" s="1"/>
  <c r="BF126" i="7"/>
  <c r="BL126" i="7"/>
  <c r="BR126" i="7" s="1"/>
  <c r="BA149" i="7"/>
  <c r="AZ111" i="7"/>
  <c r="AR124" i="7"/>
  <c r="AX124" i="7" s="1"/>
  <c r="CC124" i="7"/>
  <c r="CH124" i="7"/>
  <c r="AU150" i="7"/>
  <c r="BA150" i="7"/>
  <c r="BA151" i="7"/>
  <c r="BF144" i="7"/>
  <c r="BL144" i="7"/>
  <c r="BR144" i="7" s="1"/>
  <c r="BC143" i="7"/>
  <c r="BC112" i="7"/>
  <c r="BB144" i="7"/>
  <c r="AZ110" i="7"/>
  <c r="BF141" i="7"/>
  <c r="BL141" i="7"/>
  <c r="BR141" i="7" s="1"/>
  <c r="BB109" i="7"/>
  <c r="BF139" i="7"/>
  <c r="BL139" i="7"/>
  <c r="BR139" i="7" s="1"/>
  <c r="BC135" i="7"/>
  <c r="BG148" i="7"/>
  <c r="BM148" i="7"/>
  <c r="BS148" i="7" s="1"/>
  <c r="AQ148" i="7"/>
  <c r="AW148" i="7" s="1"/>
  <c r="CB148" i="7"/>
  <c r="CG148" i="7"/>
  <c r="AQ133" i="7"/>
  <c r="AW133" i="7" s="1"/>
  <c r="CB133" i="7"/>
  <c r="CG133" i="7"/>
  <c r="CC123" i="7"/>
  <c r="CH123" i="7"/>
  <c r="AR123" i="7"/>
  <c r="AX123" i="7" s="1"/>
  <c r="AR143" i="7"/>
  <c r="AX143" i="7" s="1"/>
  <c r="CC143" i="7"/>
  <c r="CH143" i="7"/>
  <c r="BG153" i="7"/>
  <c r="BM153" i="7"/>
  <c r="BS153" i="7" s="1"/>
  <c r="BF112" i="7"/>
  <c r="BL112" i="7"/>
  <c r="BR112" i="7" s="1"/>
  <c r="CH112" i="7"/>
  <c r="AR112" i="7"/>
  <c r="AX112" i="7" s="1"/>
  <c r="CC112" i="7"/>
  <c r="AZ131" i="7"/>
  <c r="CB144" i="7"/>
  <c r="AQ144" i="7"/>
  <c r="AW144" i="7" s="1"/>
  <c r="CG144" i="7"/>
  <c r="BF128" i="7"/>
  <c r="BL128" i="7"/>
  <c r="BR128" i="7" s="1"/>
  <c r="BB139" i="7"/>
  <c r="BA129" i="7"/>
  <c r="BB141" i="7"/>
  <c r="AQ138" i="7"/>
  <c r="AW138" i="7" s="1"/>
  <c r="CG138" i="7"/>
  <c r="CB138" i="7"/>
  <c r="BG117" i="7"/>
  <c r="BM117" i="7"/>
  <c r="BS117" i="7" s="1"/>
  <c r="AQ109" i="7"/>
  <c r="AW109" i="7" s="1"/>
  <c r="CG109" i="7"/>
  <c r="CB109" i="7"/>
  <c r="BB134" i="7"/>
  <c r="CC135" i="7"/>
  <c r="AR135" i="7"/>
  <c r="AX135" i="7" s="1"/>
  <c r="CH135" i="7"/>
  <c r="AZ125" i="7"/>
  <c r="AQ127" i="7"/>
  <c r="AW127" i="7" s="1"/>
  <c r="CG127" i="7"/>
  <c r="CB127" i="7"/>
  <c r="AS145" i="7"/>
  <c r="AY145" i="7" s="1"/>
  <c r="CI145" i="7"/>
  <c r="BC118" i="7"/>
  <c r="AT211" i="7"/>
  <c r="AZ211" i="7"/>
  <c r="AU266" i="7"/>
  <c r="BA266" i="7"/>
  <c r="BG266" i="7" s="1"/>
  <c r="AP19" i="7"/>
  <c r="AV19" i="7" s="1"/>
  <c r="AO34" i="7"/>
  <c r="AI34" i="7"/>
  <c r="AP17" i="7"/>
  <c r="AV17" i="7" s="1"/>
  <c r="AO57" i="7"/>
  <c r="AI57" i="7"/>
  <c r="CA19" i="7"/>
  <c r="CG19" i="7" s="1"/>
  <c r="BL49" i="7"/>
  <c r="BR49" i="7" s="1"/>
  <c r="BL81" i="7"/>
  <c r="BR81" i="7" s="1"/>
  <c r="AU32" i="7"/>
  <c r="BB55" i="7"/>
  <c r="BN55" i="7" s="1"/>
  <c r="BT55" i="7" s="1"/>
  <c r="BH41" i="7"/>
  <c r="AO261" i="7"/>
  <c r="AU261" i="7" s="1"/>
  <c r="AZ252" i="7"/>
  <c r="BF252" i="7" s="1"/>
  <c r="CA250" i="7"/>
  <c r="CB250" i="7" s="1"/>
  <c r="AZ249" i="7"/>
  <c r="AN239" i="7"/>
  <c r="AZ239" i="7" s="1"/>
  <c r="BA228" i="7"/>
  <c r="BG228" i="7" s="1"/>
  <c r="BC256" i="7"/>
  <c r="AN71" i="7"/>
  <c r="AH71" i="7"/>
  <c r="AZ16" i="7"/>
  <c r="BA13" i="7"/>
  <c r="AN38" i="7"/>
  <c r="AH38" i="7"/>
  <c r="AN86" i="7"/>
  <c r="AT86" i="7" s="1"/>
  <c r="AH86" i="7"/>
  <c r="AO21" i="7"/>
  <c r="AI21" i="7"/>
  <c r="AN26" i="7"/>
  <c r="AH26" i="7"/>
  <c r="BA18" i="7"/>
  <c r="AN31" i="7"/>
  <c r="AH31" i="7"/>
  <c r="AZ44" i="7"/>
  <c r="AT44" i="7"/>
  <c r="AZ76" i="7"/>
  <c r="AT76" i="7"/>
  <c r="AN15" i="7"/>
  <c r="AT15" i="7" s="1"/>
  <c r="AH15" i="7"/>
  <c r="BA14" i="7"/>
  <c r="BB277" i="7"/>
  <c r="BH277" i="7" s="1"/>
  <c r="AZ278" i="7"/>
  <c r="BF278" i="7" s="1"/>
  <c r="BL221" i="7"/>
  <c r="BR221" i="7" s="1"/>
  <c r="BA226" i="7"/>
  <c r="BG226" i="7" s="1"/>
  <c r="AZ205" i="7"/>
  <c r="BF205" i="7" s="1"/>
  <c r="AZ201" i="7"/>
  <c r="CF233" i="7"/>
  <c r="CA233" i="7"/>
  <c r="AZ14" i="7"/>
  <c r="AH63" i="7"/>
  <c r="AN63" i="7"/>
  <c r="AN35" i="7"/>
  <c r="AH35" i="7"/>
  <c r="AN94" i="7"/>
  <c r="AH94" i="7"/>
  <c r="AN30" i="7"/>
  <c r="AH30" i="7"/>
  <c r="AN22" i="7"/>
  <c r="AH22" i="7"/>
  <c r="AQ15" i="7"/>
  <c r="AW15" i="7" s="1"/>
  <c r="AT58" i="7"/>
  <c r="AN264" i="7"/>
  <c r="AZ264" i="7" s="1"/>
  <c r="BA240" i="7"/>
  <c r="BG240" i="7" s="1"/>
  <c r="AZ216" i="7"/>
  <c r="CF60" i="7"/>
  <c r="AP60" i="7"/>
  <c r="AV60" i="7" s="1"/>
  <c r="CF94" i="7"/>
  <c r="AP94" i="7"/>
  <c r="CA94" i="7"/>
  <c r="AN47" i="7"/>
  <c r="AH47" i="7"/>
  <c r="AO61" i="7"/>
  <c r="AI61" i="7"/>
  <c r="AO93" i="7"/>
  <c r="AI93" i="7"/>
  <c r="AN34" i="7"/>
  <c r="AH34" i="7"/>
  <c r="AH11" i="7"/>
  <c r="AN11" i="7"/>
  <c r="AT11" i="7" s="1"/>
  <c r="AZ52" i="7"/>
  <c r="AT52" i="7"/>
  <c r="AP11" i="7"/>
  <c r="BB11" i="7" s="1"/>
  <c r="BN11" i="7" s="1"/>
  <c r="AT81" i="7"/>
  <c r="AZ45" i="7"/>
  <c r="BF45" i="7" s="1"/>
  <c r="AU64" i="7"/>
  <c r="CF17" i="7"/>
  <c r="BM52" i="7"/>
  <c r="BS52" i="7" s="1"/>
  <c r="AO94" i="7"/>
  <c r="BA271" i="7"/>
  <c r="BB267" i="7"/>
  <c r="BA249" i="7"/>
  <c r="BG249" i="7" s="1"/>
  <c r="AP244" i="7"/>
  <c r="BB266" i="7"/>
  <c r="AP61" i="7"/>
  <c r="AJ61" i="7"/>
  <c r="AO66" i="7"/>
  <c r="AI66" i="7"/>
  <c r="AN62" i="7"/>
  <c r="AH62" i="7"/>
  <c r="AO82" i="7"/>
  <c r="AI82" i="7"/>
  <c r="AN54" i="7"/>
  <c r="AH54" i="7"/>
  <c r="AI65" i="7"/>
  <c r="AO65" i="7"/>
  <c r="CF229" i="7"/>
  <c r="CA229" i="7"/>
  <c r="AN74" i="7"/>
  <c r="AH74" i="7"/>
  <c r="AO90" i="7"/>
  <c r="AI90" i="7"/>
  <c r="AU52" i="7"/>
  <c r="BM91" i="7"/>
  <c r="BS91" i="7" s="1"/>
  <c r="CA17" i="7"/>
  <c r="CB17" i="7" s="1"/>
  <c r="AP18" i="7"/>
  <c r="AV18" i="7" s="1"/>
  <c r="AP13" i="7"/>
  <c r="AV13" i="7" s="1"/>
  <c r="AT40" i="7"/>
  <c r="BF40" i="7"/>
  <c r="BL58" i="7"/>
  <c r="BR58" i="7" s="1"/>
  <c r="AU53" i="7"/>
  <c r="BM64" i="7"/>
  <c r="BS64" i="7" s="1"/>
  <c r="BB75" i="7"/>
  <c r="BH75" i="7" s="1"/>
  <c r="AV89" i="7"/>
  <c r="AZ273" i="7"/>
  <c r="BB274" i="7"/>
  <c r="BH274" i="7" s="1"/>
  <c r="AZ268" i="7"/>
  <c r="BA257" i="7"/>
  <c r="AZ255" i="7"/>
  <c r="BF255" i="7" s="1"/>
  <c r="BA224" i="7"/>
  <c r="BG224" i="7" s="1"/>
  <c r="BM235" i="7"/>
  <c r="BS235" i="7" s="1"/>
  <c r="BA230" i="7"/>
  <c r="BG230" i="7" s="1"/>
  <c r="CF215" i="7"/>
  <c r="AZ219" i="7"/>
  <c r="BF219" i="7" s="1"/>
  <c r="BA217" i="7"/>
  <c r="BB214" i="7"/>
  <c r="BH214" i="7" s="1"/>
  <c r="AO200" i="7"/>
  <c r="AO29" i="7"/>
  <c r="AO81" i="7"/>
  <c r="CG232" i="7"/>
  <c r="CB232" i="7"/>
  <c r="BA16" i="7"/>
  <c r="AN46" i="7"/>
  <c r="AH46" i="7"/>
  <c r="AN87" i="7"/>
  <c r="AH87" i="7"/>
  <c r="AN42" i="7"/>
  <c r="AH42" i="7"/>
  <c r="AH90" i="7"/>
  <c r="AN90" i="7"/>
  <c r="BA15" i="7"/>
  <c r="AN66" i="7"/>
  <c r="AH66" i="7"/>
  <c r="AZ28" i="7"/>
  <c r="AT28" i="7"/>
  <c r="AZ60" i="7"/>
  <c r="AT60" i="7"/>
  <c r="AH79" i="7"/>
  <c r="AN79" i="7"/>
  <c r="AZ19" i="7"/>
  <c r="CA12" i="7"/>
  <c r="AP12" i="7"/>
  <c r="AV12" i="7" s="1"/>
  <c r="AU91" i="7"/>
  <c r="AZ266" i="7"/>
  <c r="BF266" i="7" s="1"/>
  <c r="BA265" i="7"/>
  <c r="BG265" i="7" s="1"/>
  <c r="CF259" i="7"/>
  <c r="AP255" i="7"/>
  <c r="AV255" i="7" s="1"/>
  <c r="BL215" i="7"/>
  <c r="BR215" i="7" s="1"/>
  <c r="AP215" i="7"/>
  <c r="AV215" i="7" s="1"/>
  <c r="CB215" i="7"/>
  <c r="CC215" i="7" s="1"/>
  <c r="BB219" i="7"/>
  <c r="AN261" i="7"/>
  <c r="AH261" i="7"/>
  <c r="AN23" i="7"/>
  <c r="AH23" i="7"/>
  <c r="AN78" i="7"/>
  <c r="AT78" i="7" s="1"/>
  <c r="AH78" i="7"/>
  <c r="AN55" i="7"/>
  <c r="AH55" i="7"/>
  <c r="CF16" i="7"/>
  <c r="AP16" i="7"/>
  <c r="AV16" i="7" s="1"/>
  <c r="CA14" i="7"/>
  <c r="CG14" i="7" s="1"/>
  <c r="AP14" i="7"/>
  <c r="AV14" i="7" s="1"/>
  <c r="AT49" i="7"/>
  <c r="AV58" i="7"/>
  <c r="BM28" i="7"/>
  <c r="BS28" i="7" s="1"/>
  <c r="BA267" i="7"/>
  <c r="BG267" i="7" s="1"/>
  <c r="AZ248" i="7"/>
  <c r="AZ220" i="7"/>
  <c r="AP223" i="7"/>
  <c r="AV223" i="7" s="1"/>
  <c r="BA211" i="7"/>
  <c r="AI268" i="7"/>
  <c r="AO268" i="7"/>
  <c r="AN12" i="7"/>
  <c r="AT12" i="7" s="1"/>
  <c r="AH12" i="7"/>
  <c r="AO73" i="7"/>
  <c r="AI73" i="7"/>
  <c r="AZ17" i="7"/>
  <c r="AO77" i="7"/>
  <c r="AI77" i="7"/>
  <c r="AN50" i="7"/>
  <c r="AH50" i="7"/>
  <c r="AP15" i="7"/>
  <c r="AV15" i="7" s="1"/>
  <c r="AZ36" i="7"/>
  <c r="AT36" i="7"/>
  <c r="AZ68" i="7"/>
  <c r="AT68" i="7"/>
  <c r="BA12" i="7"/>
  <c r="AN39" i="7"/>
  <c r="AH39" i="7"/>
  <c r="AO19" i="7"/>
  <c r="AU19" i="7" s="1"/>
  <c r="AQ247" i="7"/>
  <c r="AW247" i="7" s="1"/>
  <c r="BC266" i="7"/>
  <c r="BI266" i="7" s="1"/>
  <c r="AQ219" i="7"/>
  <c r="AW219" i="7" s="1"/>
  <c r="AQ227" i="7"/>
  <c r="AW227" i="7" s="1"/>
  <c r="CB227" i="7"/>
  <c r="CG227" i="7"/>
  <c r="CA198" i="7"/>
  <c r="CF198" i="7"/>
  <c r="AP198" i="7"/>
  <c r="AV198" i="7" s="1"/>
  <c r="CA265" i="7"/>
  <c r="AP265" i="7"/>
  <c r="AV265" i="7" s="1"/>
  <c r="CF265" i="7"/>
  <c r="AT245" i="7"/>
  <c r="AZ245" i="7"/>
  <c r="AI250" i="7"/>
  <c r="AO250" i="7"/>
  <c r="AU250" i="7" s="1"/>
  <c r="AU238" i="7"/>
  <c r="BA238" i="7"/>
  <c r="CB248" i="7"/>
  <c r="CG248" i="7"/>
  <c r="AQ248" i="7"/>
  <c r="AW248" i="7" s="1"/>
  <c r="AP226" i="7"/>
  <c r="AV226" i="7" s="1"/>
  <c r="CA226" i="7"/>
  <c r="CF226" i="7"/>
  <c r="CF234" i="7"/>
  <c r="AP234" i="7"/>
  <c r="AV234" i="7" s="1"/>
  <c r="CA234" i="7"/>
  <c r="BN224" i="7"/>
  <c r="BT224" i="7" s="1"/>
  <c r="CF230" i="7"/>
  <c r="AP230" i="7"/>
  <c r="AV230" i="7" s="1"/>
  <c r="CA230" i="7"/>
  <c r="AO216" i="7"/>
  <c r="AU216" i="7" s="1"/>
  <c r="AI216" i="7"/>
  <c r="CF212" i="7"/>
  <c r="AP212" i="7"/>
  <c r="AV212" i="7" s="1"/>
  <c r="CA212" i="7"/>
  <c r="BA199" i="7"/>
  <c r="CF196" i="7"/>
  <c r="AP196" i="7"/>
  <c r="AV196" i="7" s="1"/>
  <c r="CA196" i="7"/>
  <c r="AH259" i="7"/>
  <c r="AN259" i="7"/>
  <c r="AT259" i="7" s="1"/>
  <c r="AJ203" i="7"/>
  <c r="CG274" i="7"/>
  <c r="AQ274" i="7"/>
  <c r="AW274" i="7" s="1"/>
  <c r="CB274" i="7"/>
  <c r="BB278" i="7"/>
  <c r="AO273" i="7"/>
  <c r="AU273" i="7" s="1"/>
  <c r="AI273" i="7"/>
  <c r="AH256" i="7"/>
  <c r="AN256" i="7"/>
  <c r="AT256" i="7" s="1"/>
  <c r="BB275" i="7"/>
  <c r="AZ274" i="7"/>
  <c r="CG278" i="7"/>
  <c r="AQ278" i="7"/>
  <c r="AW278" i="7" s="1"/>
  <c r="CB278" i="7"/>
  <c r="BB256" i="7"/>
  <c r="AO264" i="7"/>
  <c r="AU264" i="7" s="1"/>
  <c r="CC268" i="7"/>
  <c r="AR268" i="7"/>
  <c r="AX268" i="7" s="1"/>
  <c r="CH268" i="7"/>
  <c r="BM258" i="7"/>
  <c r="BS258" i="7" s="1"/>
  <c r="BB263" i="7"/>
  <c r="BB257" i="7"/>
  <c r="BB247" i="7"/>
  <c r="AO252" i="7"/>
  <c r="AU252" i="7" s="1"/>
  <c r="AI252" i="7"/>
  <c r="AH247" i="7"/>
  <c r="AN247" i="7"/>
  <c r="AT247" i="7" s="1"/>
  <c r="AP245" i="7"/>
  <c r="AV245" i="7" s="1"/>
  <c r="CF245" i="7"/>
  <c r="CA245" i="7"/>
  <c r="CI247" i="7"/>
  <c r="AS247" i="7"/>
  <c r="AY247" i="7" s="1"/>
  <c r="BB233" i="7"/>
  <c r="AV233" i="7"/>
  <c r="CG236" i="7"/>
  <c r="AQ236" i="7"/>
  <c r="AW236" i="7" s="1"/>
  <c r="CB236" i="7"/>
  <c r="AT223" i="7"/>
  <c r="AZ223" i="7"/>
  <c r="CF235" i="7"/>
  <c r="CA235" i="7"/>
  <c r="AP235" i="7"/>
  <c r="AV235" i="7" s="1"/>
  <c r="AN228" i="7"/>
  <c r="AT228" i="7" s="1"/>
  <c r="AH228" i="7"/>
  <c r="CB225" i="7"/>
  <c r="CG225" i="7"/>
  <c r="AQ225" i="7"/>
  <c r="AW225" i="7" s="1"/>
  <c r="AI225" i="7"/>
  <c r="AO225" i="7"/>
  <c r="AU225" i="7" s="1"/>
  <c r="AZ233" i="7"/>
  <c r="AO229" i="7"/>
  <c r="AU229" i="7" s="1"/>
  <c r="AI229" i="7"/>
  <c r="AZ227" i="7"/>
  <c r="AZ226" i="7"/>
  <c r="AQ223" i="7"/>
  <c r="AW223" i="7" s="1"/>
  <c r="CB223" i="7"/>
  <c r="CG223" i="7"/>
  <c r="BB225" i="7"/>
  <c r="CA217" i="7"/>
  <c r="AP217" i="7"/>
  <c r="AV217" i="7" s="1"/>
  <c r="CF217" i="7"/>
  <c r="BA207" i="7"/>
  <c r="CG207" i="7"/>
  <c r="AQ207" i="7"/>
  <c r="AW207" i="7" s="1"/>
  <c r="CB207" i="7"/>
  <c r="AI209" i="7"/>
  <c r="AO209" i="7"/>
  <c r="BB210" i="7"/>
  <c r="CC205" i="7"/>
  <c r="CH205" i="7"/>
  <c r="AR205" i="7"/>
  <c r="AX205" i="7" s="1"/>
  <c r="BA196" i="7"/>
  <c r="AI277" i="7"/>
  <c r="AO277" i="7"/>
  <c r="AI248" i="7"/>
  <c r="AO248" i="7"/>
  <c r="AU248" i="7" s="1"/>
  <c r="AH202" i="7"/>
  <c r="AN202" i="7"/>
  <c r="AT202" i="7" s="1"/>
  <c r="CB201" i="7"/>
  <c r="CG201" i="7"/>
  <c r="AQ201" i="7"/>
  <c r="AW201" i="7" s="1"/>
  <c r="AU208" i="7"/>
  <c r="BA208" i="7"/>
  <c r="CG275" i="7"/>
  <c r="AQ275" i="7"/>
  <c r="AW275" i="7" s="1"/>
  <c r="CB275" i="7"/>
  <c r="BA272" i="7"/>
  <c r="BA279" i="7"/>
  <c r="CG267" i="7"/>
  <c r="AQ267" i="7"/>
  <c r="AW267" i="7" s="1"/>
  <c r="CB267" i="7"/>
  <c r="CB272" i="7"/>
  <c r="CG272" i="7"/>
  <c r="AQ272" i="7"/>
  <c r="AW272" i="7" s="1"/>
  <c r="AZ275" i="7"/>
  <c r="AZ270" i="7"/>
  <c r="BM269" i="7"/>
  <c r="BS269" i="7" s="1"/>
  <c r="CG258" i="7"/>
  <c r="AT260" i="7"/>
  <c r="AZ260" i="7"/>
  <c r="CG263" i="7"/>
  <c r="AQ263" i="7"/>
  <c r="AW263" i="7" s="1"/>
  <c r="CB263" i="7"/>
  <c r="BA247" i="7"/>
  <c r="BL255" i="7"/>
  <c r="BR255" i="7" s="1"/>
  <c r="BA251" i="7"/>
  <c r="AT246" i="7"/>
  <c r="AZ246" i="7"/>
  <c r="AZ244" i="7"/>
  <c r="CA237" i="7"/>
  <c r="CF237" i="7"/>
  <c r="AP237" i="7"/>
  <c r="AV237" i="7" s="1"/>
  <c r="AJ246" i="7"/>
  <c r="AZ242" i="7"/>
  <c r="AZ238" i="7"/>
  <c r="BD247" i="7"/>
  <c r="AI246" i="7"/>
  <c r="AO246" i="7"/>
  <c r="AU246" i="7" s="1"/>
  <c r="AO233" i="7"/>
  <c r="AU233" i="7" s="1"/>
  <c r="AI233" i="7"/>
  <c r="CG249" i="7"/>
  <c r="AQ249" i="7"/>
  <c r="AW249" i="7" s="1"/>
  <c r="CB249" i="7"/>
  <c r="AR238" i="7"/>
  <c r="AX238" i="7" s="1"/>
  <c r="CC238" i="7"/>
  <c r="CH238" i="7"/>
  <c r="AQ246" i="7"/>
  <c r="AW246" i="7" s="1"/>
  <c r="CB246" i="7"/>
  <c r="AN236" i="7"/>
  <c r="AT236" i="7" s="1"/>
  <c r="AH236" i="7"/>
  <c r="BA232" i="7"/>
  <c r="AN232" i="7"/>
  <c r="AT232" i="7" s="1"/>
  <c r="AH232" i="7"/>
  <c r="AH222" i="7"/>
  <c r="AN222" i="7"/>
  <c r="AT222" i="7" s="1"/>
  <c r="CA202" i="7"/>
  <c r="CF202" i="7"/>
  <c r="AP202" i="7"/>
  <c r="AV202" i="7" s="1"/>
  <c r="BC215" i="7"/>
  <c r="BA215" i="7"/>
  <c r="CB210" i="7"/>
  <c r="CG210" i="7"/>
  <c r="AQ210" i="7"/>
  <c r="AW210" i="7" s="1"/>
  <c r="AH208" i="7"/>
  <c r="AN208" i="7"/>
  <c r="AT208" i="7" s="1"/>
  <c r="AJ213" i="7"/>
  <c r="AP213" i="7"/>
  <c r="CC216" i="7"/>
  <c r="AR216" i="7"/>
  <c r="AX216" i="7" s="1"/>
  <c r="CH216" i="7"/>
  <c r="CB209" i="7"/>
  <c r="CG209" i="7"/>
  <c r="AQ209" i="7"/>
  <c r="AW209" i="7" s="1"/>
  <c r="BM202" i="7"/>
  <c r="BS202" i="7" s="1"/>
  <c r="AZ198" i="7"/>
  <c r="CA269" i="7"/>
  <c r="AP269" i="7"/>
  <c r="AV269" i="7" s="1"/>
  <c r="CF269" i="7"/>
  <c r="AP239" i="7"/>
  <c r="AV239" i="7" s="1"/>
  <c r="CA239" i="7"/>
  <c r="CF239" i="7"/>
  <c r="AQ242" i="7"/>
  <c r="AW242" i="7" s="1"/>
  <c r="AK242" i="7"/>
  <c r="AJ199" i="7"/>
  <c r="AR266" i="7"/>
  <c r="AX266" i="7" s="1"/>
  <c r="CH266" i="7"/>
  <c r="CC266" i="7"/>
  <c r="CG259" i="7"/>
  <c r="CB259" i="7"/>
  <c r="AQ259" i="7"/>
  <c r="AW259" i="7" s="1"/>
  <c r="CG252" i="7"/>
  <c r="CB252" i="7"/>
  <c r="AQ252" i="7"/>
  <c r="AW252" i="7" s="1"/>
  <c r="AI245" i="7"/>
  <c r="AQ232" i="7"/>
  <c r="AW232" i="7" s="1"/>
  <c r="AK232" i="7"/>
  <c r="AZ241" i="7"/>
  <c r="BM244" i="7"/>
  <c r="BS244" i="7" s="1"/>
  <c r="AI227" i="7"/>
  <c r="AO239" i="7"/>
  <c r="AU239" i="7" s="1"/>
  <c r="AI221" i="7"/>
  <c r="AO221" i="7"/>
  <c r="AU221" i="7" s="1"/>
  <c r="BB199" i="7"/>
  <c r="BH199" i="7" s="1"/>
  <c r="AP208" i="7"/>
  <c r="AV208" i="7" s="1"/>
  <c r="CA208" i="7"/>
  <c r="CF208" i="7"/>
  <c r="AP201" i="7"/>
  <c r="AV201" i="7" s="1"/>
  <c r="AH200" i="7"/>
  <c r="AN200" i="7"/>
  <c r="AT200" i="7" s="1"/>
  <c r="AI270" i="7"/>
  <c r="AO270" i="7"/>
  <c r="AU270" i="7" s="1"/>
  <c r="AP251" i="7"/>
  <c r="AV251" i="7" s="1"/>
  <c r="CA251" i="7"/>
  <c r="CF251" i="7"/>
  <c r="AP222" i="7"/>
  <c r="AV222" i="7" s="1"/>
  <c r="CF222" i="7"/>
  <c r="CA222" i="7"/>
  <c r="CG270" i="7"/>
  <c r="AQ270" i="7"/>
  <c r="AW270" i="7" s="1"/>
  <c r="CB270" i="7"/>
  <c r="BA274" i="7"/>
  <c r="CB277" i="7"/>
  <c r="CG277" i="7"/>
  <c r="AQ277" i="7"/>
  <c r="AW277" i="7" s="1"/>
  <c r="AN265" i="7"/>
  <c r="AT265" i="7" s="1"/>
  <c r="AH265" i="7"/>
  <c r="AH271" i="7"/>
  <c r="AN271" i="7"/>
  <c r="AT271" i="7" s="1"/>
  <c r="AP264" i="7"/>
  <c r="AV264" i="7" s="1"/>
  <c r="CF264" i="7"/>
  <c r="CA264" i="7"/>
  <c r="AQ262" i="7"/>
  <c r="AW262" i="7" s="1"/>
  <c r="CB262" i="7"/>
  <c r="CG262" i="7"/>
  <c r="BA253" i="7"/>
  <c r="AU242" i="7"/>
  <c r="BA242" i="7"/>
  <c r="AP240" i="7"/>
  <c r="AV240" i="7" s="1"/>
  <c r="AP243" i="7"/>
  <c r="AV243" i="7" s="1"/>
  <c r="CA243" i="7"/>
  <c r="CF243" i="7"/>
  <c r="AT243" i="7"/>
  <c r="AZ243" i="7"/>
  <c r="AJ238" i="7"/>
  <c r="AP238" i="7"/>
  <c r="BA237" i="7"/>
  <c r="AZ225" i="7"/>
  <c r="CB214" i="7"/>
  <c r="CG214" i="7"/>
  <c r="AQ214" i="7"/>
  <c r="AW214" i="7" s="1"/>
  <c r="AO205" i="7"/>
  <c r="AI205" i="7"/>
  <c r="AT212" i="7"/>
  <c r="AZ212" i="7"/>
  <c r="CH218" i="7"/>
  <c r="AR218" i="7"/>
  <c r="AX218" i="7" s="1"/>
  <c r="CC218" i="7"/>
  <c r="AJ207" i="7"/>
  <c r="AP207" i="7"/>
  <c r="AV207" i="7" s="1"/>
  <c r="AZ209" i="7"/>
  <c r="BC211" i="7"/>
  <c r="AP228" i="7"/>
  <c r="AV228" i="7" s="1"/>
  <c r="AI201" i="7"/>
  <c r="AO201" i="7"/>
  <c r="AZ213" i="7"/>
  <c r="AZ196" i="7"/>
  <c r="CG240" i="7"/>
  <c r="AQ240" i="7"/>
  <c r="AW240" i="7" s="1"/>
  <c r="CB240" i="7"/>
  <c r="CA220" i="7"/>
  <c r="CF220" i="7"/>
  <c r="AP220" i="7"/>
  <c r="AV220" i="7" s="1"/>
  <c r="AN218" i="7"/>
  <c r="AT218" i="7" s="1"/>
  <c r="AH218" i="7"/>
  <c r="AJ205" i="7"/>
  <c r="AP205" i="7"/>
  <c r="AV205" i="7" s="1"/>
  <c r="BA263" i="7"/>
  <c r="AU263" i="7"/>
  <c r="AH269" i="7"/>
  <c r="AN269" i="7"/>
  <c r="AT269" i="7" s="1"/>
  <c r="AP254" i="7"/>
  <c r="AV254" i="7" s="1"/>
  <c r="CF254" i="7"/>
  <c r="CA254" i="7"/>
  <c r="CF261" i="7"/>
  <c r="CA261" i="7"/>
  <c r="AP261" i="7"/>
  <c r="AV261" i="7" s="1"/>
  <c r="CH253" i="7"/>
  <c r="BL252" i="7"/>
  <c r="BR252" i="7" s="1"/>
  <c r="AP250" i="7"/>
  <c r="AV250" i="7" s="1"/>
  <c r="AQ238" i="7"/>
  <c r="AW238" i="7" s="1"/>
  <c r="AK238" i="7"/>
  <c r="AV229" i="7"/>
  <c r="BB229" i="7"/>
  <c r="BA241" i="7"/>
  <c r="CF231" i="7"/>
  <c r="CA231" i="7"/>
  <c r="AP231" i="7"/>
  <c r="AV231" i="7" s="1"/>
  <c r="AP227" i="7"/>
  <c r="AV227" i="7" s="1"/>
  <c r="BA210" i="7"/>
  <c r="AH229" i="7"/>
  <c r="AN229" i="7"/>
  <c r="AT229" i="7" s="1"/>
  <c r="AO213" i="7"/>
  <c r="AU213" i="7" s="1"/>
  <c r="AI213" i="7"/>
  <c r="BA203" i="7"/>
  <c r="AU203" i="7"/>
  <c r="AP203" i="7"/>
  <c r="AV203" i="7" s="1"/>
  <c r="CG197" i="7"/>
  <c r="AQ197" i="7"/>
  <c r="AW197" i="7" s="1"/>
  <c r="CB197" i="7"/>
  <c r="CH211" i="7"/>
  <c r="AR211" i="7"/>
  <c r="AX211" i="7" s="1"/>
  <c r="CC211" i="7"/>
  <c r="CB255" i="7"/>
  <c r="CG255" i="7"/>
  <c r="AQ255" i="7"/>
  <c r="AW255" i="7" s="1"/>
  <c r="AN224" i="7"/>
  <c r="AT224" i="7" s="1"/>
  <c r="AH224" i="7"/>
  <c r="BA276" i="7"/>
  <c r="BB279" i="7"/>
  <c r="AJ270" i="7"/>
  <c r="AP270" i="7"/>
  <c r="AV270" i="7" s="1"/>
  <c r="AZ254" i="7"/>
  <c r="AN277" i="7"/>
  <c r="AT277" i="7" s="1"/>
  <c r="AH277" i="7"/>
  <c r="BA278" i="7"/>
  <c r="CB273" i="7"/>
  <c r="CG273" i="7"/>
  <c r="AQ273" i="7"/>
  <c r="AW273" i="7" s="1"/>
  <c r="AQ279" i="7"/>
  <c r="AW279" i="7" s="1"/>
  <c r="CG271" i="7"/>
  <c r="AQ271" i="7"/>
  <c r="AW271" i="7" s="1"/>
  <c r="CB271" i="7"/>
  <c r="AZ262" i="7"/>
  <c r="AQ268" i="7"/>
  <c r="AW268" i="7" s="1"/>
  <c r="BA254" i="7"/>
  <c r="AI262" i="7"/>
  <c r="AO262" i="7"/>
  <c r="AU262" i="7" s="1"/>
  <c r="AZ253" i="7"/>
  <c r="AH251" i="7"/>
  <c r="AN251" i="7"/>
  <c r="AT251" i="7" s="1"/>
  <c r="AZ257" i="7"/>
  <c r="AO245" i="7"/>
  <c r="AU245" i="7" s="1"/>
  <c r="CA241" i="7"/>
  <c r="CF241" i="7"/>
  <c r="AP241" i="7"/>
  <c r="AV241" i="7" s="1"/>
  <c r="AJ242" i="7"/>
  <c r="AP242" i="7"/>
  <c r="AZ230" i="7"/>
  <c r="AO227" i="7"/>
  <c r="AU227" i="7" s="1"/>
  <c r="AZ237" i="7"/>
  <c r="CG224" i="7"/>
  <c r="CB224" i="7"/>
  <c r="AQ224" i="7"/>
  <c r="AW224" i="7" s="1"/>
  <c r="BA219" i="7"/>
  <c r="AI223" i="7"/>
  <c r="AO223" i="7"/>
  <c r="AU223" i="7" s="1"/>
  <c r="BA222" i="7"/>
  <c r="CH219" i="7"/>
  <c r="AR219" i="7"/>
  <c r="AX219" i="7" s="1"/>
  <c r="CC219" i="7"/>
  <c r="AT235" i="7"/>
  <c r="AZ235" i="7"/>
  <c r="AP204" i="7"/>
  <c r="AV204" i="7" s="1"/>
  <c r="CA204" i="7"/>
  <c r="CF204" i="7"/>
  <c r="AZ207" i="7"/>
  <c r="AH204" i="7"/>
  <c r="AN204" i="7"/>
  <c r="AT204" i="7" s="1"/>
  <c r="AZ203" i="7"/>
  <c r="AH214" i="7"/>
  <c r="AN214" i="7"/>
  <c r="AT214" i="7" s="1"/>
  <c r="CA206" i="7"/>
  <c r="CF206" i="7"/>
  <c r="AP206" i="7"/>
  <c r="AV206" i="7" s="1"/>
  <c r="CG228" i="7"/>
  <c r="AQ228" i="7"/>
  <c r="AW228" i="7" s="1"/>
  <c r="CB228" i="7"/>
  <c r="CB213" i="7"/>
  <c r="CG213" i="7"/>
  <c r="AQ213" i="7"/>
  <c r="AW213" i="7" s="1"/>
  <c r="AP200" i="7"/>
  <c r="AV200" i="7" s="1"/>
  <c r="CA200" i="7"/>
  <c r="CF200" i="7"/>
  <c r="BA198" i="7"/>
  <c r="AZ197" i="7"/>
  <c r="CB93" i="7"/>
  <c r="CG93" i="7"/>
  <c r="AQ93" i="7"/>
  <c r="AW93" i="7" s="1"/>
  <c r="AP92" i="7"/>
  <c r="CF92" i="7"/>
  <c r="CA92" i="7"/>
  <c r="AP91" i="7"/>
  <c r="CF91" i="7"/>
  <c r="CA91" i="7"/>
  <c r="CF90" i="7"/>
  <c r="AP90" i="7"/>
  <c r="CA90" i="7"/>
  <c r="AQ89" i="7"/>
  <c r="CG89" i="7"/>
  <c r="CB89" i="7"/>
  <c r="AP88" i="7"/>
  <c r="CA88" i="7"/>
  <c r="CF88" i="7"/>
  <c r="CB87" i="7"/>
  <c r="AQ87" i="7"/>
  <c r="CG87" i="7"/>
  <c r="CA86" i="7"/>
  <c r="CF86" i="7"/>
  <c r="AP86" i="7"/>
  <c r="AQ85" i="7"/>
  <c r="AW85" i="7" s="1"/>
  <c r="CG85" i="7"/>
  <c r="CB85" i="7"/>
  <c r="AP84" i="7"/>
  <c r="CF84" i="7"/>
  <c r="CA84" i="7"/>
  <c r="CB83" i="7"/>
  <c r="CG83" i="7"/>
  <c r="CA81" i="7"/>
  <c r="AP81" i="7"/>
  <c r="CF81" i="7"/>
  <c r="CA80" i="7"/>
  <c r="CF80" i="7"/>
  <c r="AP80" i="7"/>
  <c r="CA79" i="7"/>
  <c r="CF79" i="7"/>
  <c r="AP79" i="7"/>
  <c r="AP78" i="7"/>
  <c r="AV78" i="7" s="1"/>
  <c r="CF78" i="7"/>
  <c r="CA78" i="7"/>
  <c r="AP77" i="7"/>
  <c r="CF77" i="7"/>
  <c r="CA77" i="7"/>
  <c r="CF76" i="7"/>
  <c r="CA76" i="7"/>
  <c r="AP76" i="7"/>
  <c r="AV76" i="7" s="1"/>
  <c r="CB75" i="7"/>
  <c r="CG75" i="7"/>
  <c r="AQ75" i="7"/>
  <c r="AW75" i="7" s="1"/>
  <c r="CF74" i="7"/>
  <c r="CA74" i="7"/>
  <c r="AP74" i="7"/>
  <c r="AP73" i="7"/>
  <c r="CA73" i="7"/>
  <c r="CF73" i="7"/>
  <c r="CA72" i="7"/>
  <c r="AP72" i="7"/>
  <c r="CF72" i="7"/>
  <c r="CA71" i="7"/>
  <c r="CF71" i="7"/>
  <c r="AP71" i="7"/>
  <c r="AV71" i="7" s="1"/>
  <c r="BA71" i="7"/>
  <c r="BG71" i="7" s="1"/>
  <c r="AP70" i="7"/>
  <c r="AV70" i="7" s="1"/>
  <c r="CF70" i="7"/>
  <c r="CA70" i="7"/>
  <c r="CF69" i="7"/>
  <c r="AP69" i="7"/>
  <c r="CA69" i="7"/>
  <c r="AQ68" i="7"/>
  <c r="CB68" i="7"/>
  <c r="CG68" i="7"/>
  <c r="AP67" i="7"/>
  <c r="CA67" i="7"/>
  <c r="CF67" i="7"/>
  <c r="CF66" i="7"/>
  <c r="CA66" i="7"/>
  <c r="AP66" i="7"/>
  <c r="CA65" i="7"/>
  <c r="AP65" i="7"/>
  <c r="CF65" i="7"/>
  <c r="CA64" i="7"/>
  <c r="AP64" i="7"/>
  <c r="CF64" i="7"/>
  <c r="CA63" i="7"/>
  <c r="CF63" i="7"/>
  <c r="AP63" i="7"/>
  <c r="CA62" i="7"/>
  <c r="AP62" i="7"/>
  <c r="AV62" i="7" s="1"/>
  <c r="CF62" i="7"/>
  <c r="BC61" i="7"/>
  <c r="CC61" i="7"/>
  <c r="AR61" i="7"/>
  <c r="CH61" i="7"/>
  <c r="AQ60" i="7"/>
  <c r="CG60" i="7"/>
  <c r="CB60" i="7"/>
  <c r="BD59" i="7"/>
  <c r="BJ59" i="7" s="1"/>
  <c r="CC59" i="7"/>
  <c r="CH59" i="7"/>
  <c r="BA58" i="7"/>
  <c r="AU58" i="7"/>
  <c r="CG58" i="7"/>
  <c r="CB58" i="7"/>
  <c r="BH58" i="7"/>
  <c r="AQ58" i="7"/>
  <c r="AW58" i="7" s="1"/>
  <c r="AQ57" i="7"/>
  <c r="AW57" i="7" s="1"/>
  <c r="CB57" i="7"/>
  <c r="CG57" i="7"/>
  <c r="CG55" i="7"/>
  <c r="AQ55" i="7"/>
  <c r="CB55" i="7"/>
  <c r="AQ54" i="7"/>
  <c r="CG54" i="7"/>
  <c r="CB54" i="7"/>
  <c r="BG54" i="7"/>
  <c r="BB54" i="7"/>
  <c r="BH54" i="7" s="1"/>
  <c r="CB53" i="7"/>
  <c r="AQ53" i="7"/>
  <c r="AW53" i="7" s="1"/>
  <c r="CG53" i="7"/>
  <c r="AP52" i="7"/>
  <c r="AV52" i="7" s="1"/>
  <c r="CF52" i="7"/>
  <c r="CA52" i="7"/>
  <c r="CF51" i="7"/>
  <c r="CA51" i="7"/>
  <c r="AP51" i="7"/>
  <c r="AV51" i="7" s="1"/>
  <c r="CF50" i="7"/>
  <c r="CA50" i="7"/>
  <c r="AP50" i="7"/>
  <c r="AV49" i="7"/>
  <c r="AQ49" i="7"/>
  <c r="AW49" i="7" s="1"/>
  <c r="CG49" i="7"/>
  <c r="CB49" i="7"/>
  <c r="CF48" i="7"/>
  <c r="CA48" i="7"/>
  <c r="AP48" i="7"/>
  <c r="AU48" i="7"/>
  <c r="BM48" i="7"/>
  <c r="BS48" i="7" s="1"/>
  <c r="CA47" i="7"/>
  <c r="AP47" i="7"/>
  <c r="CF47" i="7"/>
  <c r="BM47" i="7"/>
  <c r="BS47" i="7" s="1"/>
  <c r="CF46" i="7"/>
  <c r="CA46" i="7"/>
  <c r="AP46" i="7"/>
  <c r="AV46" i="7" s="1"/>
  <c r="BG46" i="7"/>
  <c r="AU46" i="7"/>
  <c r="AP45" i="7"/>
  <c r="CF45" i="7"/>
  <c r="CA45" i="7"/>
  <c r="CF44" i="7"/>
  <c r="CA44" i="7"/>
  <c r="AP44" i="7"/>
  <c r="AV44" i="7" s="1"/>
  <c r="CF43" i="7"/>
  <c r="AP43" i="7"/>
  <c r="AV43" i="7" s="1"/>
  <c r="CA43" i="7"/>
  <c r="CF42" i="7"/>
  <c r="CA42" i="7"/>
  <c r="AP42" i="7"/>
  <c r="AQ41" i="7"/>
  <c r="AW41" i="7" s="1"/>
  <c r="CG41" i="7"/>
  <c r="CB41" i="7"/>
  <c r="CF40" i="7"/>
  <c r="CA40" i="7"/>
  <c r="AP40" i="7"/>
  <c r="AV40" i="7" s="1"/>
  <c r="BA39" i="7"/>
  <c r="CA39" i="7"/>
  <c r="AP39" i="7"/>
  <c r="AV39" i="7" s="1"/>
  <c r="CF39" i="7"/>
  <c r="CF38" i="7"/>
  <c r="CA38" i="7"/>
  <c r="AP38" i="7"/>
  <c r="CA37" i="7"/>
  <c r="AP37" i="7"/>
  <c r="CF37" i="7"/>
  <c r="AP36" i="7"/>
  <c r="AV36" i="7" s="1"/>
  <c r="CF36" i="7"/>
  <c r="CA36" i="7"/>
  <c r="AP35" i="7"/>
  <c r="CF35" i="7"/>
  <c r="CA35" i="7"/>
  <c r="AP34" i="7"/>
  <c r="CF34" i="7"/>
  <c r="CA34" i="7"/>
  <c r="AQ33" i="7"/>
  <c r="CG33" i="7"/>
  <c r="CB33" i="7"/>
  <c r="AP32" i="7"/>
  <c r="CF32" i="7"/>
  <c r="CA32" i="7"/>
  <c r="CA31" i="7"/>
  <c r="AP31" i="7"/>
  <c r="CF31" i="7"/>
  <c r="CF30" i="7"/>
  <c r="CA30" i="7"/>
  <c r="AP30" i="7"/>
  <c r="AV30" i="7" s="1"/>
  <c r="CF29" i="7"/>
  <c r="AP29" i="7"/>
  <c r="AV29" i="7" s="1"/>
  <c r="CA29" i="7"/>
  <c r="CG28" i="7"/>
  <c r="CB28" i="7"/>
  <c r="AQ28" i="7"/>
  <c r="CF27" i="7"/>
  <c r="AP27" i="7"/>
  <c r="AV27" i="7" s="1"/>
  <c r="CA27" i="7"/>
  <c r="CF26" i="7"/>
  <c r="CA26" i="7"/>
  <c r="AP26" i="7"/>
  <c r="AV25" i="7"/>
  <c r="BH25" i="7"/>
  <c r="AQ25" i="7"/>
  <c r="AW25" i="7" s="1"/>
  <c r="CG25" i="7"/>
  <c r="CB25" i="7"/>
  <c r="AU24" i="7"/>
  <c r="BM24" i="7"/>
  <c r="BS24" i="7" s="1"/>
  <c r="AP24" i="7"/>
  <c r="CF24" i="7"/>
  <c r="CA24" i="7"/>
  <c r="CC23" i="7"/>
  <c r="CH23" i="7"/>
  <c r="AR23" i="7"/>
  <c r="AP22" i="7"/>
  <c r="CF22" i="7"/>
  <c r="CA22" i="7"/>
  <c r="CG21" i="7"/>
  <c r="AQ21" i="7"/>
  <c r="AW21" i="7" s="1"/>
  <c r="CB21" i="7"/>
  <c r="CB20" i="7"/>
  <c r="CG20" i="7"/>
  <c r="AQ20" i="7"/>
  <c r="BC83" i="7"/>
  <c r="BM23" i="7"/>
  <c r="BS23" i="7" s="1"/>
  <c r="BM87" i="7"/>
  <c r="BS87" i="7" s="1"/>
  <c r="BM31" i="7"/>
  <c r="BS31" i="7" s="1"/>
  <c r="BF61" i="7"/>
  <c r="CF14" i="7"/>
  <c r="CA13" i="7"/>
  <c r="CF13" i="7"/>
  <c r="CA16" i="7"/>
  <c r="CG16" i="7" s="1"/>
  <c r="CF12" i="7"/>
  <c r="CF18" i="7"/>
  <c r="CA18" i="7"/>
  <c r="CA11" i="7"/>
  <c r="CF11" i="7"/>
  <c r="CB15" i="7"/>
  <c r="CG15" i="7"/>
  <c r="BP37" i="6" l="1"/>
  <c r="BV37" i="6" s="1"/>
  <c r="BE35" i="6"/>
  <c r="BK35" i="6" s="1"/>
  <c r="BE36" i="6"/>
  <c r="BK36" i="6" s="1"/>
  <c r="CI39" i="6"/>
  <c r="AS39" i="6"/>
  <c r="AY39" i="6" s="1"/>
  <c r="BE39" i="6"/>
  <c r="BK39" i="6" s="1"/>
  <c r="BD39" i="6"/>
  <c r="BO39" i="6"/>
  <c r="BU39" i="6" s="1"/>
  <c r="BI39" i="6"/>
  <c r="BQ35" i="6"/>
  <c r="BW35" i="6" s="1"/>
  <c r="AY31" i="6"/>
  <c r="BE31" i="6"/>
  <c r="BJ35" i="6"/>
  <c r="BP35" i="6"/>
  <c r="BV35" i="6" s="1"/>
  <c r="BJ31" i="6"/>
  <c r="BP31" i="6"/>
  <c r="BV31" i="6" s="1"/>
  <c r="BE37" i="6"/>
  <c r="BQ39" i="6"/>
  <c r="BW39" i="6" s="1"/>
  <c r="BD54" i="6"/>
  <c r="BJ54" i="6" s="1"/>
  <c r="BE52" i="6"/>
  <c r="BJ55" i="6"/>
  <c r="BP55" i="6"/>
  <c r="BV55" i="6" s="1"/>
  <c r="BE57" i="6"/>
  <c r="BJ57" i="6"/>
  <c r="BP57" i="6"/>
  <c r="BV57" i="6" s="1"/>
  <c r="BE55" i="6"/>
  <c r="BI58" i="6"/>
  <c r="BO58" i="6"/>
  <c r="BU58" i="6" s="1"/>
  <c r="BE59" i="6"/>
  <c r="BJ53" i="6"/>
  <c r="BP53" i="6"/>
  <c r="BV53" i="6" s="1"/>
  <c r="BJ56" i="6"/>
  <c r="BP56" i="6"/>
  <c r="BV56" i="6" s="1"/>
  <c r="BD58" i="6"/>
  <c r="CI58" i="6"/>
  <c r="AS58" i="6"/>
  <c r="AY58" i="6" s="1"/>
  <c r="BJ60" i="6"/>
  <c r="BP60" i="6"/>
  <c r="BV60" i="6" s="1"/>
  <c r="BE56" i="6"/>
  <c r="BE53" i="6"/>
  <c r="BE60" i="6"/>
  <c r="BJ52" i="6"/>
  <c r="BP52" i="6"/>
  <c r="BV52" i="6" s="1"/>
  <c r="CI54" i="6"/>
  <c r="AS54" i="6"/>
  <c r="AY54" i="6" s="1"/>
  <c r="BE34" i="6"/>
  <c r="BJ38" i="6"/>
  <c r="BP38" i="6"/>
  <c r="BV38" i="6" s="1"/>
  <c r="BE32" i="6"/>
  <c r="BE33" i="6"/>
  <c r="BJ32" i="6"/>
  <c r="BP32" i="6"/>
  <c r="BV32" i="6" s="1"/>
  <c r="BE38" i="6"/>
  <c r="BJ36" i="6"/>
  <c r="BP36" i="6"/>
  <c r="BV36" i="6" s="1"/>
  <c r="BJ34" i="6"/>
  <c r="BP34" i="6"/>
  <c r="BV34" i="6" s="1"/>
  <c r="BD45" i="5"/>
  <c r="BJ45" i="5" s="1"/>
  <c r="BD52" i="5"/>
  <c r="BJ52" i="5" s="1"/>
  <c r="BJ43" i="5"/>
  <c r="BP43" i="5"/>
  <c r="BV43" i="5" s="1"/>
  <c r="BJ47" i="5"/>
  <c r="BP47" i="5"/>
  <c r="BV47" i="5" s="1"/>
  <c r="BO50" i="5"/>
  <c r="BU50" i="5" s="1"/>
  <c r="BD49" i="5"/>
  <c r="CI56" i="5"/>
  <c r="AS56" i="5"/>
  <c r="AY56" i="5" s="1"/>
  <c r="CI45" i="5"/>
  <c r="AS45" i="5"/>
  <c r="AY45" i="5" s="1"/>
  <c r="BK55" i="5"/>
  <c r="BQ55" i="5"/>
  <c r="BW55" i="5" s="1"/>
  <c r="BK44" i="5"/>
  <c r="BQ44" i="5"/>
  <c r="BW44" i="5" s="1"/>
  <c r="BI54" i="5"/>
  <c r="BO54" i="5"/>
  <c r="BU54" i="5" s="1"/>
  <c r="BP54" i="5"/>
  <c r="BV54" i="5" s="1"/>
  <c r="BK59" i="5"/>
  <c r="BQ59" i="5"/>
  <c r="BW59" i="5" s="1"/>
  <c r="BE47" i="5"/>
  <c r="AS49" i="5"/>
  <c r="AY49" i="5" s="1"/>
  <c r="CI49" i="5"/>
  <c r="BI49" i="5"/>
  <c r="BO49" i="5"/>
  <c r="BU49" i="5" s="1"/>
  <c r="BE57" i="5"/>
  <c r="BI56" i="5"/>
  <c r="BO56" i="5"/>
  <c r="BU56" i="5" s="1"/>
  <c r="BJ46" i="5"/>
  <c r="BP46" i="5"/>
  <c r="BV46" i="5" s="1"/>
  <c r="BJ42" i="5"/>
  <c r="BP42" i="5"/>
  <c r="BV42" i="5" s="1"/>
  <c r="CI50" i="5"/>
  <c r="AS50" i="5"/>
  <c r="AY50" i="5" s="1"/>
  <c r="BJ57" i="5"/>
  <c r="BP57" i="5"/>
  <c r="BV57" i="5" s="1"/>
  <c r="CI52" i="5"/>
  <c r="AS52" i="5"/>
  <c r="AY52" i="5" s="1"/>
  <c r="BP45" i="5"/>
  <c r="BV45" i="5" s="1"/>
  <c r="BE51" i="5"/>
  <c r="BP56" i="5"/>
  <c r="BV56" i="5" s="1"/>
  <c r="BE42" i="5"/>
  <c r="BI45" i="5"/>
  <c r="BO45" i="5"/>
  <c r="BU45" i="5" s="1"/>
  <c r="BE43" i="5"/>
  <c r="BP52" i="5"/>
  <c r="BV52" i="5" s="1"/>
  <c r="BE58" i="5"/>
  <c r="BJ58" i="5"/>
  <c r="BP58" i="5"/>
  <c r="BV58" i="5" s="1"/>
  <c r="CI54" i="5"/>
  <c r="AS54" i="5"/>
  <c r="AY54" i="5" s="1"/>
  <c r="BE46" i="5"/>
  <c r="BK18" i="5"/>
  <c r="BQ18" i="5"/>
  <c r="BW18" i="5" s="1"/>
  <c r="BJ26" i="5"/>
  <c r="BP26" i="5"/>
  <c r="BV26" i="5" s="1"/>
  <c r="BJ12" i="5"/>
  <c r="BP12" i="5"/>
  <c r="BV12" i="5" s="1"/>
  <c r="BJ15" i="5"/>
  <c r="BP15" i="5"/>
  <c r="BV15" i="5" s="1"/>
  <c r="BJ22" i="5"/>
  <c r="BP22" i="5"/>
  <c r="AY28" i="5"/>
  <c r="BQ28" i="5"/>
  <c r="BI24" i="5"/>
  <c r="BU24" i="5"/>
  <c r="BP24" i="5"/>
  <c r="AY24" i="5"/>
  <c r="CI24" i="5"/>
  <c r="BI19" i="5"/>
  <c r="BU19" i="5"/>
  <c r="BV22" i="5"/>
  <c r="BQ21" i="5"/>
  <c r="BK12" i="5"/>
  <c r="BW12" i="5"/>
  <c r="BJ25" i="5"/>
  <c r="BV25" i="5"/>
  <c r="BI23" i="5"/>
  <c r="BU23" i="5"/>
  <c r="BK14" i="5"/>
  <c r="BW14" i="5"/>
  <c r="CI23" i="5"/>
  <c r="AY23" i="5"/>
  <c r="BJ27" i="5"/>
  <c r="BV27" i="5"/>
  <c r="BK20" i="5"/>
  <c r="BW20" i="5"/>
  <c r="CI19" i="5"/>
  <c r="AY19" i="5"/>
  <c r="BQ22" i="5"/>
  <c r="BJ21" i="5"/>
  <c r="BV21" i="5"/>
  <c r="BE363" i="7"/>
  <c r="BK351" i="7"/>
  <c r="BQ351" i="7"/>
  <c r="BW351" i="7" s="1"/>
  <c r="BJ366" i="7"/>
  <c r="BP366" i="7"/>
  <c r="BV366" i="7" s="1"/>
  <c r="BI357" i="7"/>
  <c r="BO357" i="7"/>
  <c r="BU357" i="7" s="1"/>
  <c r="BJ356" i="7"/>
  <c r="BP356" i="7"/>
  <c r="BV356" i="7" s="1"/>
  <c r="BJ365" i="7"/>
  <c r="BP365" i="7"/>
  <c r="BV365" i="7" s="1"/>
  <c r="CI357" i="7"/>
  <c r="AS357" i="7"/>
  <c r="AY357" i="7" s="1"/>
  <c r="BE361" i="7"/>
  <c r="BD364" i="7"/>
  <c r="BE365" i="7"/>
  <c r="BE366" i="7"/>
  <c r="BJ354" i="7"/>
  <c r="BP354" i="7"/>
  <c r="BV354" i="7" s="1"/>
  <c r="BI360" i="7"/>
  <c r="BO360" i="7"/>
  <c r="BU360" i="7" s="1"/>
  <c r="BE354" i="7"/>
  <c r="BE352" i="7"/>
  <c r="BK352" i="7" s="1"/>
  <c r="AS352" i="7"/>
  <c r="AY352" i="7" s="1"/>
  <c r="CI352" i="7"/>
  <c r="BQ352" i="7"/>
  <c r="BW352" i="7" s="1"/>
  <c r="BQ356" i="7"/>
  <c r="BW356" i="7" s="1"/>
  <c r="CI364" i="7"/>
  <c r="AS364" i="7"/>
  <c r="AY364" i="7" s="1"/>
  <c r="BD353" i="7"/>
  <c r="BI364" i="7"/>
  <c r="BO364" i="7"/>
  <c r="BU364" i="7" s="1"/>
  <c r="BI353" i="7"/>
  <c r="BO353" i="7"/>
  <c r="BU353" i="7" s="1"/>
  <c r="BJ363" i="7"/>
  <c r="BP363" i="7"/>
  <c r="BV363" i="7" s="1"/>
  <c r="AS353" i="7"/>
  <c r="AY353" i="7" s="1"/>
  <c r="CI353" i="7"/>
  <c r="BD360" i="7"/>
  <c r="BJ361" i="7"/>
  <c r="BP361" i="7"/>
  <c r="BV361" i="7" s="1"/>
  <c r="CI360" i="7"/>
  <c r="AS360" i="7"/>
  <c r="AY360" i="7" s="1"/>
  <c r="BD352" i="7"/>
  <c r="BE362" i="7"/>
  <c r="BI352" i="7"/>
  <c r="BO352" i="7"/>
  <c r="BU352" i="7" s="1"/>
  <c r="BE358" i="7"/>
  <c r="BP357" i="7"/>
  <c r="BV357" i="7" s="1"/>
  <c r="BJ362" i="7"/>
  <c r="BP362" i="7"/>
  <c r="BV362" i="7" s="1"/>
  <c r="BM214" i="7"/>
  <c r="BS214" i="7" s="1"/>
  <c r="BN75" i="7"/>
  <c r="BT75" i="7" s="1"/>
  <c r="BH33" i="7"/>
  <c r="BM259" i="7"/>
  <c r="BS259" i="7" s="1"/>
  <c r="BN118" i="7"/>
  <c r="BT118" i="7" s="1"/>
  <c r="BL240" i="7"/>
  <c r="BR240" i="7" s="1"/>
  <c r="BC253" i="7"/>
  <c r="BB221" i="7"/>
  <c r="BH221" i="7" s="1"/>
  <c r="BB276" i="7"/>
  <c r="BN116" i="7"/>
  <c r="BT116" i="7" s="1"/>
  <c r="BL306" i="7"/>
  <c r="BR306" i="7" s="1"/>
  <c r="AV33" i="7"/>
  <c r="BM40" i="7"/>
  <c r="BS40" i="7" s="1"/>
  <c r="CH215" i="7"/>
  <c r="BE149" i="7"/>
  <c r="AZ231" i="7"/>
  <c r="BL231" i="7" s="1"/>
  <c r="BR231" i="7" s="1"/>
  <c r="BP295" i="7"/>
  <c r="BV295" i="7" s="1"/>
  <c r="CG279" i="7"/>
  <c r="BM231" i="7"/>
  <c r="BS231" i="7" s="1"/>
  <c r="CB19" i="7"/>
  <c r="BB262" i="7"/>
  <c r="BB249" i="7"/>
  <c r="BH249" i="7" s="1"/>
  <c r="BA275" i="7"/>
  <c r="BN296" i="7"/>
  <c r="BT296" i="7" s="1"/>
  <c r="BC218" i="7"/>
  <c r="BI218" i="7" s="1"/>
  <c r="BF304" i="7"/>
  <c r="BL304" i="7"/>
  <c r="BR304" i="7" s="1"/>
  <c r="BM234" i="7"/>
  <c r="BS234" i="7" s="1"/>
  <c r="BB273" i="7"/>
  <c r="BN318" i="7"/>
  <c r="BT318" i="7" s="1"/>
  <c r="BN293" i="7"/>
  <c r="BT293" i="7" s="1"/>
  <c r="BC311" i="7"/>
  <c r="BI311" i="7" s="1"/>
  <c r="AU49" i="7"/>
  <c r="AZ206" i="7"/>
  <c r="AQ258" i="7"/>
  <c r="AW258" i="7" s="1"/>
  <c r="AZ234" i="7"/>
  <c r="BB218" i="7"/>
  <c r="BH218" i="7" s="1"/>
  <c r="BM249" i="7"/>
  <c r="BS249" i="7" s="1"/>
  <c r="BL45" i="7"/>
  <c r="BR45" i="7" s="1"/>
  <c r="BA204" i="7"/>
  <c r="BM204" i="7" s="1"/>
  <c r="BS204" i="7" s="1"/>
  <c r="CC242" i="7"/>
  <c r="CI242" i="7" s="1"/>
  <c r="BM197" i="7"/>
  <c r="BS197" i="7" s="1"/>
  <c r="BO306" i="7"/>
  <c r="BU306" i="7" s="1"/>
  <c r="AT239" i="7"/>
  <c r="BF21" i="7"/>
  <c r="BA260" i="7"/>
  <c r="BG260" i="7" s="1"/>
  <c r="AS256" i="7"/>
  <c r="AY256" i="7" s="1"/>
  <c r="BB216" i="7"/>
  <c r="BN216" i="7" s="1"/>
  <c r="BT216" i="7" s="1"/>
  <c r="CB257" i="7"/>
  <c r="AR257" i="7" s="1"/>
  <c r="AX257" i="7" s="1"/>
  <c r="BD256" i="7"/>
  <c r="BJ256" i="7" s="1"/>
  <c r="AR242" i="7"/>
  <c r="AX242" i="7" s="1"/>
  <c r="BL272" i="7"/>
  <c r="BR272" i="7" s="1"/>
  <c r="BM127" i="7"/>
  <c r="BS127" i="7" s="1"/>
  <c r="BQ321" i="7"/>
  <c r="BW321" i="7" s="1"/>
  <c r="AR329" i="7"/>
  <c r="AX329" i="7" s="1"/>
  <c r="CC329" i="7"/>
  <c r="CH329" i="7"/>
  <c r="BD329" i="7"/>
  <c r="BJ329" i="7" s="1"/>
  <c r="BH326" i="7"/>
  <c r="BN326" i="7"/>
  <c r="BT326" i="7" s="1"/>
  <c r="CB260" i="7"/>
  <c r="BL276" i="7"/>
  <c r="BR276" i="7" s="1"/>
  <c r="AU41" i="7"/>
  <c r="BL210" i="7"/>
  <c r="BR210" i="7" s="1"/>
  <c r="AQ257" i="7"/>
  <c r="AW257" i="7" s="1"/>
  <c r="BA220" i="7"/>
  <c r="BG220" i="7" s="1"/>
  <c r="BM206" i="7"/>
  <c r="BS206" i="7" s="1"/>
  <c r="BM265" i="7"/>
  <c r="BS265" i="7" s="1"/>
  <c r="BE299" i="7"/>
  <c r="BK299" i="7" s="1"/>
  <c r="BE166" i="7"/>
  <c r="BK166" i="7" s="1"/>
  <c r="BE176" i="7"/>
  <c r="BK176" i="7" s="1"/>
  <c r="BO171" i="7"/>
  <c r="BU171" i="7" s="1"/>
  <c r="BP170" i="7"/>
  <c r="BV170" i="7" s="1"/>
  <c r="BD167" i="7"/>
  <c r="BJ167" i="7" s="1"/>
  <c r="BE165" i="7"/>
  <c r="BK165" i="7" s="1"/>
  <c r="BP165" i="7"/>
  <c r="BV165" i="7" s="1"/>
  <c r="BB211" i="7"/>
  <c r="BH211" i="7" s="1"/>
  <c r="BP180" i="7"/>
  <c r="BV180" i="7" s="1"/>
  <c r="BE180" i="7"/>
  <c r="BK180" i="7" s="1"/>
  <c r="BQ172" i="7"/>
  <c r="BW172" i="7" s="1"/>
  <c r="CI333" i="7"/>
  <c r="AS333" i="7"/>
  <c r="BF310" i="7"/>
  <c r="BL310" i="7"/>
  <c r="BR310" i="7" s="1"/>
  <c r="BG319" i="7"/>
  <c r="BM319" i="7"/>
  <c r="BS319" i="7" s="1"/>
  <c r="CH82" i="7"/>
  <c r="AQ221" i="7"/>
  <c r="AW221" i="7" s="1"/>
  <c r="CG244" i="7"/>
  <c r="CG221" i="7"/>
  <c r="AQ244" i="7"/>
  <c r="AW244" i="7" s="1"/>
  <c r="BG328" i="7"/>
  <c r="BM328" i="7"/>
  <c r="BS328" i="7" s="1"/>
  <c r="BH327" i="7"/>
  <c r="BN327" i="7"/>
  <c r="BT327" i="7" s="1"/>
  <c r="BB271" i="7"/>
  <c r="BH271" i="7" s="1"/>
  <c r="AR311" i="7"/>
  <c r="CH311" i="7"/>
  <c r="CC311" i="7"/>
  <c r="BF318" i="7"/>
  <c r="BL318" i="7"/>
  <c r="BR318" i="7" s="1"/>
  <c r="AZ263" i="7"/>
  <c r="BC296" i="7"/>
  <c r="BI296" i="7" s="1"/>
  <c r="BD171" i="7"/>
  <c r="BJ171" i="7" s="1"/>
  <c r="BQ178" i="7"/>
  <c r="BW178" i="7" s="1"/>
  <c r="CH337" i="7"/>
  <c r="AR337" i="7"/>
  <c r="AX337" i="7" s="1"/>
  <c r="CC337" i="7"/>
  <c r="BF302" i="7"/>
  <c r="BL302" i="7"/>
  <c r="BR302" i="7" s="1"/>
  <c r="BC324" i="7"/>
  <c r="BI324" i="7" s="1"/>
  <c r="BC331" i="7"/>
  <c r="BI331" i="7" s="1"/>
  <c r="BE170" i="7"/>
  <c r="BK170" i="7" s="1"/>
  <c r="AX333" i="7"/>
  <c r="BD333" i="7"/>
  <c r="AW337" i="7"/>
  <c r="BC337" i="7"/>
  <c r="CI167" i="7"/>
  <c r="AS167" i="7"/>
  <c r="AY167" i="7" s="1"/>
  <c r="BQ166" i="7"/>
  <c r="BW166" i="7" s="1"/>
  <c r="CI171" i="7"/>
  <c r="AS171" i="7"/>
  <c r="AY171" i="7" s="1"/>
  <c r="BE173" i="7"/>
  <c r="BE182" i="7"/>
  <c r="BE168" i="7"/>
  <c r="BJ178" i="7"/>
  <c r="BP178" i="7"/>
  <c r="BV178" i="7" s="1"/>
  <c r="BJ173" i="7"/>
  <c r="BP173" i="7"/>
  <c r="BV173" i="7" s="1"/>
  <c r="BJ172" i="7"/>
  <c r="BP172" i="7"/>
  <c r="BV172" i="7" s="1"/>
  <c r="BE175" i="7"/>
  <c r="BJ182" i="7"/>
  <c r="BP182" i="7"/>
  <c r="BV182" i="7" s="1"/>
  <c r="BI179" i="7"/>
  <c r="BO179" i="7"/>
  <c r="BU179" i="7" s="1"/>
  <c r="BK174" i="7"/>
  <c r="BQ174" i="7"/>
  <c r="BW174" i="7" s="1"/>
  <c r="BD179" i="7"/>
  <c r="BJ175" i="7"/>
  <c r="BP175" i="7"/>
  <c r="BV175" i="7" s="1"/>
  <c r="BJ166" i="7"/>
  <c r="BP166" i="7"/>
  <c r="BV166" i="7" s="1"/>
  <c r="BI167" i="7"/>
  <c r="BO167" i="7"/>
  <c r="BU167" i="7" s="1"/>
  <c r="BJ168" i="7"/>
  <c r="BP168" i="7"/>
  <c r="BV168" i="7" s="1"/>
  <c r="CI179" i="7"/>
  <c r="AS179" i="7"/>
  <c r="AY179" i="7" s="1"/>
  <c r="BJ169" i="7"/>
  <c r="BP169" i="7"/>
  <c r="BV169" i="7" s="1"/>
  <c r="BE169" i="7"/>
  <c r="BA56" i="7"/>
  <c r="AU56" i="7"/>
  <c r="BB53" i="7"/>
  <c r="BN53" i="7" s="1"/>
  <c r="BT53" i="7" s="1"/>
  <c r="AU74" i="7"/>
  <c r="CB56" i="7"/>
  <c r="CC56" i="7" s="1"/>
  <c r="BG70" i="7"/>
  <c r="AU70" i="7"/>
  <c r="BF29" i="7"/>
  <c r="AQ56" i="7"/>
  <c r="BC56" i="7" s="1"/>
  <c r="BI145" i="7"/>
  <c r="BC82" i="7"/>
  <c r="AU33" i="7"/>
  <c r="AR82" i="7"/>
  <c r="AX82" i="7" s="1"/>
  <c r="BM37" i="7"/>
  <c r="BS37" i="7" s="1"/>
  <c r="BB28" i="7"/>
  <c r="BN28" i="7" s="1"/>
  <c r="BT28" i="7" s="1"/>
  <c r="BF82" i="7"/>
  <c r="BD147" i="7"/>
  <c r="BJ147" i="7" s="1"/>
  <c r="AU37" i="7"/>
  <c r="BM79" i="7"/>
  <c r="BS79" i="7" s="1"/>
  <c r="BD126" i="7"/>
  <c r="BF93" i="7"/>
  <c r="BG49" i="7"/>
  <c r="BM25" i="7"/>
  <c r="BS25" i="7" s="1"/>
  <c r="BN150" i="7"/>
  <c r="BT150" i="7" s="1"/>
  <c r="AV11" i="7"/>
  <c r="CI126" i="7"/>
  <c r="BB23" i="7"/>
  <c r="BG41" i="7"/>
  <c r="AU11" i="7"/>
  <c r="BB85" i="7"/>
  <c r="BN85" i="7" s="1"/>
  <c r="BT85" i="7" s="1"/>
  <c r="BM11" i="7"/>
  <c r="BS11" i="7" s="1"/>
  <c r="AS114" i="7"/>
  <c r="AY114" i="7" s="1"/>
  <c r="BH83" i="7"/>
  <c r="BI116" i="7"/>
  <c r="BH55" i="7"/>
  <c r="BL119" i="7"/>
  <c r="BR119" i="7" s="1"/>
  <c r="BM121" i="7"/>
  <c r="BS121" i="7" s="1"/>
  <c r="BO123" i="7"/>
  <c r="BU123" i="7" s="1"/>
  <c r="BM307" i="7"/>
  <c r="BS307" i="7" s="1"/>
  <c r="BP307" i="7"/>
  <c r="BV307" i="7" s="1"/>
  <c r="BE307" i="7"/>
  <c r="BK307" i="7" s="1"/>
  <c r="BD332" i="7"/>
  <c r="BJ332" i="7" s="1"/>
  <c r="BD325" i="7"/>
  <c r="BJ325" i="7" s="1"/>
  <c r="BP336" i="7"/>
  <c r="BV336" i="7" s="1"/>
  <c r="BD338" i="7"/>
  <c r="BJ338" i="7" s="1"/>
  <c r="BD328" i="7"/>
  <c r="BJ328" i="7" s="1"/>
  <c r="BO330" i="7"/>
  <c r="BU330" i="7" s="1"/>
  <c r="BO310" i="7"/>
  <c r="BU310" i="7" s="1"/>
  <c r="BC322" i="7"/>
  <c r="BI322" i="7" s="1"/>
  <c r="BC313" i="7"/>
  <c r="BC326" i="7"/>
  <c r="BI328" i="7"/>
  <c r="BO328" i="7"/>
  <c r="BU328" i="7" s="1"/>
  <c r="BC308" i="7"/>
  <c r="AR318" i="7"/>
  <c r="AX318" i="7" s="1"/>
  <c r="CC318" i="7"/>
  <c r="CH318" i="7"/>
  <c r="BH312" i="7"/>
  <c r="BN312" i="7"/>
  <c r="BT312" i="7" s="1"/>
  <c r="CI315" i="7"/>
  <c r="AS315" i="7"/>
  <c r="AY315" i="7" s="1"/>
  <c r="CH308" i="7"/>
  <c r="CC308" i="7"/>
  <c r="AR308" i="7"/>
  <c r="AX308" i="7" s="1"/>
  <c r="AS316" i="7"/>
  <c r="AY316" i="7" s="1"/>
  <c r="CI316" i="7"/>
  <c r="CH320" i="7"/>
  <c r="CC320" i="7"/>
  <c r="AR320" i="7"/>
  <c r="AX320" i="7" s="1"/>
  <c r="CI306" i="7"/>
  <c r="AS306" i="7"/>
  <c r="AY306" i="7" s="1"/>
  <c r="CC331" i="7"/>
  <c r="CH331" i="7"/>
  <c r="AR331" i="7"/>
  <c r="AX331" i="7" s="1"/>
  <c r="BC327" i="7"/>
  <c r="CI303" i="7"/>
  <c r="AS303" i="7"/>
  <c r="AY303" i="7" s="1"/>
  <c r="CI332" i="7"/>
  <c r="AS332" i="7"/>
  <c r="AY332" i="7" s="1"/>
  <c r="CC334" i="7"/>
  <c r="CH334" i="7"/>
  <c r="AR334" i="7"/>
  <c r="AX334" i="7" s="1"/>
  <c r="BH298" i="7"/>
  <c r="BN298" i="7"/>
  <c r="BT298" i="7" s="1"/>
  <c r="BG332" i="7"/>
  <c r="BM332" i="7"/>
  <c r="BS332" i="7" s="1"/>
  <c r="BI319" i="7"/>
  <c r="BO319" i="7"/>
  <c r="BU319" i="7" s="1"/>
  <c r="BC293" i="7"/>
  <c r="CH304" i="7"/>
  <c r="CC304" i="7"/>
  <c r="AR304" i="7"/>
  <c r="AX304" i="7" s="1"/>
  <c r="AS325" i="7"/>
  <c r="AY325" i="7" s="1"/>
  <c r="CI325" i="7"/>
  <c r="CH314" i="7"/>
  <c r="CC314" i="7"/>
  <c r="AR314" i="7"/>
  <c r="AX314" i="7" s="1"/>
  <c r="BG311" i="7"/>
  <c r="BM311" i="7"/>
  <c r="BS311" i="7" s="1"/>
  <c r="BI316" i="7"/>
  <c r="BO316" i="7"/>
  <c r="BU316" i="7" s="1"/>
  <c r="BH334" i="7"/>
  <c r="BN334" i="7"/>
  <c r="BT334" i="7" s="1"/>
  <c r="CC330" i="7"/>
  <c r="AR330" i="7"/>
  <c r="AX330" i="7" s="1"/>
  <c r="CH330" i="7"/>
  <c r="BG315" i="7"/>
  <c r="BM315" i="7"/>
  <c r="BS315" i="7" s="1"/>
  <c r="BF308" i="7"/>
  <c r="BL308" i="7"/>
  <c r="BR308" i="7" s="1"/>
  <c r="BH319" i="7"/>
  <c r="BN319" i="7"/>
  <c r="BT319" i="7" s="1"/>
  <c r="CC313" i="7"/>
  <c r="CH313" i="7"/>
  <c r="AR313" i="7"/>
  <c r="AX313" i="7" s="1"/>
  <c r="BH323" i="7"/>
  <c r="BN323" i="7"/>
  <c r="BT323" i="7" s="1"/>
  <c r="CC335" i="7"/>
  <c r="CH335" i="7"/>
  <c r="AR335" i="7"/>
  <c r="AX335" i="7" s="1"/>
  <c r="BH297" i="7"/>
  <c r="BN297" i="7"/>
  <c r="BT297" i="7" s="1"/>
  <c r="BC314" i="7"/>
  <c r="CC310" i="7"/>
  <c r="CH310" i="7"/>
  <c r="AR310" i="7"/>
  <c r="AX310" i="7" s="1"/>
  <c r="BH306" i="7"/>
  <c r="BN306" i="7"/>
  <c r="BT306" i="7" s="1"/>
  <c r="BI338" i="7"/>
  <c r="BO338" i="7"/>
  <c r="BU338" i="7" s="1"/>
  <c r="BG294" i="7"/>
  <c r="BM294" i="7"/>
  <c r="BS294" i="7" s="1"/>
  <c r="BD303" i="7"/>
  <c r="BC298" i="7"/>
  <c r="AR322" i="7"/>
  <c r="AX322" i="7" s="1"/>
  <c r="CH322" i="7"/>
  <c r="CC322" i="7"/>
  <c r="BO334" i="7"/>
  <c r="BU334" i="7" s="1"/>
  <c r="BH322" i="7"/>
  <c r="BN322" i="7"/>
  <c r="BT322" i="7" s="1"/>
  <c r="BJ305" i="7"/>
  <c r="BP305" i="7"/>
  <c r="BV305" i="7" s="1"/>
  <c r="BF329" i="7"/>
  <c r="BL329" i="7"/>
  <c r="BR329" i="7" s="1"/>
  <c r="BC335" i="7"/>
  <c r="BI325" i="7"/>
  <c r="BO325" i="7"/>
  <c r="BU325" i="7" s="1"/>
  <c r="BH324" i="7"/>
  <c r="BN324" i="7"/>
  <c r="BT324" i="7" s="1"/>
  <c r="BG330" i="7"/>
  <c r="BM330" i="7"/>
  <c r="BS330" i="7" s="1"/>
  <c r="BE317" i="7"/>
  <c r="BI329" i="7"/>
  <c r="BO329" i="7"/>
  <c r="BU329" i="7" s="1"/>
  <c r="CI338" i="7"/>
  <c r="AS338" i="7"/>
  <c r="AY338" i="7" s="1"/>
  <c r="BE336" i="7"/>
  <c r="BF337" i="7"/>
  <c r="BL337" i="7"/>
  <c r="BR337" i="7" s="1"/>
  <c r="BG334" i="7"/>
  <c r="BM334" i="7"/>
  <c r="BS334" i="7" s="1"/>
  <c r="CH296" i="7"/>
  <c r="AR296" i="7"/>
  <c r="AX296" i="7" s="1"/>
  <c r="CC296" i="7"/>
  <c r="BJ317" i="7"/>
  <c r="BP317" i="7"/>
  <c r="BV317" i="7" s="1"/>
  <c r="BQ299" i="7"/>
  <c r="BW299" i="7" s="1"/>
  <c r="BC302" i="7"/>
  <c r="BC300" i="7"/>
  <c r="BI295" i="7"/>
  <c r="BO295" i="7"/>
  <c r="BU295" i="7" s="1"/>
  <c r="CH298" i="7"/>
  <c r="AR298" i="7"/>
  <c r="AX298" i="7" s="1"/>
  <c r="CC298" i="7"/>
  <c r="BH300" i="7"/>
  <c r="BN300" i="7"/>
  <c r="BT300" i="7" s="1"/>
  <c r="BI315" i="7"/>
  <c r="BO315" i="7"/>
  <c r="BU315" i="7" s="1"/>
  <c r="BI294" i="7"/>
  <c r="BO294" i="7"/>
  <c r="BU294" i="7" s="1"/>
  <c r="BF314" i="7"/>
  <c r="BL314" i="7"/>
  <c r="BR314" i="7" s="1"/>
  <c r="CC326" i="7"/>
  <c r="CH326" i="7"/>
  <c r="AR326" i="7"/>
  <c r="AX326" i="7" s="1"/>
  <c r="CC323" i="7"/>
  <c r="CH323" i="7"/>
  <c r="AR323" i="7"/>
  <c r="AX323" i="7" s="1"/>
  <c r="BF333" i="7"/>
  <c r="BL333" i="7"/>
  <c r="BR333" i="7" s="1"/>
  <c r="CC297" i="7"/>
  <c r="CH297" i="7"/>
  <c r="AR297" i="7"/>
  <c r="AX297" i="7" s="1"/>
  <c r="CC327" i="7"/>
  <c r="CH327" i="7"/>
  <c r="AR327" i="7"/>
  <c r="AX327" i="7" s="1"/>
  <c r="BH331" i="7"/>
  <c r="BN331" i="7"/>
  <c r="BT331" i="7" s="1"/>
  <c r="BC318" i="7"/>
  <c r="CH302" i="7"/>
  <c r="CC302" i="7"/>
  <c r="AR302" i="7"/>
  <c r="AX302" i="7" s="1"/>
  <c r="CH300" i="7"/>
  <c r="CC300" i="7"/>
  <c r="AR300" i="7"/>
  <c r="AX300" i="7" s="1"/>
  <c r="BH335" i="7"/>
  <c r="BN335" i="7"/>
  <c r="BT335" i="7" s="1"/>
  <c r="BJ299" i="7"/>
  <c r="BP299" i="7"/>
  <c r="BV299" i="7" s="1"/>
  <c r="BI332" i="7"/>
  <c r="BO332" i="7"/>
  <c r="BU332" i="7" s="1"/>
  <c r="CI319" i="7"/>
  <c r="AS319" i="7"/>
  <c r="AY319" i="7" s="1"/>
  <c r="BC320" i="7"/>
  <c r="CI294" i="7"/>
  <c r="AS294" i="7"/>
  <c r="AY294" i="7" s="1"/>
  <c r="BD306" i="7"/>
  <c r="BC309" i="7"/>
  <c r="BC304" i="7"/>
  <c r="BE295" i="7"/>
  <c r="BH311" i="7"/>
  <c r="BN311" i="7"/>
  <c r="BT311" i="7" s="1"/>
  <c r="BC323" i="7"/>
  <c r="BP338" i="7"/>
  <c r="BV338" i="7" s="1"/>
  <c r="BG336" i="7"/>
  <c r="BM336" i="7"/>
  <c r="BS336" i="7" s="1"/>
  <c r="BC312" i="7"/>
  <c r="BI307" i="7"/>
  <c r="BO307" i="7"/>
  <c r="BU307" i="7" s="1"/>
  <c r="BD294" i="7"/>
  <c r="CC309" i="7"/>
  <c r="AR309" i="7"/>
  <c r="AX309" i="7" s="1"/>
  <c r="CH309" i="7"/>
  <c r="BC301" i="7"/>
  <c r="BI333" i="7"/>
  <c r="BO333" i="7"/>
  <c r="BU333" i="7" s="1"/>
  <c r="BG298" i="7"/>
  <c r="BM298" i="7"/>
  <c r="BS298" i="7" s="1"/>
  <c r="BE305" i="7"/>
  <c r="BD315" i="7"/>
  <c r="BD316" i="7"/>
  <c r="BD319" i="7"/>
  <c r="BH330" i="7"/>
  <c r="BN330" i="7"/>
  <c r="BT330" i="7" s="1"/>
  <c r="CH324" i="7"/>
  <c r="CC324" i="7"/>
  <c r="AR324" i="7"/>
  <c r="AX324" i="7" s="1"/>
  <c r="CC293" i="7"/>
  <c r="CH293" i="7"/>
  <c r="AR293" i="7"/>
  <c r="AX293" i="7" s="1"/>
  <c r="CC301" i="7"/>
  <c r="CH301" i="7"/>
  <c r="AR301" i="7"/>
  <c r="AX301" i="7" s="1"/>
  <c r="BC297" i="7"/>
  <c r="CH312" i="7"/>
  <c r="CC312" i="7"/>
  <c r="AR312" i="7"/>
  <c r="AX312" i="7" s="1"/>
  <c r="CI328" i="7"/>
  <c r="AS328" i="7"/>
  <c r="AY328" i="7" s="1"/>
  <c r="BH59" i="7"/>
  <c r="AR253" i="7"/>
  <c r="AX253" i="7" s="1"/>
  <c r="BM55" i="7"/>
  <c r="BS55" i="7" s="1"/>
  <c r="BC59" i="7"/>
  <c r="BI59" i="7" s="1"/>
  <c r="BN232" i="7"/>
  <c r="BT232" i="7" s="1"/>
  <c r="BO141" i="7"/>
  <c r="BU141" i="7" s="1"/>
  <c r="AU25" i="7"/>
  <c r="BC205" i="7"/>
  <c r="BI205" i="7" s="1"/>
  <c r="BM50" i="7"/>
  <c r="BS50" i="7" s="1"/>
  <c r="BB260" i="7"/>
  <c r="BH260" i="7" s="1"/>
  <c r="AT82" i="7"/>
  <c r="BM63" i="7"/>
  <c r="BS63" i="7" s="1"/>
  <c r="BM26" i="7"/>
  <c r="BS26" i="7" s="1"/>
  <c r="BC126" i="7"/>
  <c r="BI126" i="7" s="1"/>
  <c r="AU26" i="7"/>
  <c r="BN115" i="7"/>
  <c r="BT115" i="7" s="1"/>
  <c r="BL146" i="7"/>
  <c r="BR146" i="7" s="1"/>
  <c r="BL140" i="7"/>
  <c r="BR140" i="7" s="1"/>
  <c r="BL266" i="7"/>
  <c r="BR266" i="7" s="1"/>
  <c r="BB259" i="7"/>
  <c r="BN259" i="7" s="1"/>
  <c r="BT259" i="7" s="1"/>
  <c r="BN153" i="7"/>
  <c r="BT153" i="7" s="1"/>
  <c r="BL121" i="7"/>
  <c r="BR121" i="7" s="1"/>
  <c r="AQ260" i="7"/>
  <c r="AW260" i="7" s="1"/>
  <c r="BB258" i="7"/>
  <c r="BH258" i="7" s="1"/>
  <c r="AR215" i="7"/>
  <c r="AX215" i="7" s="1"/>
  <c r="BM33" i="7"/>
  <c r="BS33" i="7" s="1"/>
  <c r="CG17" i="7"/>
  <c r="BN120" i="7"/>
  <c r="BT120" i="7" s="1"/>
  <c r="BA212" i="7"/>
  <c r="BG212" i="7" s="1"/>
  <c r="BF77" i="7"/>
  <c r="BB93" i="7"/>
  <c r="BL250" i="7"/>
  <c r="BR250" i="7" s="1"/>
  <c r="BB272" i="7"/>
  <c r="BN272" i="7" s="1"/>
  <c r="BT272" i="7" s="1"/>
  <c r="BN147" i="7"/>
  <c r="BT147" i="7" s="1"/>
  <c r="AU72" i="7"/>
  <c r="BF69" i="7"/>
  <c r="BN218" i="7"/>
  <c r="BT218" i="7" s="1"/>
  <c r="BC216" i="7"/>
  <c r="BI216" i="7" s="1"/>
  <c r="BN111" i="7"/>
  <c r="BT111" i="7" s="1"/>
  <c r="BF37" i="7"/>
  <c r="BA239" i="7"/>
  <c r="BG239" i="7" s="1"/>
  <c r="BM266" i="7"/>
  <c r="BS266" i="7" s="1"/>
  <c r="BB268" i="7"/>
  <c r="BH268" i="7" s="1"/>
  <c r="BL217" i="7"/>
  <c r="BR217" i="7" s="1"/>
  <c r="BL109" i="7"/>
  <c r="BR109" i="7" s="1"/>
  <c r="BG62" i="7"/>
  <c r="BB56" i="7"/>
  <c r="BN274" i="7"/>
  <c r="BT274" i="7" s="1"/>
  <c r="BC232" i="7"/>
  <c r="BI232" i="7" s="1"/>
  <c r="BD128" i="7"/>
  <c r="BJ128" i="7" s="1"/>
  <c r="BM267" i="7"/>
  <c r="BS267" i="7" s="1"/>
  <c r="AU50" i="7"/>
  <c r="BM71" i="7"/>
  <c r="BS71" i="7" s="1"/>
  <c r="AT264" i="7"/>
  <c r="BP114" i="7"/>
  <c r="BV114" i="7" s="1"/>
  <c r="BL219" i="7"/>
  <c r="BR219" i="7" s="1"/>
  <c r="AU62" i="7"/>
  <c r="BM122" i="7"/>
  <c r="BS122" i="7" s="1"/>
  <c r="BN112" i="7"/>
  <c r="BT112" i="7" s="1"/>
  <c r="BB82" i="7"/>
  <c r="AV82" i="7"/>
  <c r="BA85" i="7"/>
  <c r="AU85" i="7"/>
  <c r="AZ53" i="7"/>
  <c r="BF133" i="7"/>
  <c r="BC274" i="7"/>
  <c r="BI274" i="7" s="1"/>
  <c r="BP59" i="7"/>
  <c r="BV59" i="7" s="1"/>
  <c r="AQ250" i="7"/>
  <c r="AW250" i="7" s="1"/>
  <c r="BN136" i="7"/>
  <c r="BT136" i="7" s="1"/>
  <c r="BF122" i="7"/>
  <c r="AZ247" i="7"/>
  <c r="BF247" i="7" s="1"/>
  <c r="BB246" i="7"/>
  <c r="BM236" i="7"/>
  <c r="BS236" i="7" s="1"/>
  <c r="BL13" i="7"/>
  <c r="BR13" i="7" s="1"/>
  <c r="BN124" i="7"/>
  <c r="BT124" i="7" s="1"/>
  <c r="BA218" i="7"/>
  <c r="BM72" i="7"/>
  <c r="BS72" i="7" s="1"/>
  <c r="BL278" i="7"/>
  <c r="BR278" i="7" s="1"/>
  <c r="BA243" i="7"/>
  <c r="BG243" i="7" s="1"/>
  <c r="BB236" i="7"/>
  <c r="BH236" i="7" s="1"/>
  <c r="AQ276" i="7"/>
  <c r="AW276" i="7" s="1"/>
  <c r="BB18" i="7"/>
  <c r="BH18" i="7" s="1"/>
  <c r="BB21" i="7"/>
  <c r="BC58" i="7"/>
  <c r="BI58" i="7" s="1"/>
  <c r="AU40" i="7"/>
  <c r="BB255" i="7"/>
  <c r="BH255" i="7" s="1"/>
  <c r="BL279" i="7"/>
  <c r="BR279" i="7" s="1"/>
  <c r="BB209" i="7"/>
  <c r="BH209" i="7" s="1"/>
  <c r="CG276" i="7"/>
  <c r="BL199" i="7"/>
  <c r="BR199" i="7" s="1"/>
  <c r="BF85" i="7"/>
  <c r="BM228" i="7"/>
  <c r="BS228" i="7" s="1"/>
  <c r="BM139" i="7"/>
  <c r="BS139" i="7" s="1"/>
  <c r="BA45" i="7"/>
  <c r="AU45" i="7"/>
  <c r="BM230" i="7"/>
  <c r="BS230" i="7" s="1"/>
  <c r="BL18" i="7"/>
  <c r="BR18" i="7" s="1"/>
  <c r="BB68" i="7"/>
  <c r="BN68" i="7" s="1"/>
  <c r="BT68" i="7" s="1"/>
  <c r="BA255" i="7"/>
  <c r="BG255" i="7" s="1"/>
  <c r="BB248" i="7"/>
  <c r="BD216" i="7"/>
  <c r="BJ216" i="7" s="1"/>
  <c r="BB70" i="7"/>
  <c r="BB46" i="7"/>
  <c r="BH46" i="7" s="1"/>
  <c r="BM226" i="7"/>
  <c r="BS226" i="7" s="1"/>
  <c r="BB239" i="7"/>
  <c r="BH239" i="7" s="1"/>
  <c r="BL205" i="7"/>
  <c r="BR205" i="7" s="1"/>
  <c r="BA264" i="7"/>
  <c r="BG264" i="7" s="1"/>
  <c r="BM224" i="7"/>
  <c r="BS224" i="7" s="1"/>
  <c r="BB15" i="7"/>
  <c r="BH15" i="7" s="1"/>
  <c r="BA256" i="7"/>
  <c r="BG256" i="7" s="1"/>
  <c r="AZ11" i="7"/>
  <c r="BL11" i="7" s="1"/>
  <c r="BR11" i="7" s="1"/>
  <c r="BB197" i="7"/>
  <c r="BH197" i="7" s="1"/>
  <c r="BL152" i="7"/>
  <c r="BR152" i="7" s="1"/>
  <c r="BD253" i="7"/>
  <c r="BJ253" i="7" s="1"/>
  <c r="BB243" i="7"/>
  <c r="BH243" i="7" s="1"/>
  <c r="BN211" i="7"/>
  <c r="BT211" i="7" s="1"/>
  <c r="BD238" i="7"/>
  <c r="BJ238" i="7" s="1"/>
  <c r="BA225" i="7"/>
  <c r="BG225" i="7" s="1"/>
  <c r="BN277" i="7"/>
  <c r="BT277" i="7" s="1"/>
  <c r="AZ12" i="7"/>
  <c r="BF12" i="7" s="1"/>
  <c r="AV20" i="7"/>
  <c r="BB20" i="7"/>
  <c r="AV253" i="7"/>
  <c r="BC23" i="7"/>
  <c r="BA89" i="7"/>
  <c r="AU89" i="7"/>
  <c r="BA69" i="7"/>
  <c r="AU69" i="7"/>
  <c r="BN87" i="7"/>
  <c r="BT87" i="7" s="1"/>
  <c r="BB52" i="7"/>
  <c r="BN52" i="7" s="1"/>
  <c r="BT52" i="7" s="1"/>
  <c r="BM17" i="7"/>
  <c r="BS17" i="7" s="1"/>
  <c r="CG199" i="7"/>
  <c r="CB199" i="7"/>
  <c r="AQ199" i="7"/>
  <c r="AZ271" i="7"/>
  <c r="BF271" i="7" s="1"/>
  <c r="BB217" i="7"/>
  <c r="BH217" i="7" s="1"/>
  <c r="BC152" i="7"/>
  <c r="BI152" i="7" s="1"/>
  <c r="BC144" i="7"/>
  <c r="BI144" i="7" s="1"/>
  <c r="BN145" i="7"/>
  <c r="BT145" i="7" s="1"/>
  <c r="BM141" i="7"/>
  <c r="BS141" i="7" s="1"/>
  <c r="BL138" i="7"/>
  <c r="BR138" i="7" s="1"/>
  <c r="BO140" i="7"/>
  <c r="BU140" i="7" s="1"/>
  <c r="BN138" i="7"/>
  <c r="BT138" i="7" s="1"/>
  <c r="CH132" i="7"/>
  <c r="CC132" i="7"/>
  <c r="AR132" i="7"/>
  <c r="BI128" i="7"/>
  <c r="BO128" i="7"/>
  <c r="BU128" i="7" s="1"/>
  <c r="BN127" i="7"/>
  <c r="BT127" i="7" s="1"/>
  <c r="BL127" i="7"/>
  <c r="BR127" i="7" s="1"/>
  <c r="BM126" i="7"/>
  <c r="BS126" i="7" s="1"/>
  <c r="BO124" i="7"/>
  <c r="BU124" i="7" s="1"/>
  <c r="BO117" i="7"/>
  <c r="BU117" i="7" s="1"/>
  <c r="CH116" i="7"/>
  <c r="CC116" i="7"/>
  <c r="AR116" i="7"/>
  <c r="AX116" i="7" s="1"/>
  <c r="BC109" i="7"/>
  <c r="BI109" i="7" s="1"/>
  <c r="BC130" i="7"/>
  <c r="BI130" i="7" s="1"/>
  <c r="BH122" i="7"/>
  <c r="BN122" i="7"/>
  <c r="BT122" i="7" s="1"/>
  <c r="BN149" i="7"/>
  <c r="BT149" i="7" s="1"/>
  <c r="BF113" i="7"/>
  <c r="BP145" i="7"/>
  <c r="BV145" i="7" s="1"/>
  <c r="BN125" i="7"/>
  <c r="BT125" i="7" s="1"/>
  <c r="BC153" i="7"/>
  <c r="BI153" i="7" s="1"/>
  <c r="BL123" i="7"/>
  <c r="BR123" i="7" s="1"/>
  <c r="BN152" i="7"/>
  <c r="BT152" i="7" s="1"/>
  <c r="BB222" i="7"/>
  <c r="BH222" i="7" s="1"/>
  <c r="BB269" i="7"/>
  <c r="BL153" i="7"/>
  <c r="BR153" i="7" s="1"/>
  <c r="BC111" i="7"/>
  <c r="CG203" i="7"/>
  <c r="AQ203" i="7"/>
  <c r="AW203" i="7" s="1"/>
  <c r="CB203" i="7"/>
  <c r="AZ251" i="7"/>
  <c r="BF251" i="7" s="1"/>
  <c r="AZ208" i="7"/>
  <c r="BF208" i="7" s="1"/>
  <c r="BA229" i="7"/>
  <c r="BG229" i="7" s="1"/>
  <c r="BD140" i="7"/>
  <c r="BJ140" i="7" s="1"/>
  <c r="BF258" i="7"/>
  <c r="BL258" i="7"/>
  <c r="BR258" i="7" s="1"/>
  <c r="CC111" i="7"/>
  <c r="CH111" i="7"/>
  <c r="AR111" i="7"/>
  <c r="AX111" i="7" s="1"/>
  <c r="AU42" i="7"/>
  <c r="BA42" i="7"/>
  <c r="BC49" i="7"/>
  <c r="BC134" i="7"/>
  <c r="BB30" i="7"/>
  <c r="BC93" i="7"/>
  <c r="BO93" i="7" s="1"/>
  <c r="BU93" i="7" s="1"/>
  <c r="BC246" i="7"/>
  <c r="BI246" i="7" s="1"/>
  <c r="BA261" i="7"/>
  <c r="BG261" i="7" s="1"/>
  <c r="BB234" i="7"/>
  <c r="BH234" i="7" s="1"/>
  <c r="BD124" i="7"/>
  <c r="BJ124" i="7" s="1"/>
  <c r="BE128" i="7"/>
  <c r="BK128" i="7" s="1"/>
  <c r="CC137" i="7"/>
  <c r="CH137" i="7"/>
  <c r="AR137" i="7"/>
  <c r="AW122" i="7"/>
  <c r="BC122" i="7"/>
  <c r="BF231" i="7"/>
  <c r="BB76" i="7"/>
  <c r="AZ277" i="7"/>
  <c r="BF277" i="7" s="1"/>
  <c r="AZ218" i="7"/>
  <c r="BF218" i="7" s="1"/>
  <c r="BB14" i="7"/>
  <c r="BH14" i="7" s="1"/>
  <c r="BC137" i="7"/>
  <c r="CC122" i="7"/>
  <c r="CH122" i="7"/>
  <c r="AR122" i="7"/>
  <c r="AX122" i="7" s="1"/>
  <c r="CH134" i="7"/>
  <c r="CC134" i="7"/>
  <c r="AR134" i="7"/>
  <c r="AX134" i="7" s="1"/>
  <c r="AR120" i="7"/>
  <c r="CC120" i="7"/>
  <c r="CH120" i="7"/>
  <c r="AZ229" i="7"/>
  <c r="BF229" i="7" s="1"/>
  <c r="BD205" i="7"/>
  <c r="BJ205" i="7" s="1"/>
  <c r="BD118" i="7"/>
  <c r="BJ118" i="7" s="1"/>
  <c r="CC130" i="7"/>
  <c r="CH130" i="7"/>
  <c r="AR130" i="7"/>
  <c r="AW120" i="7"/>
  <c r="BC120" i="7"/>
  <c r="BB227" i="7"/>
  <c r="BH227" i="7" s="1"/>
  <c r="BD242" i="7"/>
  <c r="BJ242" i="7" s="1"/>
  <c r="BB245" i="7"/>
  <c r="BH245" i="7" s="1"/>
  <c r="AZ86" i="7"/>
  <c r="BF86" i="7" s="1"/>
  <c r="BH128" i="7"/>
  <c r="BN128" i="7"/>
  <c r="BT128" i="7" s="1"/>
  <c r="BG116" i="7"/>
  <c r="BM116" i="7"/>
  <c r="BS116" i="7" s="1"/>
  <c r="BD135" i="7"/>
  <c r="BJ135" i="7" s="1"/>
  <c r="BC115" i="7"/>
  <c r="BI115" i="7" s="1"/>
  <c r="BD110" i="7"/>
  <c r="BJ110" i="7" s="1"/>
  <c r="BE126" i="7"/>
  <c r="BK126" i="7" s="1"/>
  <c r="BC125" i="7"/>
  <c r="BI125" i="7" s="1"/>
  <c r="BH132" i="7"/>
  <c r="BN132" i="7"/>
  <c r="BT132" i="7" s="1"/>
  <c r="BH148" i="7"/>
  <c r="BN148" i="7"/>
  <c r="BT148" i="7" s="1"/>
  <c r="BP128" i="7"/>
  <c r="BV128" i="7" s="1"/>
  <c r="BN121" i="7"/>
  <c r="BT121" i="7" s="1"/>
  <c r="BH129" i="7"/>
  <c r="BN129" i="7"/>
  <c r="BT129" i="7" s="1"/>
  <c r="BG109" i="7"/>
  <c r="BM109" i="7"/>
  <c r="BS109" i="7" s="1"/>
  <c r="BM130" i="7"/>
  <c r="BS130" i="7" s="1"/>
  <c r="BH133" i="7"/>
  <c r="BN133" i="7"/>
  <c r="BT133" i="7" s="1"/>
  <c r="BN113" i="7"/>
  <c r="BT113" i="7" s="1"/>
  <c r="BM134" i="7"/>
  <c r="BS134" i="7" s="1"/>
  <c r="BF136" i="7"/>
  <c r="BL136" i="7"/>
  <c r="BR136" i="7" s="1"/>
  <c r="BE145" i="7"/>
  <c r="BK145" i="7" s="1"/>
  <c r="BD108" i="7"/>
  <c r="BJ108" i="7" s="1"/>
  <c r="BC121" i="7"/>
  <c r="BI121" i="7" s="1"/>
  <c r="BE141" i="7"/>
  <c r="BK141" i="7" s="1"/>
  <c r="BD151" i="7"/>
  <c r="BJ151" i="7" s="1"/>
  <c r="BC136" i="7"/>
  <c r="BI136" i="7" s="1"/>
  <c r="BH130" i="7"/>
  <c r="BN130" i="7"/>
  <c r="BT130" i="7" s="1"/>
  <c r="BI132" i="7"/>
  <c r="BO132" i="7"/>
  <c r="BU132" i="7" s="1"/>
  <c r="BH142" i="7"/>
  <c r="BN142" i="7"/>
  <c r="BT142" i="7" s="1"/>
  <c r="CI110" i="7"/>
  <c r="AS110" i="7"/>
  <c r="AY110" i="7" s="1"/>
  <c r="BH114" i="7"/>
  <c r="BN114" i="7"/>
  <c r="BT114" i="7" s="1"/>
  <c r="CH152" i="7"/>
  <c r="AR152" i="7"/>
  <c r="AX152" i="7" s="1"/>
  <c r="CC152" i="7"/>
  <c r="CI150" i="7"/>
  <c r="AS150" i="7"/>
  <c r="AY150" i="7" s="1"/>
  <c r="CH138" i="7"/>
  <c r="AR138" i="7"/>
  <c r="AX138" i="7" s="1"/>
  <c r="CC138" i="7"/>
  <c r="BF131" i="7"/>
  <c r="BL131" i="7"/>
  <c r="BR131" i="7" s="1"/>
  <c r="BI135" i="7"/>
  <c r="BO135" i="7"/>
  <c r="BU135" i="7" s="1"/>
  <c r="BI112" i="7"/>
  <c r="BO112" i="7"/>
  <c r="BU112" i="7" s="1"/>
  <c r="CI124" i="7"/>
  <c r="AS124" i="7"/>
  <c r="AY124" i="7" s="1"/>
  <c r="CH115" i="7"/>
  <c r="CC115" i="7"/>
  <c r="AR115" i="7"/>
  <c r="AX115" i="7" s="1"/>
  <c r="BF142" i="7"/>
  <c r="BL142" i="7"/>
  <c r="BR142" i="7" s="1"/>
  <c r="BJ117" i="7"/>
  <c r="BP117" i="7"/>
  <c r="BV117" i="7" s="1"/>
  <c r="BC129" i="7"/>
  <c r="BH131" i="7"/>
  <c r="BN131" i="7"/>
  <c r="BT131" i="7" s="1"/>
  <c r="BI151" i="7"/>
  <c r="BO151" i="7"/>
  <c r="BU151" i="7" s="1"/>
  <c r="BH126" i="7"/>
  <c r="BN126" i="7"/>
  <c r="BT126" i="7" s="1"/>
  <c r="BG111" i="7"/>
  <c r="BM111" i="7"/>
  <c r="BS111" i="7" s="1"/>
  <c r="BI110" i="7"/>
  <c r="BO110" i="7"/>
  <c r="BU110" i="7" s="1"/>
  <c r="CH121" i="7"/>
  <c r="CC121" i="7"/>
  <c r="AR121" i="7"/>
  <c r="AX121" i="7" s="1"/>
  <c r="BH144" i="7"/>
  <c r="BN144" i="7"/>
  <c r="BT144" i="7" s="1"/>
  <c r="BC138" i="7"/>
  <c r="BH141" i="7"/>
  <c r="BN141" i="7"/>
  <c r="BT141" i="7" s="1"/>
  <c r="BD112" i="7"/>
  <c r="BI143" i="7"/>
  <c r="BO143" i="7"/>
  <c r="BU143" i="7" s="1"/>
  <c r="BG149" i="7"/>
  <c r="BM149" i="7"/>
  <c r="BS149" i="7" s="1"/>
  <c r="BG145" i="7"/>
  <c r="BM145" i="7"/>
  <c r="BS145" i="7" s="1"/>
  <c r="BF115" i="7"/>
  <c r="BL115" i="7"/>
  <c r="BR115" i="7" s="1"/>
  <c r="BH119" i="7"/>
  <c r="BN119" i="7"/>
  <c r="BT119" i="7" s="1"/>
  <c r="CH129" i="7"/>
  <c r="CC129" i="7"/>
  <c r="AR129" i="7"/>
  <c r="AX129" i="7" s="1"/>
  <c r="BI114" i="7"/>
  <c r="BO114" i="7"/>
  <c r="BU114" i="7" s="1"/>
  <c r="CI140" i="7"/>
  <c r="AS140" i="7"/>
  <c r="AY140" i="7" s="1"/>
  <c r="CH109" i="7"/>
  <c r="CC109" i="7"/>
  <c r="AR109" i="7"/>
  <c r="AX109" i="7" s="1"/>
  <c r="CH125" i="7"/>
  <c r="AR125" i="7"/>
  <c r="AX125" i="7" s="1"/>
  <c r="CC125" i="7"/>
  <c r="BG129" i="7"/>
  <c r="BM129" i="7"/>
  <c r="BS129" i="7" s="1"/>
  <c r="AS112" i="7"/>
  <c r="AY112" i="7" s="1"/>
  <c r="CI112" i="7"/>
  <c r="BD123" i="7"/>
  <c r="BC148" i="7"/>
  <c r="BG142" i="7"/>
  <c r="BM142" i="7"/>
  <c r="BS142" i="7" s="1"/>
  <c r="BC131" i="7"/>
  <c r="BF150" i="7"/>
  <c r="BL150" i="7"/>
  <c r="BR150" i="7" s="1"/>
  <c r="BH146" i="7"/>
  <c r="BN146" i="7"/>
  <c r="BT146" i="7" s="1"/>
  <c r="CC144" i="7"/>
  <c r="AR144" i="7"/>
  <c r="AX144" i="7" s="1"/>
  <c r="CH144" i="7"/>
  <c r="BC127" i="7"/>
  <c r="BF125" i="7"/>
  <c r="BL125" i="7"/>
  <c r="BR125" i="7" s="1"/>
  <c r="BJ126" i="7"/>
  <c r="BP126" i="7"/>
  <c r="BV126" i="7" s="1"/>
  <c r="BH139" i="7"/>
  <c r="BN139" i="7"/>
  <c r="BT139" i="7" s="1"/>
  <c r="CC148" i="7"/>
  <c r="AR148" i="7"/>
  <c r="AX148" i="7" s="1"/>
  <c r="CH148" i="7"/>
  <c r="BH109" i="7"/>
  <c r="BN109" i="7"/>
  <c r="BT109" i="7" s="1"/>
  <c r="BG151" i="7"/>
  <c r="BM151" i="7"/>
  <c r="BS151" i="7" s="1"/>
  <c r="BF111" i="7"/>
  <c r="BL111" i="7"/>
  <c r="BR111" i="7" s="1"/>
  <c r="BK149" i="7"/>
  <c r="BQ149" i="7"/>
  <c r="BW149" i="7" s="1"/>
  <c r="CH131" i="7"/>
  <c r="AR131" i="7"/>
  <c r="AX131" i="7" s="1"/>
  <c r="CC131" i="7"/>
  <c r="CH142" i="7"/>
  <c r="CC142" i="7"/>
  <c r="AR142" i="7"/>
  <c r="AX142" i="7" s="1"/>
  <c r="BI150" i="7"/>
  <c r="BO150" i="7"/>
  <c r="BU150" i="7" s="1"/>
  <c r="AS108" i="7"/>
  <c r="AY108" i="7" s="1"/>
  <c r="CI108" i="7"/>
  <c r="BD150" i="7"/>
  <c r="CH119" i="7"/>
  <c r="CC119" i="7"/>
  <c r="AR119" i="7"/>
  <c r="AX119" i="7" s="1"/>
  <c r="AR113" i="7"/>
  <c r="AX113" i="7" s="1"/>
  <c r="CC113" i="7"/>
  <c r="CH113" i="7"/>
  <c r="BP147" i="7"/>
  <c r="BV147" i="7" s="1"/>
  <c r="BG118" i="7"/>
  <c r="BM118" i="7"/>
  <c r="BS118" i="7" s="1"/>
  <c r="BI118" i="7"/>
  <c r="BO118" i="7"/>
  <c r="BU118" i="7" s="1"/>
  <c r="CH127" i="7"/>
  <c r="AR127" i="7"/>
  <c r="AX127" i="7" s="1"/>
  <c r="CC127" i="7"/>
  <c r="AS135" i="7"/>
  <c r="AY135" i="7" s="1"/>
  <c r="CI135" i="7"/>
  <c r="BD143" i="7"/>
  <c r="BC133" i="7"/>
  <c r="BF110" i="7"/>
  <c r="BL110" i="7"/>
  <c r="BR110" i="7" s="1"/>
  <c r="BG150" i="7"/>
  <c r="BM150" i="7"/>
  <c r="BS150" i="7" s="1"/>
  <c r="BF129" i="7"/>
  <c r="BL129" i="7"/>
  <c r="BR129" i="7" s="1"/>
  <c r="CC139" i="7"/>
  <c r="CH139" i="7"/>
  <c r="AR139" i="7"/>
  <c r="AX139" i="7" s="1"/>
  <c r="BF114" i="7"/>
  <c r="BL114" i="7"/>
  <c r="BR114" i="7" s="1"/>
  <c r="CI151" i="7"/>
  <c r="AS151" i="7"/>
  <c r="AY151" i="7" s="1"/>
  <c r="BC146" i="7"/>
  <c r="BI108" i="7"/>
  <c r="BO108" i="7"/>
  <c r="BU108" i="7" s="1"/>
  <c r="BP108" i="7"/>
  <c r="BV108" i="7" s="1"/>
  <c r="BI149" i="7"/>
  <c r="BO149" i="7"/>
  <c r="BU149" i="7" s="1"/>
  <c r="BG137" i="7"/>
  <c r="BM137" i="7"/>
  <c r="BS137" i="7" s="1"/>
  <c r="CI123" i="7"/>
  <c r="AS123" i="7"/>
  <c r="AY123" i="7" s="1"/>
  <c r="CC136" i="7"/>
  <c r="AR136" i="7"/>
  <c r="AX136" i="7" s="1"/>
  <c r="CH136" i="7"/>
  <c r="BH110" i="7"/>
  <c r="BN110" i="7"/>
  <c r="BT110" i="7" s="1"/>
  <c r="CC153" i="7"/>
  <c r="AR153" i="7"/>
  <c r="AX153" i="7" s="1"/>
  <c r="CH153" i="7"/>
  <c r="BH134" i="7"/>
  <c r="BN134" i="7"/>
  <c r="BT134" i="7" s="1"/>
  <c r="AS143" i="7"/>
  <c r="AY143" i="7" s="1"/>
  <c r="CI143" i="7"/>
  <c r="CC133" i="7"/>
  <c r="CH133" i="7"/>
  <c r="AR133" i="7"/>
  <c r="AX133" i="7" s="1"/>
  <c r="BC119" i="7"/>
  <c r="BC139" i="7"/>
  <c r="BE147" i="7"/>
  <c r="BC142" i="7"/>
  <c r="CH146" i="7"/>
  <c r="CC146" i="7"/>
  <c r="AR146" i="7"/>
  <c r="AX146" i="7" s="1"/>
  <c r="AS118" i="7"/>
  <c r="AY118" i="7" s="1"/>
  <c r="CI118" i="7"/>
  <c r="BJ141" i="7"/>
  <c r="BP141" i="7"/>
  <c r="BV141" i="7" s="1"/>
  <c r="BG133" i="7"/>
  <c r="BM133" i="7"/>
  <c r="BS133" i="7" s="1"/>
  <c r="BC113" i="7"/>
  <c r="BG138" i="7"/>
  <c r="BM138" i="7"/>
  <c r="BS138" i="7" s="1"/>
  <c r="AQ11" i="7"/>
  <c r="BC11" i="7" s="1"/>
  <c r="BO11" i="7" s="1"/>
  <c r="BA77" i="7"/>
  <c r="AU77" i="7"/>
  <c r="AU268" i="7"/>
  <c r="BA268" i="7"/>
  <c r="CH232" i="7"/>
  <c r="CC232" i="7"/>
  <c r="AR232" i="7"/>
  <c r="AX232" i="7" s="1"/>
  <c r="BG257" i="7"/>
  <c r="BM257" i="7"/>
  <c r="BS257" i="7" s="1"/>
  <c r="CG94" i="7"/>
  <c r="AQ94" i="7"/>
  <c r="AW94" i="7" s="1"/>
  <c r="CB94" i="7"/>
  <c r="AT22" i="7"/>
  <c r="AZ22" i="7"/>
  <c r="BA21" i="7"/>
  <c r="AU21" i="7"/>
  <c r="AR19" i="7"/>
  <c r="AX19" i="7" s="1"/>
  <c r="BC53" i="7"/>
  <c r="BO53" i="7" s="1"/>
  <c r="BU53" i="7" s="1"/>
  <c r="BB231" i="7"/>
  <c r="BH231" i="7" s="1"/>
  <c r="BB261" i="7"/>
  <c r="BO266" i="7"/>
  <c r="BU266" i="7" s="1"/>
  <c r="BB207" i="7"/>
  <c r="BH207" i="7" s="1"/>
  <c r="CG250" i="7"/>
  <c r="BC277" i="7"/>
  <c r="BI277" i="7" s="1"/>
  <c r="BA270" i="7"/>
  <c r="BG270" i="7" s="1"/>
  <c r="BA227" i="7"/>
  <c r="BG227" i="7" s="1"/>
  <c r="BB250" i="7"/>
  <c r="BA248" i="7"/>
  <c r="BG248" i="7" s="1"/>
  <c r="BD232" i="7"/>
  <c r="BJ232" i="7" s="1"/>
  <c r="BM240" i="7"/>
  <c r="BS240" i="7" s="1"/>
  <c r="BC247" i="7"/>
  <c r="BI247" i="7" s="1"/>
  <c r="BB201" i="7"/>
  <c r="BH201" i="7" s="1"/>
  <c r="BF17" i="7"/>
  <c r="BL17" i="7"/>
  <c r="BR17" i="7" s="1"/>
  <c r="BB16" i="7"/>
  <c r="AZ78" i="7"/>
  <c r="BB12" i="7"/>
  <c r="BL60" i="7"/>
  <c r="BR60" i="7" s="1"/>
  <c r="BF60" i="7"/>
  <c r="BF268" i="7"/>
  <c r="BL268" i="7"/>
  <c r="BR268" i="7" s="1"/>
  <c r="BA90" i="7"/>
  <c r="AU90" i="7"/>
  <c r="AZ54" i="7"/>
  <c r="AT54" i="7"/>
  <c r="AV61" i="7"/>
  <c r="BB61" i="7"/>
  <c r="AZ34" i="7"/>
  <c r="AT34" i="7"/>
  <c r="AV94" i="7"/>
  <c r="BB94" i="7"/>
  <c r="BF14" i="7"/>
  <c r="BL14" i="7"/>
  <c r="BR14" i="7" s="1"/>
  <c r="BG14" i="7"/>
  <c r="BM14" i="7"/>
  <c r="BS14" i="7" s="1"/>
  <c r="BL44" i="7"/>
  <c r="BR44" i="7" s="1"/>
  <c r="BF44" i="7"/>
  <c r="AZ71" i="7"/>
  <c r="AT71" i="7"/>
  <c r="BB62" i="7"/>
  <c r="BB71" i="7"/>
  <c r="BC255" i="7"/>
  <c r="BI255" i="7" s="1"/>
  <c r="BN199" i="7"/>
  <c r="BT199" i="7" s="1"/>
  <c r="BN214" i="7"/>
  <c r="BT214" i="7" s="1"/>
  <c r="BA250" i="7"/>
  <c r="BG250" i="7" s="1"/>
  <c r="AZ39" i="7"/>
  <c r="AT39" i="7"/>
  <c r="AZ42" i="7"/>
  <c r="AT42" i="7"/>
  <c r="BA81" i="7"/>
  <c r="AU81" i="7"/>
  <c r="BN18" i="7"/>
  <c r="BT18" i="7" s="1"/>
  <c r="BH266" i="7"/>
  <c r="BN266" i="7"/>
  <c r="BT266" i="7" s="1"/>
  <c r="AZ30" i="7"/>
  <c r="AT30" i="7"/>
  <c r="CG233" i="7"/>
  <c r="AQ233" i="7"/>
  <c r="AW233" i="7" s="1"/>
  <c r="CB233" i="7"/>
  <c r="BI256" i="7"/>
  <c r="BO256" i="7"/>
  <c r="BU256" i="7" s="1"/>
  <c r="BA34" i="7"/>
  <c r="AU34" i="7"/>
  <c r="BG12" i="7"/>
  <c r="BM12" i="7"/>
  <c r="BS12" i="7" s="1"/>
  <c r="BA73" i="7"/>
  <c r="AU73" i="7"/>
  <c r="BG211" i="7"/>
  <c r="BM211" i="7"/>
  <c r="BS211" i="7" s="1"/>
  <c r="AZ23" i="7"/>
  <c r="AT23" i="7"/>
  <c r="AQ12" i="7"/>
  <c r="AW12" i="7" s="1"/>
  <c r="CG12" i="7"/>
  <c r="CB12" i="7"/>
  <c r="BL28" i="7"/>
  <c r="BR28" i="7" s="1"/>
  <c r="BF28" i="7"/>
  <c r="BA29" i="7"/>
  <c r="AU29" i="7"/>
  <c r="BF273" i="7"/>
  <c r="BL273" i="7"/>
  <c r="BR273" i="7" s="1"/>
  <c r="AZ74" i="7"/>
  <c r="AT74" i="7"/>
  <c r="BA82" i="7"/>
  <c r="AU82" i="7"/>
  <c r="AV244" i="7"/>
  <c r="BB244" i="7"/>
  <c r="BL52" i="7"/>
  <c r="BR52" i="7" s="1"/>
  <c r="BF52" i="7"/>
  <c r="BA93" i="7"/>
  <c r="AU93" i="7"/>
  <c r="AZ31" i="7"/>
  <c r="AT31" i="7"/>
  <c r="AQ19" i="7"/>
  <c r="AW19" i="7" s="1"/>
  <c r="BF211" i="7"/>
  <c r="BL211" i="7"/>
  <c r="BR211" i="7" s="1"/>
  <c r="AQ13" i="7"/>
  <c r="AW13" i="7" s="1"/>
  <c r="AQ18" i="7"/>
  <c r="AW18" i="7" s="1"/>
  <c r="BB204" i="7"/>
  <c r="BH204" i="7" s="1"/>
  <c r="BC271" i="7"/>
  <c r="BI271" i="7" s="1"/>
  <c r="BD211" i="7"/>
  <c r="BJ211" i="7" s="1"/>
  <c r="BB251" i="7"/>
  <c r="BH251" i="7" s="1"/>
  <c r="BC207" i="7"/>
  <c r="BI207" i="7" s="1"/>
  <c r="BC223" i="7"/>
  <c r="BI223" i="7" s="1"/>
  <c r="BF19" i="7"/>
  <c r="BL19" i="7"/>
  <c r="BR19" i="7" s="1"/>
  <c r="AZ87" i="7"/>
  <c r="AT87" i="7"/>
  <c r="AU200" i="7"/>
  <c r="BA200" i="7"/>
  <c r="AQ17" i="7"/>
  <c r="AW17" i="7" s="1"/>
  <c r="CB229" i="7"/>
  <c r="CG229" i="7"/>
  <c r="AQ229" i="7"/>
  <c r="AW229" i="7" s="1"/>
  <c r="AZ94" i="7"/>
  <c r="AT94" i="7"/>
  <c r="BF201" i="7"/>
  <c r="BL201" i="7"/>
  <c r="BR201" i="7" s="1"/>
  <c r="AZ15" i="7"/>
  <c r="BG18" i="7"/>
  <c r="BM18" i="7"/>
  <c r="BS18" i="7" s="1"/>
  <c r="AR17" i="7"/>
  <c r="AX17" i="7" s="1"/>
  <c r="BC21" i="7"/>
  <c r="BI21" i="7" s="1"/>
  <c r="AZ214" i="7"/>
  <c r="BF214" i="7" s="1"/>
  <c r="BB205" i="7"/>
  <c r="AZ236" i="7"/>
  <c r="BF236" i="7" s="1"/>
  <c r="BC263" i="7"/>
  <c r="BI263" i="7" s="1"/>
  <c r="BC275" i="7"/>
  <c r="BI275" i="7" s="1"/>
  <c r="BB223" i="7"/>
  <c r="BB265" i="7"/>
  <c r="BF68" i="7"/>
  <c r="BL68" i="7"/>
  <c r="BR68" i="7" s="1"/>
  <c r="AZ50" i="7"/>
  <c r="AT50" i="7"/>
  <c r="BF220" i="7"/>
  <c r="BL220" i="7"/>
  <c r="BR220" i="7" s="1"/>
  <c r="AZ55" i="7"/>
  <c r="AT55" i="7"/>
  <c r="AT261" i="7"/>
  <c r="AZ261" i="7"/>
  <c r="AZ79" i="7"/>
  <c r="AT79" i="7"/>
  <c r="AZ66" i="7"/>
  <c r="AT66" i="7"/>
  <c r="AT62" i="7"/>
  <c r="AZ62" i="7"/>
  <c r="BH267" i="7"/>
  <c r="BN267" i="7"/>
  <c r="BT267" i="7" s="1"/>
  <c r="BA61" i="7"/>
  <c r="AU61" i="7"/>
  <c r="BF216" i="7"/>
  <c r="BL216" i="7"/>
  <c r="BR216" i="7" s="1"/>
  <c r="BC15" i="7"/>
  <c r="AZ38" i="7"/>
  <c r="AT38" i="7"/>
  <c r="BA57" i="7"/>
  <c r="AU57" i="7"/>
  <c r="BB19" i="7"/>
  <c r="BB264" i="7"/>
  <c r="BB208" i="7"/>
  <c r="BH208" i="7" s="1"/>
  <c r="BF248" i="7"/>
  <c r="BL248" i="7"/>
  <c r="BR248" i="7" s="1"/>
  <c r="BA19" i="7"/>
  <c r="BH219" i="7"/>
  <c r="BN219" i="7"/>
  <c r="BT219" i="7" s="1"/>
  <c r="BG15" i="7"/>
  <c r="BM15" i="7"/>
  <c r="BS15" i="7" s="1"/>
  <c r="AZ46" i="7"/>
  <c r="AT46" i="7"/>
  <c r="BB13" i="7"/>
  <c r="BA65" i="7"/>
  <c r="AU65" i="7"/>
  <c r="BG271" i="7"/>
  <c r="BM271" i="7"/>
  <c r="BS271" i="7" s="1"/>
  <c r="BB215" i="7"/>
  <c r="AZ35" i="7"/>
  <c r="AT35" i="7"/>
  <c r="AZ26" i="7"/>
  <c r="AT26" i="7"/>
  <c r="BG13" i="7"/>
  <c r="BM13" i="7"/>
  <c r="BS13" i="7" s="1"/>
  <c r="BB60" i="7"/>
  <c r="AR15" i="7"/>
  <c r="AX15" i="7" s="1"/>
  <c r="CB16" i="7"/>
  <c r="CH16" i="7" s="1"/>
  <c r="AQ16" i="7"/>
  <c r="AW16" i="7" s="1"/>
  <c r="BB39" i="7"/>
  <c r="BB44" i="7"/>
  <c r="BB51" i="7"/>
  <c r="BD82" i="7"/>
  <c r="BJ82" i="7" s="1"/>
  <c r="AZ204" i="7"/>
  <c r="BF204" i="7" s="1"/>
  <c r="BB240" i="7"/>
  <c r="BH240" i="7" s="1"/>
  <c r="BA233" i="7"/>
  <c r="BG233" i="7" s="1"/>
  <c r="AZ202" i="7"/>
  <c r="BF202" i="7" s="1"/>
  <c r="BA216" i="7"/>
  <c r="BG216" i="7" s="1"/>
  <c r="BF36" i="7"/>
  <c r="BL36" i="7"/>
  <c r="BR36" i="7" s="1"/>
  <c r="CB14" i="7"/>
  <c r="AQ14" i="7"/>
  <c r="AW14" i="7" s="1"/>
  <c r="AZ90" i="7"/>
  <c r="AT90" i="7"/>
  <c r="BG16" i="7"/>
  <c r="BM16" i="7"/>
  <c r="BS16" i="7" s="1"/>
  <c r="BG217" i="7"/>
  <c r="BM217" i="7"/>
  <c r="BS217" i="7" s="1"/>
  <c r="BA66" i="7"/>
  <c r="AU66" i="7"/>
  <c r="BA94" i="7"/>
  <c r="AU94" i="7"/>
  <c r="AZ47" i="7"/>
  <c r="AT47" i="7"/>
  <c r="AZ63" i="7"/>
  <c r="AT63" i="7"/>
  <c r="BL76" i="7"/>
  <c r="BR76" i="7" s="1"/>
  <c r="BF76" i="7"/>
  <c r="BF16" i="7"/>
  <c r="BL16" i="7"/>
  <c r="BR16" i="7" s="1"/>
  <c r="BF249" i="7"/>
  <c r="BL249" i="7"/>
  <c r="BR249" i="7" s="1"/>
  <c r="BB17" i="7"/>
  <c r="BE247" i="7"/>
  <c r="BK247" i="7" s="1"/>
  <c r="BC197" i="7"/>
  <c r="BI197" i="7" s="1"/>
  <c r="BC252" i="7"/>
  <c r="BI252" i="7" s="1"/>
  <c r="BC236" i="7"/>
  <c r="BI236" i="7" s="1"/>
  <c r="BC227" i="7"/>
  <c r="BI227" i="7" s="1"/>
  <c r="BC242" i="7"/>
  <c r="BC213" i="7"/>
  <c r="BC219" i="7"/>
  <c r="BI219" i="7" s="1"/>
  <c r="BC225" i="7"/>
  <c r="BI225" i="7" s="1"/>
  <c r="AS219" i="7"/>
  <c r="AY219" i="7" s="1"/>
  <c r="CI219" i="7"/>
  <c r="BG263" i="7"/>
  <c r="BM263" i="7"/>
  <c r="BS263" i="7" s="1"/>
  <c r="BF206" i="7"/>
  <c r="BL206" i="7"/>
  <c r="BR206" i="7" s="1"/>
  <c r="BF234" i="7"/>
  <c r="BL234" i="7"/>
  <c r="BR234" i="7" s="1"/>
  <c r="BG251" i="7"/>
  <c r="BM251" i="7"/>
  <c r="BS251" i="7" s="1"/>
  <c r="CC272" i="7"/>
  <c r="AR272" i="7"/>
  <c r="AX272" i="7" s="1"/>
  <c r="CH272" i="7"/>
  <c r="AU209" i="7"/>
  <c r="BA209" i="7"/>
  <c r="CG217" i="7"/>
  <c r="CB217" i="7"/>
  <c r="AQ217" i="7"/>
  <c r="AW217" i="7" s="1"/>
  <c r="BF233" i="7"/>
  <c r="BL233" i="7"/>
  <c r="BR233" i="7" s="1"/>
  <c r="CB234" i="7"/>
  <c r="AQ234" i="7"/>
  <c r="AW234" i="7" s="1"/>
  <c r="CG234" i="7"/>
  <c r="CC248" i="7"/>
  <c r="AR248" i="7"/>
  <c r="AX248" i="7" s="1"/>
  <c r="CH248" i="7"/>
  <c r="CG265" i="7"/>
  <c r="CB265" i="7"/>
  <c r="AQ265" i="7"/>
  <c r="AW265" i="7" s="1"/>
  <c r="BH273" i="7"/>
  <c r="BN273" i="7"/>
  <c r="BT273" i="7" s="1"/>
  <c r="BN221" i="7"/>
  <c r="BT221" i="7" s="1"/>
  <c r="BC249" i="7"/>
  <c r="BF270" i="7"/>
  <c r="BL270" i="7"/>
  <c r="BR270" i="7" s="1"/>
  <c r="AS205" i="7"/>
  <c r="AY205" i="7" s="1"/>
  <c r="CI205" i="7"/>
  <c r="BB235" i="7"/>
  <c r="BH253" i="7"/>
  <c r="BN253" i="7"/>
  <c r="BT253" i="7" s="1"/>
  <c r="BD268" i="7"/>
  <c r="BH278" i="7"/>
  <c r="BN278" i="7"/>
  <c r="BT278" i="7" s="1"/>
  <c r="BG238" i="7"/>
  <c r="BM238" i="7"/>
  <c r="BS238" i="7" s="1"/>
  <c r="CC227" i="7"/>
  <c r="AR227" i="7"/>
  <c r="AX227" i="7" s="1"/>
  <c r="CH227" i="7"/>
  <c r="CC276" i="7"/>
  <c r="CH276" i="7"/>
  <c r="AR276" i="7"/>
  <c r="AX276" i="7" s="1"/>
  <c r="BF225" i="7"/>
  <c r="BL225" i="7"/>
  <c r="BR225" i="7" s="1"/>
  <c r="BI211" i="7"/>
  <c r="BO211" i="7"/>
  <c r="BU211" i="7" s="1"/>
  <c r="CB204" i="7"/>
  <c r="AQ204" i="7"/>
  <c r="AW204" i="7" s="1"/>
  <c r="CG204" i="7"/>
  <c r="AZ269" i="7"/>
  <c r="BF209" i="7"/>
  <c r="BL209" i="7"/>
  <c r="BR209" i="7" s="1"/>
  <c r="BF241" i="7"/>
  <c r="BL241" i="7"/>
  <c r="BR241" i="7" s="1"/>
  <c r="CG269" i="7"/>
  <c r="CB269" i="7"/>
  <c r="AQ269" i="7"/>
  <c r="AW269" i="7" s="1"/>
  <c r="BF239" i="7"/>
  <c r="BL239" i="7"/>
  <c r="BR239" i="7" s="1"/>
  <c r="BG247" i="7"/>
  <c r="BM247" i="7"/>
  <c r="BS247" i="7" s="1"/>
  <c r="BG196" i="7"/>
  <c r="BM196" i="7"/>
  <c r="BS196" i="7" s="1"/>
  <c r="BG207" i="7"/>
  <c r="BM207" i="7"/>
  <c r="BS207" i="7" s="1"/>
  <c r="CB245" i="7"/>
  <c r="CG245" i="7"/>
  <c r="AQ245" i="7"/>
  <c r="AW245" i="7" s="1"/>
  <c r="BG278" i="7"/>
  <c r="BM278" i="7"/>
  <c r="BS278" i="7" s="1"/>
  <c r="BP256" i="7"/>
  <c r="BV256" i="7" s="1"/>
  <c r="BF203" i="7"/>
  <c r="BL203" i="7"/>
  <c r="BR203" i="7" s="1"/>
  <c r="AR271" i="7"/>
  <c r="AX271" i="7" s="1"/>
  <c r="CC271" i="7"/>
  <c r="CH271" i="7"/>
  <c r="BG203" i="7"/>
  <c r="BM203" i="7"/>
  <c r="BS203" i="7" s="1"/>
  <c r="CB243" i="7"/>
  <c r="CG243" i="7"/>
  <c r="AQ243" i="7"/>
  <c r="AW243" i="7" s="1"/>
  <c r="AR244" i="7"/>
  <c r="AX244" i="7" s="1"/>
  <c r="CH244" i="7"/>
  <c r="CC244" i="7"/>
  <c r="AZ232" i="7"/>
  <c r="BF226" i="7"/>
  <c r="BL226" i="7"/>
  <c r="BR226" i="7" s="1"/>
  <c r="AR225" i="7"/>
  <c r="AX225" i="7" s="1"/>
  <c r="CC225" i="7"/>
  <c r="CH225" i="7"/>
  <c r="AQ235" i="7"/>
  <c r="AW235" i="7" s="1"/>
  <c r="CB235" i="7"/>
  <c r="CG235" i="7"/>
  <c r="BH257" i="7"/>
  <c r="BN257" i="7"/>
  <c r="BT257" i="7" s="1"/>
  <c r="AS268" i="7"/>
  <c r="AY268" i="7" s="1"/>
  <c r="CI268" i="7"/>
  <c r="CB230" i="7"/>
  <c r="AQ230" i="7"/>
  <c r="AW230" i="7" s="1"/>
  <c r="CG230" i="7"/>
  <c r="BA223" i="7"/>
  <c r="CC213" i="7"/>
  <c r="CH213" i="7"/>
  <c r="AR213" i="7"/>
  <c r="AX213" i="7" s="1"/>
  <c r="BC224" i="7"/>
  <c r="BH262" i="7"/>
  <c r="BN262" i="7"/>
  <c r="BT262" i="7" s="1"/>
  <c r="BB228" i="7"/>
  <c r="CH197" i="7"/>
  <c r="CC197" i="7"/>
  <c r="AR197" i="7"/>
  <c r="AX197" i="7" s="1"/>
  <c r="BF196" i="7"/>
  <c r="BL196" i="7"/>
  <c r="BR196" i="7" s="1"/>
  <c r="BF212" i="7"/>
  <c r="BL212" i="7"/>
  <c r="BR212" i="7" s="1"/>
  <c r="BC214" i="7"/>
  <c r="AV238" i="7"/>
  <c r="BB238" i="7"/>
  <c r="BG242" i="7"/>
  <c r="BM242" i="7"/>
  <c r="BS242" i="7" s="1"/>
  <c r="BO253" i="7"/>
  <c r="BU253" i="7" s="1"/>
  <c r="BI253" i="7"/>
  <c r="CB264" i="7"/>
  <c r="AQ264" i="7"/>
  <c r="AW264" i="7" s="1"/>
  <c r="CG264" i="7"/>
  <c r="CC277" i="7"/>
  <c r="CH277" i="7"/>
  <c r="AR277" i="7"/>
  <c r="AX277" i="7" s="1"/>
  <c r="CG222" i="7"/>
  <c r="AQ222" i="7"/>
  <c r="AW222" i="7" s="1"/>
  <c r="CB222" i="7"/>
  <c r="AZ200" i="7"/>
  <c r="BC259" i="7"/>
  <c r="BF198" i="7"/>
  <c r="BL198" i="7"/>
  <c r="BR198" i="7" s="1"/>
  <c r="BC209" i="7"/>
  <c r="AV213" i="7"/>
  <c r="BB213" i="7"/>
  <c r="AZ222" i="7"/>
  <c r="BG232" i="7"/>
  <c r="BM232" i="7"/>
  <c r="BS232" i="7" s="1"/>
  <c r="CI238" i="7"/>
  <c r="AS238" i="7"/>
  <c r="AY238" i="7" s="1"/>
  <c r="BJ247" i="7"/>
  <c r="BP247" i="7"/>
  <c r="BV247" i="7" s="1"/>
  <c r="BB237" i="7"/>
  <c r="CH263" i="7"/>
  <c r="AR263" i="7"/>
  <c r="AX263" i="7" s="1"/>
  <c r="CC263" i="7"/>
  <c r="BF275" i="7"/>
  <c r="BL275" i="7"/>
  <c r="BR275" i="7" s="1"/>
  <c r="BH225" i="7"/>
  <c r="BN225" i="7"/>
  <c r="BT225" i="7" s="1"/>
  <c r="BF227" i="7"/>
  <c r="BL227" i="7"/>
  <c r="BR227" i="7" s="1"/>
  <c r="BA252" i="7"/>
  <c r="BH263" i="7"/>
  <c r="BN263" i="7"/>
  <c r="BT263" i="7" s="1"/>
  <c r="BF274" i="7"/>
  <c r="BL274" i="7"/>
  <c r="BR274" i="7" s="1"/>
  <c r="CH274" i="7"/>
  <c r="AR274" i="7"/>
  <c r="AX274" i="7" s="1"/>
  <c r="CC274" i="7"/>
  <c r="BG199" i="7"/>
  <c r="BM199" i="7"/>
  <c r="BS199" i="7" s="1"/>
  <c r="CI215" i="7"/>
  <c r="AS215" i="7"/>
  <c r="AY215" i="7" s="1"/>
  <c r="BB230" i="7"/>
  <c r="BA245" i="7"/>
  <c r="AS253" i="7"/>
  <c r="AY253" i="7" s="1"/>
  <c r="CI253" i="7"/>
  <c r="BG237" i="7"/>
  <c r="BM237" i="7"/>
  <c r="BS237" i="7" s="1"/>
  <c r="CB208" i="7"/>
  <c r="AQ208" i="7"/>
  <c r="AW208" i="7" s="1"/>
  <c r="CG208" i="7"/>
  <c r="BF197" i="7"/>
  <c r="BL197" i="7"/>
  <c r="BR197" i="7" s="1"/>
  <c r="BG219" i="7"/>
  <c r="BM219" i="7"/>
  <c r="BS219" i="7" s="1"/>
  <c r="BL251" i="7"/>
  <c r="BR251" i="7" s="1"/>
  <c r="CG251" i="7"/>
  <c r="AQ251" i="7"/>
  <c r="AW251" i="7" s="1"/>
  <c r="CB251" i="7"/>
  <c r="BB220" i="7"/>
  <c r="CH214" i="7"/>
  <c r="AR214" i="7"/>
  <c r="AX214" i="7" s="1"/>
  <c r="CC214" i="7"/>
  <c r="BN251" i="7"/>
  <c r="BT251" i="7" s="1"/>
  <c r="AR259" i="7"/>
  <c r="AX259" i="7" s="1"/>
  <c r="CC259" i="7"/>
  <c r="CH259" i="7"/>
  <c r="BF238" i="7"/>
  <c r="BL238" i="7"/>
  <c r="BR238" i="7" s="1"/>
  <c r="BN249" i="7"/>
  <c r="BT249" i="7" s="1"/>
  <c r="AZ256" i="7"/>
  <c r="AZ259" i="7"/>
  <c r="BA213" i="7"/>
  <c r="CB261" i="7"/>
  <c r="AQ261" i="7"/>
  <c r="AW261" i="7" s="1"/>
  <c r="CG261" i="7"/>
  <c r="AS216" i="7"/>
  <c r="AY216" i="7" s="1"/>
  <c r="CI216" i="7"/>
  <c r="AV242" i="7"/>
  <c r="BB242" i="7"/>
  <c r="CH228" i="7"/>
  <c r="AR228" i="7"/>
  <c r="AX228" i="7" s="1"/>
  <c r="CC228" i="7"/>
  <c r="CC209" i="7"/>
  <c r="CH209" i="7"/>
  <c r="AR209" i="7"/>
  <c r="AX209" i="7" s="1"/>
  <c r="AQ237" i="7"/>
  <c r="AW237" i="7" s="1"/>
  <c r="CG237" i="7"/>
  <c r="CB237" i="7"/>
  <c r="BC267" i="7"/>
  <c r="BF223" i="7"/>
  <c r="BL223" i="7"/>
  <c r="BR223" i="7" s="1"/>
  <c r="BH256" i="7"/>
  <c r="BN256" i="7"/>
  <c r="BT256" i="7" s="1"/>
  <c r="AQ206" i="7"/>
  <c r="AW206" i="7" s="1"/>
  <c r="CG206" i="7"/>
  <c r="CB206" i="7"/>
  <c r="BF237" i="7"/>
  <c r="BL237" i="7"/>
  <c r="BR237" i="7" s="1"/>
  <c r="AQ241" i="7"/>
  <c r="AW241" i="7" s="1"/>
  <c r="CG241" i="7"/>
  <c r="CB241" i="7"/>
  <c r="BA262" i="7"/>
  <c r="BF254" i="7"/>
  <c r="BL254" i="7"/>
  <c r="BR254" i="7" s="1"/>
  <c r="AS211" i="7"/>
  <c r="AY211" i="7" s="1"/>
  <c r="CI211" i="7"/>
  <c r="AU201" i="7"/>
  <c r="BA201" i="7"/>
  <c r="BC262" i="7"/>
  <c r="CI266" i="7"/>
  <c r="AS266" i="7"/>
  <c r="AY266" i="7" s="1"/>
  <c r="BC210" i="7"/>
  <c r="CC246" i="7"/>
  <c r="CH246" i="7"/>
  <c r="AR246" i="7"/>
  <c r="AX246" i="7" s="1"/>
  <c r="BP238" i="7"/>
  <c r="BV238" i="7" s="1"/>
  <c r="BF242" i="7"/>
  <c r="BL242" i="7"/>
  <c r="BR242" i="7" s="1"/>
  <c r="BF244" i="7"/>
  <c r="BL244" i="7"/>
  <c r="BR244" i="7" s="1"/>
  <c r="AR258" i="7"/>
  <c r="AX258" i="7" s="1"/>
  <c r="CC258" i="7"/>
  <c r="CH258" i="7"/>
  <c r="BA273" i="7"/>
  <c r="CC201" i="7"/>
  <c r="CH201" i="7"/>
  <c r="AR201" i="7"/>
  <c r="AX201" i="7" s="1"/>
  <c r="AR207" i="7"/>
  <c r="AX207" i="7" s="1"/>
  <c r="CC207" i="7"/>
  <c r="CH207" i="7"/>
  <c r="BN268" i="7"/>
  <c r="BT268" i="7" s="1"/>
  <c r="BH275" i="7"/>
  <c r="BN275" i="7"/>
  <c r="BT275" i="7" s="1"/>
  <c r="BB198" i="7"/>
  <c r="BM260" i="7"/>
  <c r="BS260" i="7" s="1"/>
  <c r="BG276" i="7"/>
  <c r="BM276" i="7"/>
  <c r="BS276" i="7" s="1"/>
  <c r="AR221" i="7"/>
  <c r="AX221" i="7" s="1"/>
  <c r="CH221" i="7"/>
  <c r="CC221" i="7"/>
  <c r="CB239" i="7"/>
  <c r="CG239" i="7"/>
  <c r="AQ239" i="7"/>
  <c r="AW239" i="7" s="1"/>
  <c r="BI215" i="7"/>
  <c r="BO215" i="7"/>
  <c r="BU215" i="7" s="1"/>
  <c r="CC267" i="7"/>
  <c r="CH267" i="7"/>
  <c r="AR267" i="7"/>
  <c r="AX267" i="7" s="1"/>
  <c r="BF263" i="7"/>
  <c r="BL263" i="7"/>
  <c r="BR263" i="7" s="1"/>
  <c r="CC255" i="7"/>
  <c r="AR255" i="7"/>
  <c r="AX255" i="7" s="1"/>
  <c r="CH255" i="7"/>
  <c r="BG198" i="7"/>
  <c r="BM198" i="7"/>
  <c r="BS198" i="7" s="1"/>
  <c r="BB206" i="7"/>
  <c r="BB241" i="7"/>
  <c r="BF253" i="7"/>
  <c r="BL253" i="7"/>
  <c r="BR253" i="7" s="1"/>
  <c r="BF264" i="7"/>
  <c r="BL264" i="7"/>
  <c r="BR264" i="7" s="1"/>
  <c r="BC201" i="7"/>
  <c r="BH233" i="7"/>
  <c r="BN233" i="7"/>
  <c r="BT233" i="7" s="1"/>
  <c r="BF235" i="7"/>
  <c r="BL235" i="7"/>
  <c r="BR235" i="7" s="1"/>
  <c r="BF262" i="7"/>
  <c r="BL262" i="7"/>
  <c r="BR262" i="7" s="1"/>
  <c r="AZ224" i="7"/>
  <c r="BG241" i="7"/>
  <c r="BM241" i="7"/>
  <c r="BS241" i="7" s="1"/>
  <c r="BN260" i="7"/>
  <c r="BT260" i="7" s="1"/>
  <c r="CB220" i="7"/>
  <c r="CG220" i="7"/>
  <c r="AQ220" i="7"/>
  <c r="AW220" i="7" s="1"/>
  <c r="BF243" i="7"/>
  <c r="BL243" i="7"/>
  <c r="BR243" i="7" s="1"/>
  <c r="BG253" i="7"/>
  <c r="BM253" i="7"/>
  <c r="BS253" i="7" s="1"/>
  <c r="AZ265" i="7"/>
  <c r="BC270" i="7"/>
  <c r="BG204" i="7"/>
  <c r="BB202" i="7"/>
  <c r="BB200" i="7"/>
  <c r="BC228" i="7"/>
  <c r="BC279" i="7"/>
  <c r="BC273" i="7"/>
  <c r="BH279" i="7"/>
  <c r="BN279" i="7"/>
  <c r="BT279" i="7" s="1"/>
  <c r="BH229" i="7"/>
  <c r="BN229" i="7"/>
  <c r="BT229" i="7" s="1"/>
  <c r="BB254" i="7"/>
  <c r="CC240" i="7"/>
  <c r="CH240" i="7"/>
  <c r="AR240" i="7"/>
  <c r="AX240" i="7" s="1"/>
  <c r="BD218" i="7"/>
  <c r="CH270" i="7"/>
  <c r="AR270" i="7"/>
  <c r="AX270" i="7" s="1"/>
  <c r="CC270" i="7"/>
  <c r="CH252" i="7"/>
  <c r="CC252" i="7"/>
  <c r="AR252" i="7"/>
  <c r="AX252" i="7" s="1"/>
  <c r="BE256" i="7"/>
  <c r="BH216" i="7"/>
  <c r="CH210" i="7"/>
  <c r="AR210" i="7"/>
  <c r="AX210" i="7" s="1"/>
  <c r="CC210" i="7"/>
  <c r="AQ202" i="7"/>
  <c r="AW202" i="7" s="1"/>
  <c r="CB202" i="7"/>
  <c r="CG202" i="7"/>
  <c r="CH249" i="7"/>
  <c r="AR249" i="7"/>
  <c r="AX249" i="7" s="1"/>
  <c r="CC249" i="7"/>
  <c r="BF246" i="7"/>
  <c r="BL246" i="7"/>
  <c r="BR246" i="7" s="1"/>
  <c r="BH259" i="7"/>
  <c r="BG279" i="7"/>
  <c r="BM279" i="7"/>
  <c r="BS279" i="7" s="1"/>
  <c r="BC268" i="7"/>
  <c r="AU277" i="7"/>
  <c r="BA277" i="7"/>
  <c r="CC223" i="7"/>
  <c r="AR223" i="7"/>
  <c r="AX223" i="7" s="1"/>
  <c r="CH223" i="7"/>
  <c r="AZ228" i="7"/>
  <c r="CC236" i="7"/>
  <c r="CH236" i="7"/>
  <c r="AR236" i="7"/>
  <c r="AX236" i="7" s="1"/>
  <c r="BC278" i="7"/>
  <c r="AQ196" i="7"/>
  <c r="AW196" i="7" s="1"/>
  <c r="CB196" i="7"/>
  <c r="CG196" i="7"/>
  <c r="BB212" i="7"/>
  <c r="BB226" i="7"/>
  <c r="AQ198" i="7"/>
  <c r="AW198" i="7" s="1"/>
  <c r="CG198" i="7"/>
  <c r="CB198" i="7"/>
  <c r="BB270" i="7"/>
  <c r="CH224" i="7"/>
  <c r="AR224" i="7"/>
  <c r="AX224" i="7" s="1"/>
  <c r="CC224" i="7"/>
  <c r="AQ231" i="7"/>
  <c r="AW231" i="7" s="1"/>
  <c r="CB231" i="7"/>
  <c r="CG231" i="7"/>
  <c r="AR275" i="7"/>
  <c r="AX275" i="7" s="1"/>
  <c r="CC275" i="7"/>
  <c r="CH275" i="7"/>
  <c r="BG254" i="7"/>
  <c r="BM254" i="7"/>
  <c r="BS254" i="7" s="1"/>
  <c r="BG210" i="7"/>
  <c r="BM210" i="7"/>
  <c r="BS210" i="7" s="1"/>
  <c r="BG222" i="7"/>
  <c r="BM222" i="7"/>
  <c r="BS222" i="7" s="1"/>
  <c r="CG254" i="7"/>
  <c r="AQ254" i="7"/>
  <c r="AW254" i="7" s="1"/>
  <c r="CB254" i="7"/>
  <c r="BF213" i="7"/>
  <c r="BL213" i="7"/>
  <c r="BR213" i="7" s="1"/>
  <c r="BM261" i="7"/>
  <c r="BS261" i="7" s="1"/>
  <c r="BG274" i="7"/>
  <c r="BM274" i="7"/>
  <c r="BS274" i="7" s="1"/>
  <c r="CB200" i="7"/>
  <c r="AQ200" i="7"/>
  <c r="AW200" i="7" s="1"/>
  <c r="CG200" i="7"/>
  <c r="BF207" i="7"/>
  <c r="BL207" i="7"/>
  <c r="BR207" i="7" s="1"/>
  <c r="BD219" i="7"/>
  <c r="BF230" i="7"/>
  <c r="BL230" i="7"/>
  <c r="BR230" i="7" s="1"/>
  <c r="BF257" i="7"/>
  <c r="BL257" i="7"/>
  <c r="BR257" i="7" s="1"/>
  <c r="CC260" i="7"/>
  <c r="CH260" i="7"/>
  <c r="AR260" i="7"/>
  <c r="AX260" i="7" s="1"/>
  <c r="AR279" i="7"/>
  <c r="AX279" i="7" s="1"/>
  <c r="CC279" i="7"/>
  <c r="CH279" i="7"/>
  <c r="CC273" i="7"/>
  <c r="CH273" i="7"/>
  <c r="AR273" i="7"/>
  <c r="AX273" i="7" s="1"/>
  <c r="BC240" i="7"/>
  <c r="CI218" i="7"/>
  <c r="AS218" i="7"/>
  <c r="AY218" i="7" s="1"/>
  <c r="AU205" i="7"/>
  <c r="BA205" i="7"/>
  <c r="AR250" i="7"/>
  <c r="AX250" i="7" s="1"/>
  <c r="CC250" i="7"/>
  <c r="CH250" i="7"/>
  <c r="CH262" i="7"/>
  <c r="AR262" i="7"/>
  <c r="AX262" i="7" s="1"/>
  <c r="CC262" i="7"/>
  <c r="BA221" i="7"/>
  <c r="BD266" i="7"/>
  <c r="BG215" i="7"/>
  <c r="BM215" i="7"/>
  <c r="BS215" i="7" s="1"/>
  <c r="BA246" i="7"/>
  <c r="BF260" i="7"/>
  <c r="BL260" i="7"/>
  <c r="BR260" i="7" s="1"/>
  <c r="BC272" i="7"/>
  <c r="BG272" i="7"/>
  <c r="BM272" i="7"/>
  <c r="BS272" i="7" s="1"/>
  <c r="BG208" i="7"/>
  <c r="BM208" i="7"/>
  <c r="BS208" i="7" s="1"/>
  <c r="BH210" i="7"/>
  <c r="BN210" i="7"/>
  <c r="BT210" i="7" s="1"/>
  <c r="BH247" i="7"/>
  <c r="BN247" i="7"/>
  <c r="BT247" i="7" s="1"/>
  <c r="CH278" i="7"/>
  <c r="AR278" i="7"/>
  <c r="AX278" i="7" s="1"/>
  <c r="CC278" i="7"/>
  <c r="BG275" i="7"/>
  <c r="BM275" i="7"/>
  <c r="BS275" i="7" s="1"/>
  <c r="BB203" i="7"/>
  <c r="BB196" i="7"/>
  <c r="AQ212" i="7"/>
  <c r="AW212" i="7" s="1"/>
  <c r="CB212" i="7"/>
  <c r="CG212" i="7"/>
  <c r="AQ226" i="7"/>
  <c r="AW226" i="7" s="1"/>
  <c r="CG226" i="7"/>
  <c r="CB226" i="7"/>
  <c r="BC248" i="7"/>
  <c r="BF245" i="7"/>
  <c r="BL245" i="7"/>
  <c r="BR245" i="7" s="1"/>
  <c r="BC238" i="7"/>
  <c r="CC93" i="7"/>
  <c r="CH93" i="7"/>
  <c r="AR93" i="7"/>
  <c r="AQ92" i="7"/>
  <c r="CB92" i="7"/>
  <c r="CG92" i="7"/>
  <c r="AV92" i="7"/>
  <c r="BB92" i="7"/>
  <c r="CB91" i="7"/>
  <c r="CG91" i="7"/>
  <c r="AQ91" i="7"/>
  <c r="AV91" i="7"/>
  <c r="BB91" i="7"/>
  <c r="CG90" i="7"/>
  <c r="CB90" i="7"/>
  <c r="AQ90" i="7"/>
  <c r="BB90" i="7"/>
  <c r="AV90" i="7"/>
  <c r="AW89" i="7"/>
  <c r="BC89" i="7"/>
  <c r="AR89" i="7"/>
  <c r="CC89" i="7"/>
  <c r="CH89" i="7"/>
  <c r="AQ88" i="7"/>
  <c r="AW88" i="7" s="1"/>
  <c r="CB88" i="7"/>
  <c r="CG88" i="7"/>
  <c r="AV88" i="7"/>
  <c r="BB88" i="7"/>
  <c r="AW87" i="7"/>
  <c r="BC87" i="7"/>
  <c r="CC87" i="7"/>
  <c r="AR87" i="7"/>
  <c r="CH87" i="7"/>
  <c r="CG86" i="7"/>
  <c r="AQ86" i="7"/>
  <c r="CB86" i="7"/>
  <c r="AV86" i="7"/>
  <c r="BB86" i="7"/>
  <c r="CH85" i="7"/>
  <c r="AR85" i="7"/>
  <c r="CC85" i="7"/>
  <c r="BC85" i="7"/>
  <c r="CB84" i="7"/>
  <c r="CG84" i="7"/>
  <c r="AQ84" i="7"/>
  <c r="AV84" i="7"/>
  <c r="BB84" i="7"/>
  <c r="CH83" i="7"/>
  <c r="CC83" i="7"/>
  <c r="AR83" i="7"/>
  <c r="BP82" i="7"/>
  <c r="BV82" i="7" s="1"/>
  <c r="CI82" i="7"/>
  <c r="AS82" i="7"/>
  <c r="BB81" i="7"/>
  <c r="AV81" i="7"/>
  <c r="AQ81" i="7"/>
  <c r="AW81" i="7" s="1"/>
  <c r="CG81" i="7"/>
  <c r="CB81" i="7"/>
  <c r="AQ80" i="7"/>
  <c r="AW80" i="7" s="1"/>
  <c r="CB80" i="7"/>
  <c r="CG80" i="7"/>
  <c r="AV80" i="7"/>
  <c r="BB80" i="7"/>
  <c r="AV79" i="7"/>
  <c r="BB79" i="7"/>
  <c r="CB79" i="7"/>
  <c r="AQ79" i="7"/>
  <c r="AW79" i="7" s="1"/>
  <c r="CG79" i="7"/>
  <c r="BB78" i="7"/>
  <c r="CG78" i="7"/>
  <c r="AQ78" i="7"/>
  <c r="CB78" i="7"/>
  <c r="AQ77" i="7"/>
  <c r="AW77" i="7" s="1"/>
  <c r="CG77" i="7"/>
  <c r="CB77" i="7"/>
  <c r="AV77" i="7"/>
  <c r="BB77" i="7"/>
  <c r="CB76" i="7"/>
  <c r="AQ76" i="7"/>
  <c r="CG76" i="7"/>
  <c r="BC75" i="7"/>
  <c r="BO75" i="7" s="1"/>
  <c r="BU75" i="7" s="1"/>
  <c r="CH75" i="7"/>
  <c r="CC75" i="7"/>
  <c r="AR75" i="7"/>
  <c r="AX75" i="7" s="1"/>
  <c r="BM74" i="7"/>
  <c r="BS74" i="7" s="1"/>
  <c r="BG74" i="7"/>
  <c r="BB74" i="7"/>
  <c r="AV74" i="7"/>
  <c r="CG74" i="7"/>
  <c r="CB74" i="7"/>
  <c r="AQ74" i="7"/>
  <c r="BB73" i="7"/>
  <c r="AV73" i="7"/>
  <c r="AQ73" i="7"/>
  <c r="AW73" i="7" s="1"/>
  <c r="CG73" i="7"/>
  <c r="CB73" i="7"/>
  <c r="AV72" i="7"/>
  <c r="BB72" i="7"/>
  <c r="CB72" i="7"/>
  <c r="AQ72" i="7"/>
  <c r="AW72" i="7" s="1"/>
  <c r="CG72" i="7"/>
  <c r="CG71" i="7"/>
  <c r="CB71" i="7"/>
  <c r="AQ71" i="7"/>
  <c r="AW71" i="7" s="1"/>
  <c r="CG70" i="7"/>
  <c r="CB70" i="7"/>
  <c r="AQ70" i="7"/>
  <c r="AV69" i="7"/>
  <c r="BB69" i="7"/>
  <c r="CG69" i="7"/>
  <c r="CB69" i="7"/>
  <c r="AQ69" i="7"/>
  <c r="AW69" i="7" s="1"/>
  <c r="BC68" i="7"/>
  <c r="AW68" i="7"/>
  <c r="AR68" i="7"/>
  <c r="CH68" i="7"/>
  <c r="CC68" i="7"/>
  <c r="CG67" i="7"/>
  <c r="CB67" i="7"/>
  <c r="AQ67" i="7"/>
  <c r="AV67" i="7"/>
  <c r="BB67" i="7"/>
  <c r="BB66" i="7"/>
  <c r="AV66" i="7"/>
  <c r="CG66" i="7"/>
  <c r="CB66" i="7"/>
  <c r="AQ66" i="7"/>
  <c r="BB65" i="7"/>
  <c r="AV65" i="7"/>
  <c r="AQ65" i="7"/>
  <c r="AW65" i="7" s="1"/>
  <c r="CG65" i="7"/>
  <c r="CB65" i="7"/>
  <c r="AQ64" i="7"/>
  <c r="AW64" i="7" s="1"/>
  <c r="CB64" i="7"/>
  <c r="CG64" i="7"/>
  <c r="AV64" i="7"/>
  <c r="BB64" i="7"/>
  <c r="AV63" i="7"/>
  <c r="BB63" i="7"/>
  <c r="CG63" i="7"/>
  <c r="CB63" i="7"/>
  <c r="AQ63" i="7"/>
  <c r="AW63" i="7" s="1"/>
  <c r="CG62" i="7"/>
  <c r="AQ62" i="7"/>
  <c r="CB62" i="7"/>
  <c r="BO61" i="7"/>
  <c r="BU61" i="7" s="1"/>
  <c r="BI61" i="7"/>
  <c r="CI61" i="7"/>
  <c r="AS61" i="7"/>
  <c r="BD61" i="7"/>
  <c r="AX61" i="7"/>
  <c r="BC60" i="7"/>
  <c r="AW60" i="7"/>
  <c r="AR60" i="7"/>
  <c r="CH60" i="7"/>
  <c r="CC60" i="7"/>
  <c r="CI59" i="7"/>
  <c r="AS59" i="7"/>
  <c r="AY59" i="7" s="1"/>
  <c r="BG58" i="7"/>
  <c r="BM58" i="7"/>
  <c r="BS58" i="7" s="1"/>
  <c r="CH58" i="7"/>
  <c r="CC58" i="7"/>
  <c r="AR58" i="7"/>
  <c r="AX58" i="7" s="1"/>
  <c r="BC57" i="7"/>
  <c r="AR57" i="7"/>
  <c r="CC57" i="7"/>
  <c r="CH57" i="7"/>
  <c r="AR56" i="7"/>
  <c r="AX56" i="7" s="1"/>
  <c r="AW56" i="7"/>
  <c r="CH55" i="7"/>
  <c r="AR55" i="7"/>
  <c r="CC55" i="7"/>
  <c r="AW55" i="7"/>
  <c r="BC55" i="7"/>
  <c r="BC54" i="7"/>
  <c r="AW54" i="7"/>
  <c r="BN54" i="7"/>
  <c r="BT54" i="7" s="1"/>
  <c r="CH54" i="7"/>
  <c r="CC54" i="7"/>
  <c r="AR54" i="7"/>
  <c r="CC53" i="7"/>
  <c r="CH53" i="7"/>
  <c r="AR53" i="7"/>
  <c r="AQ52" i="7"/>
  <c r="CG52" i="7"/>
  <c r="CB52" i="7"/>
  <c r="CB51" i="7"/>
  <c r="CG51" i="7"/>
  <c r="AQ51" i="7"/>
  <c r="AW51" i="7" s="1"/>
  <c r="BB50" i="7"/>
  <c r="AV50" i="7"/>
  <c r="CB50" i="7"/>
  <c r="CG50" i="7"/>
  <c r="AQ50" i="7"/>
  <c r="AW50" i="7" s="1"/>
  <c r="CH49" i="7"/>
  <c r="AR49" i="7"/>
  <c r="CC49" i="7"/>
  <c r="CG48" i="7"/>
  <c r="CB48" i="7"/>
  <c r="AQ48" i="7"/>
  <c r="AW48" i="7" s="1"/>
  <c r="AV48" i="7"/>
  <c r="BB48" i="7"/>
  <c r="AV47" i="7"/>
  <c r="BB47" i="7"/>
  <c r="CB47" i="7"/>
  <c r="AQ47" i="7"/>
  <c r="AW47" i="7" s="1"/>
  <c r="CG47" i="7"/>
  <c r="AQ46" i="7"/>
  <c r="CG46" i="7"/>
  <c r="CB46" i="7"/>
  <c r="AV45" i="7"/>
  <c r="BB45" i="7"/>
  <c r="CG45" i="7"/>
  <c r="CB45" i="7"/>
  <c r="AQ45" i="7"/>
  <c r="AW45" i="7" s="1"/>
  <c r="CG44" i="7"/>
  <c r="CB44" i="7"/>
  <c r="AQ44" i="7"/>
  <c r="CB43" i="7"/>
  <c r="CG43" i="7"/>
  <c r="AQ43" i="7"/>
  <c r="AW43" i="7" s="1"/>
  <c r="BB43" i="7"/>
  <c r="CB42" i="7"/>
  <c r="CG42" i="7"/>
  <c r="AQ42" i="7"/>
  <c r="AW42" i="7" s="1"/>
  <c r="BB42" i="7"/>
  <c r="AV42" i="7"/>
  <c r="BC41" i="7"/>
  <c r="AR41" i="7"/>
  <c r="CH41" i="7"/>
  <c r="CC41" i="7"/>
  <c r="BB40" i="7"/>
  <c r="CG40" i="7"/>
  <c r="AQ40" i="7"/>
  <c r="AW40" i="7" s="1"/>
  <c r="CB40" i="7"/>
  <c r="CB39" i="7"/>
  <c r="AQ39" i="7"/>
  <c r="AW39" i="7" s="1"/>
  <c r="CG39" i="7"/>
  <c r="BG39" i="7"/>
  <c r="BM39" i="7"/>
  <c r="BS39" i="7" s="1"/>
  <c r="AV38" i="7"/>
  <c r="BB38" i="7"/>
  <c r="AQ38" i="7"/>
  <c r="CG38" i="7"/>
  <c r="CB38" i="7"/>
  <c r="AV37" i="7"/>
  <c r="BB37" i="7"/>
  <c r="CG37" i="7"/>
  <c r="AQ37" i="7"/>
  <c r="AW37" i="7" s="1"/>
  <c r="CB37" i="7"/>
  <c r="CG36" i="7"/>
  <c r="CB36" i="7"/>
  <c r="AQ36" i="7"/>
  <c r="BB36" i="7"/>
  <c r="AV35" i="7"/>
  <c r="BB35" i="7"/>
  <c r="CB35" i="7"/>
  <c r="CG35" i="7"/>
  <c r="AQ35" i="7"/>
  <c r="AW35" i="7" s="1"/>
  <c r="CG34" i="7"/>
  <c r="CB34" i="7"/>
  <c r="AQ34" i="7"/>
  <c r="AW34" i="7" s="1"/>
  <c r="BB34" i="7"/>
  <c r="AV34" i="7"/>
  <c r="CH33" i="7"/>
  <c r="AR33" i="7"/>
  <c r="CC33" i="7"/>
  <c r="AW33" i="7"/>
  <c r="BC33" i="7"/>
  <c r="AV32" i="7"/>
  <c r="BB32" i="7"/>
  <c r="CG32" i="7"/>
  <c r="CB32" i="7"/>
  <c r="AQ32" i="7"/>
  <c r="AW32" i="7" s="1"/>
  <c r="AV31" i="7"/>
  <c r="BB31" i="7"/>
  <c r="CB31" i="7"/>
  <c r="AQ31" i="7"/>
  <c r="AW31" i="7" s="1"/>
  <c r="CG31" i="7"/>
  <c r="AQ30" i="7"/>
  <c r="CB30" i="7"/>
  <c r="CG30" i="7"/>
  <c r="BB29" i="7"/>
  <c r="CG29" i="7"/>
  <c r="AQ29" i="7"/>
  <c r="AW29" i="7" s="1"/>
  <c r="CB29" i="7"/>
  <c r="CC28" i="7"/>
  <c r="AR28" i="7"/>
  <c r="CH28" i="7"/>
  <c r="BC28" i="7"/>
  <c r="AW28" i="7"/>
  <c r="BB27" i="7"/>
  <c r="CB27" i="7"/>
  <c r="CG27" i="7"/>
  <c r="AQ27" i="7"/>
  <c r="AW27" i="7" s="1"/>
  <c r="CG26" i="7"/>
  <c r="CB26" i="7"/>
  <c r="AQ26" i="7"/>
  <c r="AW26" i="7" s="1"/>
  <c r="BB26" i="7"/>
  <c r="AV26" i="7"/>
  <c r="CH25" i="7"/>
  <c r="AR25" i="7"/>
  <c r="CC25" i="7"/>
  <c r="BC25" i="7"/>
  <c r="CG24" i="7"/>
  <c r="AQ24" i="7"/>
  <c r="AW24" i="7" s="1"/>
  <c r="CB24" i="7"/>
  <c r="AV24" i="7"/>
  <c r="BB24" i="7"/>
  <c r="CI23" i="7"/>
  <c r="AS23" i="7"/>
  <c r="BD23" i="7"/>
  <c r="AX23" i="7"/>
  <c r="AV22" i="7"/>
  <c r="BB22" i="7"/>
  <c r="AQ22" i="7"/>
  <c r="CG22" i="7"/>
  <c r="CB22" i="7"/>
  <c r="CC21" i="7"/>
  <c r="AR21" i="7"/>
  <c r="CH21" i="7"/>
  <c r="AR20" i="7"/>
  <c r="CH20" i="7"/>
  <c r="CC20" i="7"/>
  <c r="BC20" i="7"/>
  <c r="AW20" i="7"/>
  <c r="BO82" i="7"/>
  <c r="BU82" i="7" s="1"/>
  <c r="BI82" i="7"/>
  <c r="BI83" i="7"/>
  <c r="BO83" i="7"/>
  <c r="BU83" i="7" s="1"/>
  <c r="BO58" i="7"/>
  <c r="BU58" i="7" s="1"/>
  <c r="CG13" i="7"/>
  <c r="CB13" i="7"/>
  <c r="CB18" i="7"/>
  <c r="CG18" i="7"/>
  <c r="CB11" i="7"/>
  <c r="CG11" i="7"/>
  <c r="CC15" i="7"/>
  <c r="CH15" i="7"/>
  <c r="CC17" i="7"/>
  <c r="CH17" i="7"/>
  <c r="CC19" i="7"/>
  <c r="CH19" i="7"/>
  <c r="BQ36" i="6" l="1"/>
  <c r="BW36" i="6" s="1"/>
  <c r="BP54" i="6"/>
  <c r="BV54" i="6" s="1"/>
  <c r="BK37" i="6"/>
  <c r="BQ37" i="6"/>
  <c r="BW37" i="6" s="1"/>
  <c r="BJ39" i="6"/>
  <c r="BP39" i="6"/>
  <c r="BV39" i="6" s="1"/>
  <c r="BE54" i="6"/>
  <c r="BK54" i="6" s="1"/>
  <c r="BQ31" i="6"/>
  <c r="BW31" i="6" s="1"/>
  <c r="BK31" i="6"/>
  <c r="BK52" i="6"/>
  <c r="BQ52" i="6"/>
  <c r="BW52" i="6" s="1"/>
  <c r="BK60" i="6"/>
  <c r="BQ60" i="6"/>
  <c r="BW60" i="6" s="1"/>
  <c r="BE58" i="6"/>
  <c r="BK53" i="6"/>
  <c r="BQ53" i="6"/>
  <c r="BW53" i="6" s="1"/>
  <c r="BJ58" i="6"/>
  <c r="BP58" i="6"/>
  <c r="BV58" i="6" s="1"/>
  <c r="BK56" i="6"/>
  <c r="BQ56" i="6"/>
  <c r="BW56" i="6" s="1"/>
  <c r="BK55" i="6"/>
  <c r="BQ55" i="6"/>
  <c r="BW55" i="6" s="1"/>
  <c r="BQ54" i="6"/>
  <c r="BW54" i="6" s="1"/>
  <c r="BK57" i="6"/>
  <c r="BQ57" i="6"/>
  <c r="BW57" i="6" s="1"/>
  <c r="BK59" i="6"/>
  <c r="BQ59" i="6"/>
  <c r="BW59" i="6" s="1"/>
  <c r="BK38" i="6"/>
  <c r="BQ38" i="6"/>
  <c r="BW38" i="6" s="1"/>
  <c r="BK33" i="6"/>
  <c r="BQ33" i="6"/>
  <c r="BW33" i="6" s="1"/>
  <c r="BK32" i="6"/>
  <c r="BQ32" i="6"/>
  <c r="BW32" i="6" s="1"/>
  <c r="BK34" i="6"/>
  <c r="BQ34" i="6"/>
  <c r="BW34" i="6" s="1"/>
  <c r="BE50" i="5"/>
  <c r="BK50" i="5" s="1"/>
  <c r="BE56" i="5"/>
  <c r="BE54" i="5"/>
  <c r="BK42" i="5"/>
  <c r="BQ42" i="5"/>
  <c r="BW42" i="5" s="1"/>
  <c r="BE45" i="5"/>
  <c r="BK51" i="5"/>
  <c r="BQ51" i="5"/>
  <c r="BW51" i="5" s="1"/>
  <c r="BE49" i="5"/>
  <c r="BK58" i="5"/>
  <c r="BQ58" i="5"/>
  <c r="BW58" i="5" s="1"/>
  <c r="BQ50" i="5"/>
  <c r="BW50" i="5" s="1"/>
  <c r="BK47" i="5"/>
  <c r="BQ47" i="5"/>
  <c r="BW47" i="5" s="1"/>
  <c r="BK46" i="5"/>
  <c r="BQ46" i="5"/>
  <c r="BW46" i="5" s="1"/>
  <c r="BE52" i="5"/>
  <c r="BK57" i="5"/>
  <c r="BQ57" i="5"/>
  <c r="BW57" i="5" s="1"/>
  <c r="BK43" i="5"/>
  <c r="BQ43" i="5"/>
  <c r="BW43" i="5" s="1"/>
  <c r="BJ49" i="5"/>
  <c r="BP49" i="5"/>
  <c r="BV49" i="5" s="1"/>
  <c r="BK26" i="5"/>
  <c r="BQ26" i="5"/>
  <c r="BW26" i="5" s="1"/>
  <c r="BK15" i="5"/>
  <c r="BQ15" i="5"/>
  <c r="BW15" i="5" s="1"/>
  <c r="BK25" i="5"/>
  <c r="BQ25" i="5"/>
  <c r="BW25" i="5" s="1"/>
  <c r="BK27" i="5"/>
  <c r="BQ27" i="5"/>
  <c r="BJ23" i="5"/>
  <c r="BP23" i="5"/>
  <c r="BV23" i="5" s="1"/>
  <c r="BJ19" i="5"/>
  <c r="BP19" i="5"/>
  <c r="BV19" i="5" s="1"/>
  <c r="BQ24" i="5"/>
  <c r="BK28" i="5"/>
  <c r="BW28" i="5"/>
  <c r="BW27" i="5"/>
  <c r="BJ24" i="5"/>
  <c r="BV24" i="5"/>
  <c r="BK21" i="5"/>
  <c r="BW21" i="5"/>
  <c r="BK22" i="5"/>
  <c r="BW22" i="5"/>
  <c r="BQ19" i="5"/>
  <c r="BE357" i="7"/>
  <c r="BK357" i="7" s="1"/>
  <c r="BK363" i="7"/>
  <c r="BQ363" i="7"/>
  <c r="BW363" i="7" s="1"/>
  <c r="BK362" i="7"/>
  <c r="BQ362" i="7"/>
  <c r="BW362" i="7" s="1"/>
  <c r="BJ360" i="7"/>
  <c r="BP360" i="7"/>
  <c r="BV360" i="7" s="1"/>
  <c r="BJ352" i="7"/>
  <c r="BP352" i="7"/>
  <c r="BV352" i="7" s="1"/>
  <c r="BE353" i="7"/>
  <c r="BK366" i="7"/>
  <c r="BQ366" i="7"/>
  <c r="BW366" i="7" s="1"/>
  <c r="BJ353" i="7"/>
  <c r="BP353" i="7"/>
  <c r="BV353" i="7" s="1"/>
  <c r="BK365" i="7"/>
  <c r="BQ365" i="7"/>
  <c r="BW365" i="7" s="1"/>
  <c r="BJ364" i="7"/>
  <c r="BP364" i="7"/>
  <c r="BV364" i="7" s="1"/>
  <c r="BK358" i="7"/>
  <c r="BQ358" i="7"/>
  <c r="BW358" i="7" s="1"/>
  <c r="BE360" i="7"/>
  <c r="BK354" i="7"/>
  <c r="BQ354" i="7"/>
  <c r="BW354" i="7" s="1"/>
  <c r="BK361" i="7"/>
  <c r="BQ361" i="7"/>
  <c r="BW361" i="7" s="1"/>
  <c r="BE364" i="7"/>
  <c r="BQ357" i="7"/>
  <c r="BW357" i="7" s="1"/>
  <c r="CH56" i="7"/>
  <c r="BO275" i="7"/>
  <c r="BU275" i="7" s="1"/>
  <c r="BD215" i="7"/>
  <c r="BJ215" i="7" s="1"/>
  <c r="BN227" i="7"/>
  <c r="BT227" i="7" s="1"/>
  <c r="BO331" i="7"/>
  <c r="BU331" i="7" s="1"/>
  <c r="BP232" i="7"/>
  <c r="BV232" i="7" s="1"/>
  <c r="BO216" i="7"/>
  <c r="BU216" i="7" s="1"/>
  <c r="BM225" i="7"/>
  <c r="BS225" i="7" s="1"/>
  <c r="BN240" i="7"/>
  <c r="BT240" i="7" s="1"/>
  <c r="BO311" i="7"/>
  <c r="BU311" i="7" s="1"/>
  <c r="BN231" i="7"/>
  <c r="BT231" i="7" s="1"/>
  <c r="BM256" i="7"/>
  <c r="BS256" i="7" s="1"/>
  <c r="BE319" i="7"/>
  <c r="BK319" i="7" s="1"/>
  <c r="BD310" i="7"/>
  <c r="BJ310" i="7" s="1"/>
  <c r="BH276" i="7"/>
  <c r="BN276" i="7"/>
  <c r="BT276" i="7" s="1"/>
  <c r="BP332" i="7"/>
  <c r="BV332" i="7" s="1"/>
  <c r="BP328" i="7"/>
  <c r="BV328" i="7" s="1"/>
  <c r="BE303" i="7"/>
  <c r="BK303" i="7" s="1"/>
  <c r="BO296" i="7"/>
  <c r="BU296" i="7" s="1"/>
  <c r="BP329" i="7"/>
  <c r="BV329" i="7" s="1"/>
  <c r="BM220" i="7"/>
  <c r="BS220" i="7" s="1"/>
  <c r="AS242" i="7"/>
  <c r="AY242" i="7" s="1"/>
  <c r="CH257" i="7"/>
  <c r="BN201" i="7"/>
  <c r="BT201" i="7" s="1"/>
  <c r="BH53" i="7"/>
  <c r="BC250" i="7"/>
  <c r="CC257" i="7"/>
  <c r="BO274" i="7"/>
  <c r="BU274" i="7" s="1"/>
  <c r="BO324" i="7"/>
  <c r="BU324" i="7" s="1"/>
  <c r="BO218" i="7"/>
  <c r="BU218" i="7" s="1"/>
  <c r="BC258" i="7"/>
  <c r="BI258" i="7" s="1"/>
  <c r="BD327" i="7"/>
  <c r="BJ327" i="7" s="1"/>
  <c r="BN222" i="7"/>
  <c r="BT222" i="7" s="1"/>
  <c r="BN239" i="7"/>
  <c r="BT239" i="7" s="1"/>
  <c r="BC276" i="7"/>
  <c r="BI276" i="7" s="1"/>
  <c r="BD301" i="7"/>
  <c r="BJ301" i="7" s="1"/>
  <c r="BH272" i="7"/>
  <c r="BC257" i="7"/>
  <c r="BI257" i="7" s="1"/>
  <c r="BM239" i="7"/>
  <c r="BS239" i="7" s="1"/>
  <c r="BN271" i="7"/>
  <c r="BT271" i="7" s="1"/>
  <c r="CI329" i="7"/>
  <c r="AS329" i="7"/>
  <c r="AY329" i="7" s="1"/>
  <c r="BE329" i="7"/>
  <c r="BO232" i="7"/>
  <c r="BU232" i="7" s="1"/>
  <c r="BO252" i="7"/>
  <c r="BU252" i="7" s="1"/>
  <c r="BC221" i="7"/>
  <c r="BI221" i="7" s="1"/>
  <c r="BQ307" i="7"/>
  <c r="BW307" i="7" s="1"/>
  <c r="BQ165" i="7"/>
  <c r="BW165" i="7" s="1"/>
  <c r="BQ180" i="7"/>
  <c r="BW180" i="7" s="1"/>
  <c r="BQ176" i="7"/>
  <c r="BW176" i="7" s="1"/>
  <c r="BP167" i="7"/>
  <c r="BV167" i="7" s="1"/>
  <c r="BE171" i="7"/>
  <c r="BK171" i="7" s="1"/>
  <c r="BP171" i="7"/>
  <c r="BV171" i="7" s="1"/>
  <c r="BE328" i="7"/>
  <c r="BK328" i="7" s="1"/>
  <c r="BQ303" i="7"/>
  <c r="BW303" i="7" s="1"/>
  <c r="BE167" i="7"/>
  <c r="BK167" i="7" s="1"/>
  <c r="BQ170" i="7"/>
  <c r="BW170" i="7" s="1"/>
  <c r="AX311" i="7"/>
  <c r="BD311" i="7"/>
  <c r="AY333" i="7"/>
  <c r="BE333" i="7"/>
  <c r="BN197" i="7"/>
  <c r="BT197" i="7" s="1"/>
  <c r="BD296" i="7"/>
  <c r="BJ296" i="7" s="1"/>
  <c r="BM212" i="7"/>
  <c r="BS212" i="7" s="1"/>
  <c r="BD297" i="7"/>
  <c r="BE306" i="7"/>
  <c r="BK306" i="7" s="1"/>
  <c r="BI337" i="7"/>
  <c r="BO337" i="7"/>
  <c r="BU337" i="7" s="1"/>
  <c r="AS311" i="7"/>
  <c r="AY311" i="7" s="1"/>
  <c r="CI311" i="7"/>
  <c r="BD335" i="7"/>
  <c r="BJ335" i="7" s="1"/>
  <c r="BO322" i="7"/>
  <c r="BU322" i="7" s="1"/>
  <c r="BE179" i="7"/>
  <c r="BK179" i="7" s="1"/>
  <c r="BM227" i="7"/>
  <c r="BS227" i="7" s="1"/>
  <c r="BD320" i="7"/>
  <c r="BJ320" i="7" s="1"/>
  <c r="BJ333" i="7"/>
  <c r="BP333" i="7"/>
  <c r="BV333" i="7" s="1"/>
  <c r="BD337" i="7"/>
  <c r="BC244" i="7"/>
  <c r="BI244" i="7" s="1"/>
  <c r="BN209" i="7"/>
  <c r="BT209" i="7" s="1"/>
  <c r="CI337" i="7"/>
  <c r="AS337" i="7"/>
  <c r="AY337" i="7" s="1"/>
  <c r="BE337" i="7"/>
  <c r="BK337" i="7" s="1"/>
  <c r="BJ179" i="7"/>
  <c r="BP179" i="7"/>
  <c r="BV179" i="7" s="1"/>
  <c r="BK168" i="7"/>
  <c r="BQ168" i="7"/>
  <c r="BW168" i="7" s="1"/>
  <c r="BK175" i="7"/>
  <c r="BQ175" i="7"/>
  <c r="BW175" i="7" s="1"/>
  <c r="BK182" i="7"/>
  <c r="BQ182" i="7"/>
  <c r="BW182" i="7" s="1"/>
  <c r="BK169" i="7"/>
  <c r="BQ169" i="7"/>
  <c r="BW169" i="7" s="1"/>
  <c r="BK173" i="7"/>
  <c r="BQ173" i="7"/>
  <c r="BW173" i="7" s="1"/>
  <c r="BH85" i="7"/>
  <c r="BH28" i="7"/>
  <c r="BM56" i="7"/>
  <c r="BS56" i="7" s="1"/>
  <c r="BG56" i="7"/>
  <c r="BN14" i="7"/>
  <c r="BT14" i="7" s="1"/>
  <c r="BE114" i="7"/>
  <c r="BO21" i="7"/>
  <c r="BU21" i="7" s="1"/>
  <c r="BF11" i="7"/>
  <c r="BN23" i="7"/>
  <c r="BT23" i="7" s="1"/>
  <c r="BH23" i="7"/>
  <c r="BI53" i="7"/>
  <c r="BO126" i="7"/>
  <c r="BU126" i="7" s="1"/>
  <c r="BL86" i="7"/>
  <c r="BR86" i="7" s="1"/>
  <c r="BQ319" i="7"/>
  <c r="BW319" i="7" s="1"/>
  <c r="BD312" i="7"/>
  <c r="BJ312" i="7" s="1"/>
  <c r="BD323" i="7"/>
  <c r="BJ323" i="7" s="1"/>
  <c r="BP325" i="7"/>
  <c r="BV325" i="7" s="1"/>
  <c r="BP327" i="7"/>
  <c r="BV327" i="7" s="1"/>
  <c r="BD330" i="7"/>
  <c r="BJ330" i="7" s="1"/>
  <c r="BD308" i="7"/>
  <c r="BJ308" i="7" s="1"/>
  <c r="BI326" i="7"/>
  <c r="BO326" i="7"/>
  <c r="BU326" i="7" s="1"/>
  <c r="BI313" i="7"/>
  <c r="BO313" i="7"/>
  <c r="BU313" i="7" s="1"/>
  <c r="BI308" i="7"/>
  <c r="BO308" i="7"/>
  <c r="BU308" i="7" s="1"/>
  <c r="BJ315" i="7"/>
  <c r="BP315" i="7"/>
  <c r="BV315" i="7" s="1"/>
  <c r="BI309" i="7"/>
  <c r="BO309" i="7"/>
  <c r="BU309" i="7" s="1"/>
  <c r="CI331" i="7"/>
  <c r="AS331" i="7"/>
  <c r="AY331" i="7" s="1"/>
  <c r="AS301" i="7"/>
  <c r="AY301" i="7" s="1"/>
  <c r="CI301" i="7"/>
  <c r="CI324" i="7"/>
  <c r="AS324" i="7"/>
  <c r="AY324" i="7" s="1"/>
  <c r="BK305" i="7"/>
  <c r="BQ305" i="7"/>
  <c r="BW305" i="7" s="1"/>
  <c r="BJ306" i="7"/>
  <c r="BP306" i="7"/>
  <c r="BV306" i="7" s="1"/>
  <c r="BD302" i="7"/>
  <c r="BD298" i="7"/>
  <c r="BD322" i="7"/>
  <c r="AS330" i="7"/>
  <c r="AY330" i="7" s="1"/>
  <c r="CI330" i="7"/>
  <c r="BE325" i="7"/>
  <c r="BD334" i="7"/>
  <c r="AS297" i="7"/>
  <c r="AY297" i="7" s="1"/>
  <c r="CI297" i="7"/>
  <c r="BI297" i="7"/>
  <c r="BO297" i="7"/>
  <c r="BU297" i="7" s="1"/>
  <c r="CI302" i="7"/>
  <c r="AS302" i="7"/>
  <c r="AY302" i="7" s="1"/>
  <c r="CI314" i="7"/>
  <c r="AS314" i="7"/>
  <c r="AY314" i="7" s="1"/>
  <c r="AS334" i="7"/>
  <c r="AY334" i="7" s="1"/>
  <c r="CI334" i="7"/>
  <c r="CI320" i="7"/>
  <c r="AS320" i="7"/>
  <c r="AY320" i="7" s="1"/>
  <c r="BI298" i="7"/>
  <c r="BO298" i="7"/>
  <c r="BU298" i="7" s="1"/>
  <c r="BD324" i="7"/>
  <c r="CI309" i="7"/>
  <c r="AS309" i="7"/>
  <c r="AY309" i="7" s="1"/>
  <c r="BI323" i="7"/>
  <c r="BO323" i="7"/>
  <c r="BU323" i="7" s="1"/>
  <c r="BE294" i="7"/>
  <c r="AS327" i="7"/>
  <c r="AY327" i="7" s="1"/>
  <c r="CI327" i="7"/>
  <c r="BP323" i="7"/>
  <c r="BV323" i="7" s="1"/>
  <c r="BD326" i="7"/>
  <c r="BE338" i="7"/>
  <c r="BJ303" i="7"/>
  <c r="BP303" i="7"/>
  <c r="BV303" i="7" s="1"/>
  <c r="BD304" i="7"/>
  <c r="BI327" i="7"/>
  <c r="BO327" i="7"/>
  <c r="BU327" i="7" s="1"/>
  <c r="AS308" i="7"/>
  <c r="AY308" i="7" s="1"/>
  <c r="CI308" i="7"/>
  <c r="BJ294" i="7"/>
  <c r="BP294" i="7"/>
  <c r="BV294" i="7" s="1"/>
  <c r="BD300" i="7"/>
  <c r="BI318" i="7"/>
  <c r="BO318" i="7"/>
  <c r="BU318" i="7" s="1"/>
  <c r="CI296" i="7"/>
  <c r="AS296" i="7"/>
  <c r="AY296" i="7" s="1"/>
  <c r="BQ306" i="7"/>
  <c r="BW306" i="7" s="1"/>
  <c r="BE316" i="7"/>
  <c r="BD318" i="7"/>
  <c r="BD309" i="7"/>
  <c r="BD293" i="7"/>
  <c r="AS300" i="7"/>
  <c r="AY300" i="7" s="1"/>
  <c r="CI300" i="7"/>
  <c r="AS326" i="7"/>
  <c r="AY326" i="7" s="1"/>
  <c r="CI326" i="7"/>
  <c r="BI335" i="7"/>
  <c r="BO335" i="7"/>
  <c r="BU335" i="7" s="1"/>
  <c r="BD313" i="7"/>
  <c r="BD314" i="7"/>
  <c r="AS304" i="7"/>
  <c r="AY304" i="7" s="1"/>
  <c r="CI304" i="7"/>
  <c r="BE332" i="7"/>
  <c r="CI318" i="7"/>
  <c r="AS318" i="7"/>
  <c r="AY318" i="7" s="1"/>
  <c r="BP301" i="7"/>
  <c r="BV301" i="7" s="1"/>
  <c r="BJ319" i="7"/>
  <c r="BP319" i="7"/>
  <c r="BV319" i="7" s="1"/>
  <c r="BI301" i="7"/>
  <c r="BO301" i="7"/>
  <c r="BU301" i="7" s="1"/>
  <c r="BK295" i="7"/>
  <c r="BQ295" i="7"/>
  <c r="BW295" i="7" s="1"/>
  <c r="BI320" i="7"/>
  <c r="BO320" i="7"/>
  <c r="BU320" i="7" s="1"/>
  <c r="BI300" i="7"/>
  <c r="BO300" i="7"/>
  <c r="BU300" i="7" s="1"/>
  <c r="BK336" i="7"/>
  <c r="BQ336" i="7"/>
  <c r="BW336" i="7" s="1"/>
  <c r="BK317" i="7"/>
  <c r="BQ317" i="7"/>
  <c r="BW317" i="7" s="1"/>
  <c r="CI322" i="7"/>
  <c r="AS322" i="7"/>
  <c r="AY322" i="7" s="1"/>
  <c r="CI310" i="7"/>
  <c r="AS310" i="7"/>
  <c r="AY310" i="7" s="1"/>
  <c r="AS313" i="7"/>
  <c r="AY313" i="7" s="1"/>
  <c r="CI313" i="7"/>
  <c r="AS293" i="7"/>
  <c r="AY293" i="7" s="1"/>
  <c r="CI293" i="7"/>
  <c r="AS312" i="7"/>
  <c r="AY312" i="7" s="1"/>
  <c r="CI312" i="7"/>
  <c r="BJ316" i="7"/>
  <c r="BP316" i="7"/>
  <c r="BV316" i="7" s="1"/>
  <c r="BI312" i="7"/>
  <c r="BO312" i="7"/>
  <c r="BU312" i="7" s="1"/>
  <c r="BI304" i="7"/>
  <c r="BO304" i="7"/>
  <c r="BU304" i="7" s="1"/>
  <c r="AS323" i="7"/>
  <c r="AY323" i="7" s="1"/>
  <c r="CI323" i="7"/>
  <c r="CI298" i="7"/>
  <c r="AS298" i="7"/>
  <c r="AY298" i="7" s="1"/>
  <c r="BI302" i="7"/>
  <c r="BO302" i="7"/>
  <c r="BU302" i="7" s="1"/>
  <c r="BI314" i="7"/>
  <c r="BO314" i="7"/>
  <c r="BU314" i="7" s="1"/>
  <c r="CI335" i="7"/>
  <c r="AS335" i="7"/>
  <c r="AY335" i="7" s="1"/>
  <c r="BI293" i="7"/>
  <c r="BO293" i="7"/>
  <c r="BU293" i="7" s="1"/>
  <c r="BD331" i="7"/>
  <c r="BE315" i="7"/>
  <c r="BO246" i="7"/>
  <c r="BU246" i="7" s="1"/>
  <c r="BN208" i="7"/>
  <c r="BT208" i="7" s="1"/>
  <c r="BL247" i="7"/>
  <c r="BR247" i="7" s="1"/>
  <c r="BQ128" i="7"/>
  <c r="BW128" i="7" s="1"/>
  <c r="BO59" i="7"/>
  <c r="BU59" i="7" s="1"/>
  <c r="BM248" i="7"/>
  <c r="BS248" i="7" s="1"/>
  <c r="BO205" i="7"/>
  <c r="BU205" i="7" s="1"/>
  <c r="BP216" i="7"/>
  <c r="BV216" i="7" s="1"/>
  <c r="BN236" i="7"/>
  <c r="BT236" i="7" s="1"/>
  <c r="CC16" i="7"/>
  <c r="AS16" i="7" s="1"/>
  <c r="AY16" i="7" s="1"/>
  <c r="BM243" i="7"/>
  <c r="BS243" i="7" s="1"/>
  <c r="BC260" i="7"/>
  <c r="BI260" i="7" s="1"/>
  <c r="BN258" i="7"/>
  <c r="BT258" i="7" s="1"/>
  <c r="BO277" i="7"/>
  <c r="BU277" i="7" s="1"/>
  <c r="BM229" i="7"/>
  <c r="BS229" i="7" s="1"/>
  <c r="BL208" i="7"/>
  <c r="BR208" i="7" s="1"/>
  <c r="BL229" i="7"/>
  <c r="BR229" i="7" s="1"/>
  <c r="BP211" i="7"/>
  <c r="BV211" i="7" s="1"/>
  <c r="BL202" i="7"/>
  <c r="BR202" i="7" s="1"/>
  <c r="BN234" i="7"/>
  <c r="BT234" i="7" s="1"/>
  <c r="BC94" i="7"/>
  <c r="BI94" i="7" s="1"/>
  <c r="BL214" i="7"/>
  <c r="BR214" i="7" s="1"/>
  <c r="BN56" i="7"/>
  <c r="BT56" i="7" s="1"/>
  <c r="BH56" i="7"/>
  <c r="BH93" i="7"/>
  <c r="BN93" i="7"/>
  <c r="BT93" i="7" s="1"/>
  <c r="BM250" i="7"/>
  <c r="BS250" i="7" s="1"/>
  <c r="BH52" i="7"/>
  <c r="BO153" i="7"/>
  <c r="BU153" i="7" s="1"/>
  <c r="BQ126" i="7"/>
  <c r="BW126" i="7" s="1"/>
  <c r="BN46" i="7"/>
  <c r="BT46" i="7" s="1"/>
  <c r="BC48" i="7"/>
  <c r="BI48" i="7" s="1"/>
  <c r="BO276" i="7"/>
  <c r="BU276" i="7" s="1"/>
  <c r="BM233" i="7"/>
  <c r="BS233" i="7" s="1"/>
  <c r="BP124" i="7"/>
  <c r="BV124" i="7" s="1"/>
  <c r="BL53" i="7"/>
  <c r="BR53" i="7" s="1"/>
  <c r="BF53" i="7"/>
  <c r="BG85" i="7"/>
  <c r="BM85" i="7"/>
  <c r="BS85" i="7" s="1"/>
  <c r="BC34" i="7"/>
  <c r="BO34" i="7" s="1"/>
  <c r="BU34" i="7" s="1"/>
  <c r="BH82" i="7"/>
  <c r="BN82" i="7"/>
  <c r="BT82" i="7" s="1"/>
  <c r="BD213" i="7"/>
  <c r="BJ213" i="7" s="1"/>
  <c r="BN204" i="7"/>
  <c r="BT204" i="7" s="1"/>
  <c r="BM216" i="7"/>
  <c r="BS216" i="7" s="1"/>
  <c r="BM264" i="7"/>
  <c r="BS264" i="7" s="1"/>
  <c r="BL236" i="7"/>
  <c r="BR236" i="7" s="1"/>
  <c r="BN255" i="7"/>
  <c r="BT255" i="7" s="1"/>
  <c r="BO255" i="7"/>
  <c r="BU255" i="7" s="1"/>
  <c r="BN207" i="7"/>
  <c r="BT207" i="7" s="1"/>
  <c r="BG218" i="7"/>
  <c r="BM218" i="7"/>
  <c r="BS218" i="7" s="1"/>
  <c r="BP205" i="7"/>
  <c r="BV205" i="7" s="1"/>
  <c r="BP242" i="7"/>
  <c r="BV242" i="7" s="1"/>
  <c r="BH68" i="7"/>
  <c r="BH21" i="7"/>
  <c r="BN21" i="7"/>
  <c r="BT21" i="7" s="1"/>
  <c r="BO247" i="7"/>
  <c r="BU247" i="7" s="1"/>
  <c r="BL12" i="7"/>
  <c r="BR12" i="7" s="1"/>
  <c r="BN217" i="7"/>
  <c r="BT217" i="7" s="1"/>
  <c r="BG45" i="7"/>
  <c r="BM45" i="7"/>
  <c r="BS45" i="7" s="1"/>
  <c r="BC73" i="7"/>
  <c r="BO73" i="7" s="1"/>
  <c r="BU73" i="7" s="1"/>
  <c r="BC88" i="7"/>
  <c r="BI88" i="7" s="1"/>
  <c r="BI93" i="7"/>
  <c r="BP253" i="7"/>
  <c r="BV253" i="7" s="1"/>
  <c r="BO130" i="7"/>
  <c r="BU130" i="7" s="1"/>
  <c r="BM255" i="7"/>
  <c r="BS255" i="7" s="1"/>
  <c r="BH246" i="7"/>
  <c r="BN246" i="7"/>
  <c r="BT246" i="7" s="1"/>
  <c r="BL277" i="7"/>
  <c r="BR277" i="7" s="1"/>
  <c r="BL271" i="7"/>
  <c r="BR271" i="7" s="1"/>
  <c r="BH248" i="7"/>
  <c r="BN248" i="7"/>
  <c r="BT248" i="7" s="1"/>
  <c r="BE59" i="7"/>
  <c r="BK59" i="7" s="1"/>
  <c r="BH70" i="7"/>
  <c r="BN70" i="7"/>
  <c r="BT70" i="7" s="1"/>
  <c r="BO225" i="7"/>
  <c r="BU225" i="7" s="1"/>
  <c r="BE205" i="7"/>
  <c r="BK205" i="7" s="1"/>
  <c r="BC43" i="7"/>
  <c r="BI43" i="7" s="1"/>
  <c r="BO271" i="7"/>
  <c r="BU271" i="7" s="1"/>
  <c r="BE211" i="7"/>
  <c r="BK211" i="7" s="1"/>
  <c r="BO109" i="7"/>
  <c r="BU109" i="7" s="1"/>
  <c r="BO121" i="7"/>
  <c r="BU121" i="7" s="1"/>
  <c r="BO23" i="7"/>
  <c r="BU23" i="7" s="1"/>
  <c r="BI23" i="7"/>
  <c r="BD56" i="7"/>
  <c r="BP56" i="7" s="1"/>
  <c r="BV56" i="7" s="1"/>
  <c r="BN243" i="7"/>
  <c r="BT243" i="7" s="1"/>
  <c r="BO263" i="7"/>
  <c r="BU263" i="7" s="1"/>
  <c r="BC19" i="7"/>
  <c r="BI19" i="7" s="1"/>
  <c r="BP110" i="7"/>
  <c r="BV110" i="7" s="1"/>
  <c r="AW199" i="7"/>
  <c r="BC199" i="7"/>
  <c r="BG69" i="7"/>
  <c r="BM69" i="7"/>
  <c r="BS69" i="7" s="1"/>
  <c r="BN20" i="7"/>
  <c r="BT20" i="7" s="1"/>
  <c r="BH20" i="7"/>
  <c r="BL218" i="7"/>
  <c r="BR218" i="7" s="1"/>
  <c r="BO227" i="7"/>
  <c r="BU227" i="7" s="1"/>
  <c r="BC264" i="7"/>
  <c r="BI264" i="7" s="1"/>
  <c r="BD244" i="7"/>
  <c r="BJ244" i="7" s="1"/>
  <c r="AR199" i="7"/>
  <c r="CC199" i="7"/>
  <c r="CH199" i="7"/>
  <c r="BI75" i="7"/>
  <c r="BN245" i="7"/>
  <c r="BT245" i="7" s="1"/>
  <c r="BP118" i="7"/>
  <c r="BV118" i="7" s="1"/>
  <c r="BN15" i="7"/>
  <c r="BT15" i="7" s="1"/>
  <c r="BD111" i="7"/>
  <c r="BJ111" i="7" s="1"/>
  <c r="BG89" i="7"/>
  <c r="BM89" i="7"/>
  <c r="BS89" i="7" s="1"/>
  <c r="BO152" i="7"/>
  <c r="BU152" i="7" s="1"/>
  <c r="BO144" i="7"/>
  <c r="BU144" i="7" s="1"/>
  <c r="BD144" i="7"/>
  <c r="BJ144" i="7" s="1"/>
  <c r="BO136" i="7"/>
  <c r="BU136" i="7" s="1"/>
  <c r="BP135" i="7"/>
  <c r="BV135" i="7" s="1"/>
  <c r="AX132" i="7"/>
  <c r="BD132" i="7"/>
  <c r="AS132" i="7"/>
  <c r="AY132" i="7" s="1"/>
  <c r="CI132" i="7"/>
  <c r="BD131" i="7"/>
  <c r="BJ131" i="7" s="1"/>
  <c r="BD122" i="7"/>
  <c r="BD116" i="7"/>
  <c r="CI116" i="7"/>
  <c r="AS116" i="7"/>
  <c r="BO115" i="7"/>
  <c r="BU115" i="7" s="1"/>
  <c r="BD125" i="7"/>
  <c r="BO125" i="7"/>
  <c r="BU125" i="7" s="1"/>
  <c r="BP151" i="7"/>
  <c r="BV151" i="7" s="1"/>
  <c r="BQ145" i="7"/>
  <c r="BW145" i="7" s="1"/>
  <c r="BP140" i="7"/>
  <c r="BV140" i="7" s="1"/>
  <c r="BQ141" i="7"/>
  <c r="BW141" i="7" s="1"/>
  <c r="BD152" i="7"/>
  <c r="BJ152" i="7" s="1"/>
  <c r="BD113" i="7"/>
  <c r="BJ113" i="7" s="1"/>
  <c r="AX130" i="7"/>
  <c r="BD130" i="7"/>
  <c r="AX120" i="7"/>
  <c r="BD120" i="7"/>
  <c r="BC203" i="7"/>
  <c r="BC245" i="7"/>
  <c r="BE123" i="7"/>
  <c r="BK123" i="7" s="1"/>
  <c r="BD142" i="7"/>
  <c r="BJ142" i="7" s="1"/>
  <c r="AS137" i="7"/>
  <c r="CI137" i="7"/>
  <c r="BI111" i="7"/>
  <c r="BO111" i="7"/>
  <c r="BU111" i="7" s="1"/>
  <c r="BD262" i="7"/>
  <c r="BJ262" i="7" s="1"/>
  <c r="BC239" i="7"/>
  <c r="BI239" i="7" s="1"/>
  <c r="BD17" i="7"/>
  <c r="AS130" i="7"/>
  <c r="AY130" i="7" s="1"/>
  <c r="CI130" i="7"/>
  <c r="BH30" i="7"/>
  <c r="BN30" i="7"/>
  <c r="BT30" i="7" s="1"/>
  <c r="BE118" i="7"/>
  <c r="BK118" i="7" s="1"/>
  <c r="BD134" i="7"/>
  <c r="BN76" i="7"/>
  <c r="BT76" i="7" s="1"/>
  <c r="BH76" i="7"/>
  <c r="BI134" i="7"/>
  <c r="BO134" i="7"/>
  <c r="BU134" i="7" s="1"/>
  <c r="CI111" i="7"/>
  <c r="AS111" i="7"/>
  <c r="AY111" i="7" s="1"/>
  <c r="BC235" i="7"/>
  <c r="BI235" i="7" s="1"/>
  <c r="AS122" i="7"/>
  <c r="AY122" i="7" s="1"/>
  <c r="CI122" i="7"/>
  <c r="BO49" i="7"/>
  <c r="BU49" i="7" s="1"/>
  <c r="BI49" i="7"/>
  <c r="BC35" i="7"/>
  <c r="BO35" i="7" s="1"/>
  <c r="BU35" i="7" s="1"/>
  <c r="BC226" i="7"/>
  <c r="BI226" i="7" s="1"/>
  <c r="BD252" i="7"/>
  <c r="BJ252" i="7" s="1"/>
  <c r="BO19" i="7"/>
  <c r="BU19" i="7" s="1"/>
  <c r="BC12" i="7"/>
  <c r="BI12" i="7" s="1"/>
  <c r="BE150" i="7"/>
  <c r="BK150" i="7" s="1"/>
  <c r="BI137" i="7"/>
  <c r="BO137" i="7"/>
  <c r="BU137" i="7" s="1"/>
  <c r="BI122" i="7"/>
  <c r="BO122" i="7"/>
  <c r="BU122" i="7" s="1"/>
  <c r="BG42" i="7"/>
  <c r="BM42" i="7"/>
  <c r="BS42" i="7" s="1"/>
  <c r="AR203" i="7"/>
  <c r="CC203" i="7"/>
  <c r="CH203" i="7"/>
  <c r="BH269" i="7"/>
  <c r="BN269" i="7"/>
  <c r="BT269" i="7" s="1"/>
  <c r="BC229" i="7"/>
  <c r="BI229" i="7" s="1"/>
  <c r="BO120" i="7"/>
  <c r="BU120" i="7" s="1"/>
  <c r="BI120" i="7"/>
  <c r="AS134" i="7"/>
  <c r="AY134" i="7" s="1"/>
  <c r="CI134" i="7"/>
  <c r="BD276" i="7"/>
  <c r="BJ276" i="7" s="1"/>
  <c r="BE143" i="7"/>
  <c r="BK143" i="7" s="1"/>
  <c r="AS120" i="7"/>
  <c r="CI120" i="7"/>
  <c r="AX137" i="7"/>
  <c r="BD137" i="7"/>
  <c r="BE151" i="7"/>
  <c r="BK151" i="7" s="1"/>
  <c r="BE108" i="7"/>
  <c r="BE135" i="7"/>
  <c r="BK135" i="7" s="1"/>
  <c r="BD121" i="7"/>
  <c r="BD138" i="7"/>
  <c r="BJ138" i="7" s="1"/>
  <c r="BD115" i="7"/>
  <c r="BJ115" i="7" s="1"/>
  <c r="BD129" i="7"/>
  <c r="BJ129" i="7" s="1"/>
  <c r="BI127" i="7"/>
  <c r="BO127" i="7"/>
  <c r="BU127" i="7" s="1"/>
  <c r="AS138" i="7"/>
  <c r="AY138" i="7" s="1"/>
  <c r="CI138" i="7"/>
  <c r="CI146" i="7"/>
  <c r="AS146" i="7"/>
  <c r="AY146" i="7" s="1"/>
  <c r="CI136" i="7"/>
  <c r="AS136" i="7"/>
  <c r="AY136" i="7" s="1"/>
  <c r="CI119" i="7"/>
  <c r="AS119" i="7"/>
  <c r="AY119" i="7" s="1"/>
  <c r="BD148" i="7"/>
  <c r="CI129" i="7"/>
  <c r="AS129" i="7"/>
  <c r="AY129" i="7" s="1"/>
  <c r="CI121" i="7"/>
  <c r="AS121" i="7"/>
  <c r="AY121" i="7" s="1"/>
  <c r="CI152" i="7"/>
  <c r="AS152" i="7"/>
  <c r="AY152" i="7" s="1"/>
  <c r="BI119" i="7"/>
  <c r="BO119" i="7"/>
  <c r="BU119" i="7" s="1"/>
  <c r="BD133" i="7"/>
  <c r="BD136" i="7"/>
  <c r="BI142" i="7"/>
  <c r="BO142" i="7"/>
  <c r="BU142" i="7" s="1"/>
  <c r="CI133" i="7"/>
  <c r="AS133" i="7"/>
  <c r="AY133" i="7" s="1"/>
  <c r="BD127" i="7"/>
  <c r="AS113" i="7"/>
  <c r="AY113" i="7" s="1"/>
  <c r="CI113" i="7"/>
  <c r="CI131" i="7"/>
  <c r="AS131" i="7"/>
  <c r="AY131" i="7" s="1"/>
  <c r="BI138" i="7"/>
  <c r="BO138" i="7"/>
  <c r="BU138" i="7" s="1"/>
  <c r="BE110" i="7"/>
  <c r="CI153" i="7"/>
  <c r="AS153" i="7"/>
  <c r="AY153" i="7" s="1"/>
  <c r="BI133" i="7"/>
  <c r="BO133" i="7"/>
  <c r="BU133" i="7" s="1"/>
  <c r="CI127" i="7"/>
  <c r="AS127" i="7"/>
  <c r="AY127" i="7" s="1"/>
  <c r="AS115" i="7"/>
  <c r="AY115" i="7" s="1"/>
  <c r="CI115" i="7"/>
  <c r="BE124" i="7"/>
  <c r="BI146" i="7"/>
  <c r="BO146" i="7"/>
  <c r="BU146" i="7" s="1"/>
  <c r="BJ143" i="7"/>
  <c r="BP143" i="7"/>
  <c r="BV143" i="7" s="1"/>
  <c r="BI131" i="7"/>
  <c r="BO131" i="7"/>
  <c r="BU131" i="7" s="1"/>
  <c r="BI148" i="7"/>
  <c r="BO148" i="7"/>
  <c r="BU148" i="7" s="1"/>
  <c r="BE140" i="7"/>
  <c r="BI129" i="7"/>
  <c r="BO129" i="7"/>
  <c r="BU129" i="7" s="1"/>
  <c r="CI148" i="7"/>
  <c r="AS148" i="7"/>
  <c r="AY148" i="7" s="1"/>
  <c r="BK147" i="7"/>
  <c r="BQ147" i="7"/>
  <c r="BW147" i="7" s="1"/>
  <c r="BD139" i="7"/>
  <c r="BJ123" i="7"/>
  <c r="BP123" i="7"/>
  <c r="BV123" i="7" s="1"/>
  <c r="CI125" i="7"/>
  <c r="AS125" i="7"/>
  <c r="AY125" i="7" s="1"/>
  <c r="BD109" i="7"/>
  <c r="BI113" i="7"/>
  <c r="BO113" i="7"/>
  <c r="BU113" i="7" s="1"/>
  <c r="BD146" i="7"/>
  <c r="BI139" i="7"/>
  <c r="BO139" i="7"/>
  <c r="BU139" i="7" s="1"/>
  <c r="BD153" i="7"/>
  <c r="AS139" i="7"/>
  <c r="AY139" i="7" s="1"/>
  <c r="CI139" i="7"/>
  <c r="BD119" i="7"/>
  <c r="BJ150" i="7"/>
  <c r="BP150" i="7"/>
  <c r="BV150" i="7" s="1"/>
  <c r="CI142" i="7"/>
  <c r="AS142" i="7"/>
  <c r="AY142" i="7" s="1"/>
  <c r="CI144" i="7"/>
  <c r="AS144" i="7"/>
  <c r="AY144" i="7" s="1"/>
  <c r="BE112" i="7"/>
  <c r="AS109" i="7"/>
  <c r="AY109" i="7" s="1"/>
  <c r="CI109" i="7"/>
  <c r="BJ112" i="7"/>
  <c r="BP112" i="7"/>
  <c r="BV112" i="7" s="1"/>
  <c r="BL46" i="7"/>
  <c r="BR46" i="7" s="1"/>
  <c r="BF46" i="7"/>
  <c r="BC79" i="7"/>
  <c r="BO79" i="7" s="1"/>
  <c r="BU79" i="7" s="1"/>
  <c r="BM270" i="7"/>
  <c r="BS270" i="7" s="1"/>
  <c r="BD221" i="7"/>
  <c r="BD209" i="7"/>
  <c r="BJ209" i="7" s="1"/>
  <c r="BO219" i="7"/>
  <c r="BU219" i="7" s="1"/>
  <c r="BE242" i="7"/>
  <c r="BK242" i="7" s="1"/>
  <c r="BG66" i="7"/>
  <c r="BM66" i="7"/>
  <c r="BS66" i="7" s="1"/>
  <c r="BH244" i="7"/>
  <c r="BN244" i="7"/>
  <c r="BT244" i="7" s="1"/>
  <c r="BM81" i="7"/>
  <c r="BS81" i="7" s="1"/>
  <c r="BG81" i="7"/>
  <c r="BL34" i="7"/>
  <c r="BR34" i="7" s="1"/>
  <c r="BF34" i="7"/>
  <c r="CH94" i="7"/>
  <c r="CC94" i="7"/>
  <c r="AR94" i="7"/>
  <c r="BG268" i="7"/>
  <c r="BM268" i="7"/>
  <c r="BS268" i="7" s="1"/>
  <c r="AR11" i="7"/>
  <c r="BD11" i="7" s="1"/>
  <c r="BP11" i="7" s="1"/>
  <c r="BF55" i="7"/>
  <c r="BL55" i="7"/>
  <c r="BR55" i="7" s="1"/>
  <c r="AS17" i="7"/>
  <c r="AY17" i="7" s="1"/>
  <c r="AR18" i="7"/>
  <c r="AX18" i="7" s="1"/>
  <c r="BC31" i="7"/>
  <c r="BI31" i="7" s="1"/>
  <c r="BC40" i="7"/>
  <c r="BI40" i="7" s="1"/>
  <c r="BC69" i="7"/>
  <c r="BO69" i="7" s="1"/>
  <c r="BU69" i="7" s="1"/>
  <c r="BD240" i="7"/>
  <c r="BJ240" i="7" s="1"/>
  <c r="BO236" i="7"/>
  <c r="BU236" i="7" s="1"/>
  <c r="BC14" i="7"/>
  <c r="BC16" i="7"/>
  <c r="BH264" i="7"/>
  <c r="BN264" i="7"/>
  <c r="BT264" i="7" s="1"/>
  <c r="BL66" i="7"/>
  <c r="BR66" i="7" s="1"/>
  <c r="BF66" i="7"/>
  <c r="BC13" i="7"/>
  <c r="BG29" i="7"/>
  <c r="BM29" i="7"/>
  <c r="BS29" i="7" s="1"/>
  <c r="BH61" i="7"/>
  <c r="BN61" i="7"/>
  <c r="BT61" i="7" s="1"/>
  <c r="BO207" i="7"/>
  <c r="BU207" i="7" s="1"/>
  <c r="BH17" i="7"/>
  <c r="BN17" i="7"/>
  <c r="BT17" i="7" s="1"/>
  <c r="BL63" i="7"/>
  <c r="BR63" i="7" s="1"/>
  <c r="BF63" i="7"/>
  <c r="AR14" i="7"/>
  <c r="AX14" i="7" s="1"/>
  <c r="CC14" i="7"/>
  <c r="CH14" i="7"/>
  <c r="BG65" i="7"/>
  <c r="BM65" i="7"/>
  <c r="BS65" i="7" s="1"/>
  <c r="BH19" i="7"/>
  <c r="BN19" i="7"/>
  <c r="BT19" i="7" s="1"/>
  <c r="BF87" i="7"/>
  <c r="BL87" i="7"/>
  <c r="BR87" i="7" s="1"/>
  <c r="BF23" i="7"/>
  <c r="BL23" i="7"/>
  <c r="BR23" i="7" s="1"/>
  <c r="BG34" i="7"/>
  <c r="BM34" i="7"/>
  <c r="BS34" i="7" s="1"/>
  <c r="BF42" i="7"/>
  <c r="BL42" i="7"/>
  <c r="BR42" i="7" s="1"/>
  <c r="BH71" i="7"/>
  <c r="BN71" i="7"/>
  <c r="BT71" i="7" s="1"/>
  <c r="BD19" i="7"/>
  <c r="BP215" i="7"/>
  <c r="BV215" i="7" s="1"/>
  <c r="AR16" i="7"/>
  <c r="AX16" i="7" s="1"/>
  <c r="BF26" i="7"/>
  <c r="BL26" i="7"/>
  <c r="BR26" i="7" s="1"/>
  <c r="BH13" i="7"/>
  <c r="BN13" i="7"/>
  <c r="BT13" i="7" s="1"/>
  <c r="BG61" i="7"/>
  <c r="BM61" i="7"/>
  <c r="BS61" i="7" s="1"/>
  <c r="BL79" i="7"/>
  <c r="BR79" i="7" s="1"/>
  <c r="BF79" i="7"/>
  <c r="BF50" i="7"/>
  <c r="BL50" i="7"/>
  <c r="BR50" i="7" s="1"/>
  <c r="BH205" i="7"/>
  <c r="BN205" i="7"/>
  <c r="BT205" i="7" s="1"/>
  <c r="BF15" i="7"/>
  <c r="BL15" i="7"/>
  <c r="BR15" i="7" s="1"/>
  <c r="CH229" i="7"/>
  <c r="AR229" i="7"/>
  <c r="AX229" i="7" s="1"/>
  <c r="CC229" i="7"/>
  <c r="BL31" i="7"/>
  <c r="BR31" i="7" s="1"/>
  <c r="BF31" i="7"/>
  <c r="BM82" i="7"/>
  <c r="BS82" i="7" s="1"/>
  <c r="BG82" i="7"/>
  <c r="BL30" i="7"/>
  <c r="BR30" i="7" s="1"/>
  <c r="BF30" i="7"/>
  <c r="BN62" i="7"/>
  <c r="BT62" i="7" s="1"/>
  <c r="BH62" i="7"/>
  <c r="BH12" i="7"/>
  <c r="BN12" i="7"/>
  <c r="BT12" i="7" s="1"/>
  <c r="BG77" i="7"/>
  <c r="BM77" i="7"/>
  <c r="BS77" i="7" s="1"/>
  <c r="BN39" i="7"/>
  <c r="BT39" i="7" s="1"/>
  <c r="BH39" i="7"/>
  <c r="BI15" i="7"/>
  <c r="BO15" i="7"/>
  <c r="BU15" i="7" s="1"/>
  <c r="BH223" i="7"/>
  <c r="BN223" i="7"/>
  <c r="BT223" i="7" s="1"/>
  <c r="BG200" i="7"/>
  <c r="BM200" i="7"/>
  <c r="BS200" i="7" s="1"/>
  <c r="BD257" i="7"/>
  <c r="BJ257" i="7" s="1"/>
  <c r="BL204" i="7"/>
  <c r="BR204" i="7" s="1"/>
  <c r="BL47" i="7"/>
  <c r="BR47" i="7" s="1"/>
  <c r="BF47" i="7"/>
  <c r="BG19" i="7"/>
  <c r="BM19" i="7"/>
  <c r="BS19" i="7" s="1"/>
  <c r="BG57" i="7"/>
  <c r="BM57" i="7"/>
  <c r="BS57" i="7" s="1"/>
  <c r="BL261" i="7"/>
  <c r="BR261" i="7" s="1"/>
  <c r="BF261" i="7"/>
  <c r="BC17" i="7"/>
  <c r="AR12" i="7"/>
  <c r="AX12" i="7" s="1"/>
  <c r="CC12" i="7"/>
  <c r="CH12" i="7"/>
  <c r="BF39" i="7"/>
  <c r="BL39" i="7"/>
  <c r="BR39" i="7" s="1"/>
  <c r="BL54" i="7"/>
  <c r="BR54" i="7" s="1"/>
  <c r="BF54" i="7"/>
  <c r="BL78" i="7"/>
  <c r="BR78" i="7" s="1"/>
  <c r="BF78" i="7"/>
  <c r="BH261" i="7"/>
  <c r="BN261" i="7"/>
  <c r="BT261" i="7" s="1"/>
  <c r="BL94" i="7"/>
  <c r="BR94" i="7" s="1"/>
  <c r="BF94" i="7"/>
  <c r="AR13" i="7"/>
  <c r="AX13" i="7" s="1"/>
  <c r="AS15" i="7"/>
  <c r="AY15" i="7" s="1"/>
  <c r="BC26" i="7"/>
  <c r="BC39" i="7"/>
  <c r="BI39" i="7" s="1"/>
  <c r="BC72" i="7"/>
  <c r="BO72" i="7" s="1"/>
  <c r="BU72" i="7" s="1"/>
  <c r="BD275" i="7"/>
  <c r="BJ275" i="7" s="1"/>
  <c r="BD207" i="7"/>
  <c r="BO197" i="7"/>
  <c r="BU197" i="7" s="1"/>
  <c r="BC243" i="7"/>
  <c r="BI243" i="7" s="1"/>
  <c r="BO223" i="7"/>
  <c r="BU223" i="7" s="1"/>
  <c r="BN51" i="7"/>
  <c r="BT51" i="7" s="1"/>
  <c r="BH51" i="7"/>
  <c r="BD15" i="7"/>
  <c r="BL35" i="7"/>
  <c r="BR35" i="7" s="1"/>
  <c r="BF35" i="7"/>
  <c r="BC18" i="7"/>
  <c r="BG93" i="7"/>
  <c r="BM93" i="7"/>
  <c r="BS93" i="7" s="1"/>
  <c r="BF74" i="7"/>
  <c r="BL74" i="7"/>
  <c r="BR74" i="7" s="1"/>
  <c r="CH233" i="7"/>
  <c r="AR233" i="7"/>
  <c r="CC233" i="7"/>
  <c r="BH94" i="7"/>
  <c r="BN94" i="7"/>
  <c r="BT94" i="7" s="1"/>
  <c r="BH16" i="7"/>
  <c r="BN16" i="7"/>
  <c r="BT16" i="7" s="1"/>
  <c r="BH250" i="7"/>
  <c r="BN250" i="7"/>
  <c r="BT250" i="7" s="1"/>
  <c r="BM21" i="7"/>
  <c r="BS21" i="7" s="1"/>
  <c r="BG21" i="7"/>
  <c r="BN60" i="7"/>
  <c r="BT60" i="7" s="1"/>
  <c r="BH60" i="7"/>
  <c r="AS19" i="7"/>
  <c r="AY19" i="7" s="1"/>
  <c r="BC65" i="7"/>
  <c r="BC81" i="7"/>
  <c r="BD214" i="7"/>
  <c r="BG94" i="7"/>
  <c r="BM94" i="7"/>
  <c r="BS94" i="7" s="1"/>
  <c r="BF90" i="7"/>
  <c r="BL90" i="7"/>
  <c r="BR90" i="7" s="1"/>
  <c r="BN44" i="7"/>
  <c r="BT44" i="7" s="1"/>
  <c r="BH44" i="7"/>
  <c r="BH215" i="7"/>
  <c r="BN215" i="7"/>
  <c r="BT215" i="7" s="1"/>
  <c r="BL38" i="7"/>
  <c r="BR38" i="7" s="1"/>
  <c r="BF38" i="7"/>
  <c r="BL62" i="7"/>
  <c r="BR62" i="7" s="1"/>
  <c r="BF62" i="7"/>
  <c r="BH265" i="7"/>
  <c r="BN265" i="7"/>
  <c r="BT265" i="7" s="1"/>
  <c r="BG73" i="7"/>
  <c r="BM73" i="7"/>
  <c r="BS73" i="7" s="1"/>
  <c r="BC233" i="7"/>
  <c r="BL71" i="7"/>
  <c r="BR71" i="7" s="1"/>
  <c r="BF71" i="7"/>
  <c r="BG90" i="7"/>
  <c r="BM90" i="7"/>
  <c r="BS90" i="7" s="1"/>
  <c r="BL22" i="7"/>
  <c r="BR22" i="7" s="1"/>
  <c r="BF22" i="7"/>
  <c r="CI232" i="7"/>
  <c r="AS232" i="7"/>
  <c r="AY232" i="7" s="1"/>
  <c r="BQ247" i="7"/>
  <c r="BW247" i="7" s="1"/>
  <c r="BE216" i="7"/>
  <c r="BK216" i="7" s="1"/>
  <c r="BE219" i="7"/>
  <c r="BK219" i="7" s="1"/>
  <c r="BD236" i="7"/>
  <c r="BJ236" i="7" s="1"/>
  <c r="BD263" i="7"/>
  <c r="BJ263" i="7" s="1"/>
  <c r="BD273" i="7"/>
  <c r="BJ273" i="7" s="1"/>
  <c r="BD274" i="7"/>
  <c r="BD249" i="7"/>
  <c r="BJ249" i="7" s="1"/>
  <c r="BD225" i="7"/>
  <c r="BD279" i="7"/>
  <c r="BJ279" i="7" s="1"/>
  <c r="BD271" i="7"/>
  <c r="BD255" i="7"/>
  <c r="BJ255" i="7" s="1"/>
  <c r="BD201" i="7"/>
  <c r="BJ201" i="7" s="1"/>
  <c r="BC254" i="7"/>
  <c r="BI254" i="7" s="1"/>
  <c r="BI242" i="7"/>
  <c r="BO242" i="7"/>
  <c r="BU242" i="7" s="1"/>
  <c r="BC234" i="7"/>
  <c r="BI234" i="7" s="1"/>
  <c r="BC237" i="7"/>
  <c r="BC200" i="7"/>
  <c r="BI200" i="7" s="1"/>
  <c r="BC241" i="7"/>
  <c r="BI241" i="7" s="1"/>
  <c r="BC261" i="7"/>
  <c r="BI261" i="7" s="1"/>
  <c r="BI213" i="7"/>
  <c r="BO213" i="7"/>
  <c r="BU213" i="7" s="1"/>
  <c r="BC196" i="7"/>
  <c r="CI248" i="7"/>
  <c r="AS248" i="7"/>
  <c r="AY248" i="7" s="1"/>
  <c r="AS262" i="7"/>
  <c r="AY262" i="7" s="1"/>
  <c r="CI262" i="7"/>
  <c r="BJ219" i="7"/>
  <c r="BP219" i="7"/>
  <c r="BV219" i="7" s="1"/>
  <c r="CC200" i="7"/>
  <c r="CH200" i="7"/>
  <c r="AR200" i="7"/>
  <c r="AX200" i="7" s="1"/>
  <c r="CC254" i="7"/>
  <c r="CH254" i="7"/>
  <c r="AR254" i="7"/>
  <c r="AX254" i="7" s="1"/>
  <c r="BI278" i="7"/>
  <c r="BO278" i="7"/>
  <c r="BU278" i="7" s="1"/>
  <c r="AS236" i="7"/>
  <c r="AY236" i="7" s="1"/>
  <c r="CI236" i="7"/>
  <c r="BG277" i="7"/>
  <c r="BM277" i="7"/>
  <c r="BS277" i="7" s="1"/>
  <c r="BC202" i="7"/>
  <c r="CI257" i="7"/>
  <c r="AS257" i="7"/>
  <c r="AY257" i="7" s="1"/>
  <c r="BH241" i="7"/>
  <c r="BN241" i="7"/>
  <c r="BT241" i="7" s="1"/>
  <c r="AS201" i="7"/>
  <c r="AY201" i="7" s="1"/>
  <c r="CI201" i="7"/>
  <c r="BG201" i="7"/>
  <c r="BM201" i="7"/>
  <c r="BS201" i="7" s="1"/>
  <c r="BG262" i="7"/>
  <c r="BM262" i="7"/>
  <c r="BS262" i="7" s="1"/>
  <c r="BC206" i="7"/>
  <c r="CI214" i="7"/>
  <c r="AS214" i="7"/>
  <c r="AY214" i="7" s="1"/>
  <c r="BC251" i="7"/>
  <c r="CH235" i="7"/>
  <c r="CC235" i="7"/>
  <c r="AR235" i="7"/>
  <c r="AX235" i="7" s="1"/>
  <c r="CH245" i="7"/>
  <c r="CC245" i="7"/>
  <c r="AR245" i="7"/>
  <c r="AX245" i="7" s="1"/>
  <c r="CI276" i="7"/>
  <c r="AS276" i="7"/>
  <c r="AY276" i="7" s="1"/>
  <c r="CC217" i="7"/>
  <c r="CH217" i="7"/>
  <c r="AR217" i="7"/>
  <c r="AX217" i="7" s="1"/>
  <c r="CI250" i="7"/>
  <c r="AS250" i="7"/>
  <c r="AY250" i="7" s="1"/>
  <c r="CI246" i="7"/>
  <c r="AS246" i="7"/>
  <c r="AY246" i="7" s="1"/>
  <c r="BI209" i="7"/>
  <c r="BO209" i="7"/>
  <c r="BU209" i="7" s="1"/>
  <c r="BI214" i="7"/>
  <c r="BO214" i="7"/>
  <c r="BU214" i="7" s="1"/>
  <c r="CH226" i="7"/>
  <c r="CC226" i="7"/>
  <c r="AR226" i="7"/>
  <c r="AX226" i="7" s="1"/>
  <c r="BC212" i="7"/>
  <c r="BD278" i="7"/>
  <c r="BI272" i="7"/>
  <c r="BO272" i="7"/>
  <c r="BU272" i="7" s="1"/>
  <c r="CI273" i="7"/>
  <c r="AS273" i="7"/>
  <c r="AY273" i="7" s="1"/>
  <c r="BC231" i="7"/>
  <c r="BH226" i="7"/>
  <c r="BN226" i="7"/>
  <c r="BT226" i="7" s="1"/>
  <c r="BF228" i="7"/>
  <c r="BL228" i="7"/>
  <c r="BR228" i="7" s="1"/>
  <c r="AS240" i="7"/>
  <c r="AY240" i="7" s="1"/>
  <c r="CI240" i="7"/>
  <c r="BC220" i="7"/>
  <c r="BD267" i="7"/>
  <c r="AS207" i="7"/>
  <c r="AY207" i="7" s="1"/>
  <c r="CI207" i="7"/>
  <c r="BG273" i="7"/>
  <c r="BM273" i="7"/>
  <c r="BS273" i="7" s="1"/>
  <c r="BI210" i="7"/>
  <c r="BO210" i="7"/>
  <c r="BU210" i="7" s="1"/>
  <c r="AR241" i="7"/>
  <c r="AX241" i="7" s="1"/>
  <c r="CH241" i="7"/>
  <c r="CC241" i="7"/>
  <c r="CH206" i="7"/>
  <c r="CC206" i="7"/>
  <c r="AR206" i="7"/>
  <c r="AX206" i="7" s="1"/>
  <c r="BF259" i="7"/>
  <c r="BL259" i="7"/>
  <c r="BR259" i="7" s="1"/>
  <c r="BD259" i="7"/>
  <c r="BE253" i="7"/>
  <c r="BH230" i="7"/>
  <c r="BN230" i="7"/>
  <c r="BT230" i="7" s="1"/>
  <c r="CI274" i="7"/>
  <c r="AS274" i="7"/>
  <c r="AY274" i="7" s="1"/>
  <c r="BG252" i="7"/>
  <c r="BM252" i="7"/>
  <c r="BS252" i="7" s="1"/>
  <c r="BE238" i="7"/>
  <c r="BC222" i="7"/>
  <c r="BH238" i="7"/>
  <c r="BN238" i="7"/>
  <c r="BT238" i="7" s="1"/>
  <c r="BH228" i="7"/>
  <c r="BN228" i="7"/>
  <c r="BT228" i="7" s="1"/>
  <c r="CI271" i="7"/>
  <c r="AS271" i="7"/>
  <c r="AY271" i="7" s="1"/>
  <c r="BI249" i="7"/>
  <c r="BO249" i="7"/>
  <c r="BU249" i="7" s="1"/>
  <c r="CH265" i="7"/>
  <c r="CC265" i="7"/>
  <c r="AR265" i="7"/>
  <c r="AX265" i="7" s="1"/>
  <c r="BD272" i="7"/>
  <c r="CI252" i="7"/>
  <c r="AS252" i="7"/>
  <c r="AY252" i="7" s="1"/>
  <c r="CI277" i="7"/>
  <c r="AS277" i="7"/>
  <c r="AY277" i="7" s="1"/>
  <c r="AR204" i="7"/>
  <c r="AX204" i="7" s="1"/>
  <c r="CH204" i="7"/>
  <c r="CC204" i="7"/>
  <c r="BI248" i="7"/>
  <c r="BO248" i="7"/>
  <c r="BU248" i="7" s="1"/>
  <c r="CC212" i="7"/>
  <c r="CH212" i="7"/>
  <c r="AR212" i="7"/>
  <c r="AX212" i="7" s="1"/>
  <c r="CI278" i="7"/>
  <c r="AS278" i="7"/>
  <c r="AY278" i="7" s="1"/>
  <c r="BJ266" i="7"/>
  <c r="BP266" i="7"/>
  <c r="BV266" i="7" s="1"/>
  <c r="BI240" i="7"/>
  <c r="BO240" i="7"/>
  <c r="BU240" i="7" s="1"/>
  <c r="BD260" i="7"/>
  <c r="CH231" i="7"/>
  <c r="CC231" i="7"/>
  <c r="AR231" i="7"/>
  <c r="AX231" i="7" s="1"/>
  <c r="BH270" i="7"/>
  <c r="BN270" i="7"/>
  <c r="BT270" i="7" s="1"/>
  <c r="BH212" i="7"/>
  <c r="BN212" i="7"/>
  <c r="BT212" i="7" s="1"/>
  <c r="CH202" i="7"/>
  <c r="AR202" i="7"/>
  <c r="AX202" i="7" s="1"/>
  <c r="CC202" i="7"/>
  <c r="BI250" i="7"/>
  <c r="BO250" i="7"/>
  <c r="BU250" i="7" s="1"/>
  <c r="BI273" i="7"/>
  <c r="BO273" i="7"/>
  <c r="BU273" i="7" s="1"/>
  <c r="BI270" i="7"/>
  <c r="BO270" i="7"/>
  <c r="BU270" i="7" s="1"/>
  <c r="BF224" i="7"/>
  <c r="BL224" i="7"/>
  <c r="BR224" i="7" s="1"/>
  <c r="CH239" i="7"/>
  <c r="CC239" i="7"/>
  <c r="AR239" i="7"/>
  <c r="AX239" i="7" s="1"/>
  <c r="BI267" i="7"/>
  <c r="BO267" i="7"/>
  <c r="BU267" i="7" s="1"/>
  <c r="BF256" i="7"/>
  <c r="BL256" i="7"/>
  <c r="BR256" i="7" s="1"/>
  <c r="BC208" i="7"/>
  <c r="BP213" i="7"/>
  <c r="BV213" i="7" s="1"/>
  <c r="BE268" i="7"/>
  <c r="BO235" i="7"/>
  <c r="BU235" i="7" s="1"/>
  <c r="BF232" i="7"/>
  <c r="BL232" i="7"/>
  <c r="BR232" i="7" s="1"/>
  <c r="BC269" i="7"/>
  <c r="BF269" i="7"/>
  <c r="BL269" i="7"/>
  <c r="BR269" i="7" s="1"/>
  <c r="BJ268" i="7"/>
  <c r="BP268" i="7"/>
  <c r="BV268" i="7" s="1"/>
  <c r="BH235" i="7"/>
  <c r="BN235" i="7"/>
  <c r="BT235" i="7" s="1"/>
  <c r="BC217" i="7"/>
  <c r="CI272" i="7"/>
  <c r="AS272" i="7"/>
  <c r="AY272" i="7" s="1"/>
  <c r="BG223" i="7"/>
  <c r="BM223" i="7"/>
  <c r="BS223" i="7" s="1"/>
  <c r="BP262" i="7"/>
  <c r="BV262" i="7" s="1"/>
  <c r="CI260" i="7"/>
  <c r="AS260" i="7"/>
  <c r="AY260" i="7" s="1"/>
  <c r="BI268" i="7"/>
  <c r="BO268" i="7"/>
  <c r="BU268" i="7" s="1"/>
  <c r="BH254" i="7"/>
  <c r="BN254" i="7"/>
  <c r="BT254" i="7" s="1"/>
  <c r="BI279" i="7"/>
  <c r="BO279" i="7"/>
  <c r="BU279" i="7" s="1"/>
  <c r="BF265" i="7"/>
  <c r="BL265" i="7"/>
  <c r="BR265" i="7" s="1"/>
  <c r="CI267" i="7"/>
  <c r="AS267" i="7"/>
  <c r="AY267" i="7" s="1"/>
  <c r="CI258" i="7"/>
  <c r="AS258" i="7"/>
  <c r="AY258" i="7" s="1"/>
  <c r="BH242" i="7"/>
  <c r="BN242" i="7"/>
  <c r="BT242" i="7" s="1"/>
  <c r="CI259" i="7"/>
  <c r="AS259" i="7"/>
  <c r="AY259" i="7" s="1"/>
  <c r="CC208" i="7"/>
  <c r="AR208" i="7"/>
  <c r="AX208" i="7" s="1"/>
  <c r="CH208" i="7"/>
  <c r="BH237" i="7"/>
  <c r="BN237" i="7"/>
  <c r="BT237" i="7" s="1"/>
  <c r="BI259" i="7"/>
  <c r="BO259" i="7"/>
  <c r="BU259" i="7" s="1"/>
  <c r="AS244" i="7"/>
  <c r="AY244" i="7" s="1"/>
  <c r="CI244" i="7"/>
  <c r="CH269" i="7"/>
  <c r="AR269" i="7"/>
  <c r="AX269" i="7" s="1"/>
  <c r="CC269" i="7"/>
  <c r="BI262" i="7"/>
  <c r="BO262" i="7"/>
  <c r="BU262" i="7" s="1"/>
  <c r="CI249" i="7"/>
  <c r="AS249" i="7"/>
  <c r="AY249" i="7" s="1"/>
  <c r="BK256" i="7"/>
  <c r="BQ256" i="7"/>
  <c r="BW256" i="7" s="1"/>
  <c r="BJ218" i="7"/>
  <c r="BP218" i="7"/>
  <c r="BV218" i="7" s="1"/>
  <c r="BI228" i="7"/>
  <c r="BO228" i="7"/>
  <c r="BU228" i="7" s="1"/>
  <c r="CI255" i="7"/>
  <c r="AS255" i="7"/>
  <c r="AY255" i="7" s="1"/>
  <c r="CI221" i="7"/>
  <c r="AS221" i="7"/>
  <c r="AY221" i="7" s="1"/>
  <c r="BH198" i="7"/>
  <c r="BN198" i="7"/>
  <c r="BT198" i="7" s="1"/>
  <c r="CC237" i="7"/>
  <c r="CH237" i="7"/>
  <c r="AR237" i="7"/>
  <c r="AX237" i="7" s="1"/>
  <c r="AS209" i="7"/>
  <c r="AY209" i="7" s="1"/>
  <c r="CI209" i="7"/>
  <c r="BG245" i="7"/>
  <c r="BM245" i="7"/>
  <c r="BS245" i="7" s="1"/>
  <c r="BE215" i="7"/>
  <c r="BF222" i="7"/>
  <c r="BL222" i="7"/>
  <c r="BR222" i="7" s="1"/>
  <c r="CC264" i="7"/>
  <c r="CH264" i="7"/>
  <c r="AR264" i="7"/>
  <c r="AX264" i="7" s="1"/>
  <c r="CH243" i="7"/>
  <c r="CC243" i="7"/>
  <c r="AR243" i="7"/>
  <c r="AX243" i="7" s="1"/>
  <c r="BD227" i="7"/>
  <c r="CH234" i="7"/>
  <c r="CC234" i="7"/>
  <c r="AR234" i="7"/>
  <c r="AX234" i="7" s="1"/>
  <c r="BG209" i="7"/>
  <c r="BM209" i="7"/>
  <c r="BS209" i="7" s="1"/>
  <c r="BG213" i="7"/>
  <c r="BM213" i="7"/>
  <c r="BS213" i="7" s="1"/>
  <c r="BG246" i="7"/>
  <c r="BM246" i="7"/>
  <c r="BS246" i="7" s="1"/>
  <c r="CH198" i="7"/>
  <c r="CC198" i="7"/>
  <c r="AR198" i="7"/>
  <c r="AX198" i="7" s="1"/>
  <c r="BI238" i="7"/>
  <c r="BO238" i="7"/>
  <c r="BU238" i="7" s="1"/>
  <c r="BH196" i="7"/>
  <c r="BN196" i="7"/>
  <c r="BT196" i="7" s="1"/>
  <c r="BG221" i="7"/>
  <c r="BM221" i="7"/>
  <c r="BS221" i="7" s="1"/>
  <c r="CI275" i="7"/>
  <c r="AS275" i="7"/>
  <c r="AY275" i="7" s="1"/>
  <c r="CI224" i="7"/>
  <c r="AS224" i="7"/>
  <c r="AY224" i="7" s="1"/>
  <c r="CC196" i="7"/>
  <c r="CH196" i="7"/>
  <c r="AR196" i="7"/>
  <c r="AX196" i="7" s="1"/>
  <c r="BD223" i="7"/>
  <c r="BD210" i="7"/>
  <c r="BD270" i="7"/>
  <c r="BH200" i="7"/>
  <c r="BN200" i="7"/>
  <c r="BT200" i="7" s="1"/>
  <c r="CH220" i="7"/>
  <c r="AR220" i="7"/>
  <c r="AX220" i="7" s="1"/>
  <c r="CC220" i="7"/>
  <c r="BI201" i="7"/>
  <c r="BO201" i="7"/>
  <c r="BU201" i="7" s="1"/>
  <c r="BH206" i="7"/>
  <c r="BN206" i="7"/>
  <c r="BT206" i="7" s="1"/>
  <c r="BD258" i="7"/>
  <c r="BE266" i="7"/>
  <c r="BQ211" i="7"/>
  <c r="BW211" i="7" s="1"/>
  <c r="CI228" i="7"/>
  <c r="AS228" i="7"/>
  <c r="AY228" i="7" s="1"/>
  <c r="CH261" i="7"/>
  <c r="AR261" i="7"/>
  <c r="AX261" i="7" s="1"/>
  <c r="CC261" i="7"/>
  <c r="BH220" i="7"/>
  <c r="BN220" i="7"/>
  <c r="BT220" i="7" s="1"/>
  <c r="CC251" i="7"/>
  <c r="CH251" i="7"/>
  <c r="AR251" i="7"/>
  <c r="AX251" i="7" s="1"/>
  <c r="AS263" i="7"/>
  <c r="AY263" i="7" s="1"/>
  <c r="CI263" i="7"/>
  <c r="BH213" i="7"/>
  <c r="BN213" i="7"/>
  <c r="BT213" i="7" s="1"/>
  <c r="BF200" i="7"/>
  <c r="BL200" i="7"/>
  <c r="BR200" i="7" s="1"/>
  <c r="BD197" i="7"/>
  <c r="CI213" i="7"/>
  <c r="AS213" i="7"/>
  <c r="AY213" i="7" s="1"/>
  <c r="BC230" i="7"/>
  <c r="AS225" i="7"/>
  <c r="AY225" i="7" s="1"/>
  <c r="CI225" i="7"/>
  <c r="CI227" i="7"/>
  <c r="AS227" i="7"/>
  <c r="AY227" i="7" s="1"/>
  <c r="BG205" i="7"/>
  <c r="BM205" i="7"/>
  <c r="BS205" i="7" s="1"/>
  <c r="CI279" i="7"/>
  <c r="AS279" i="7"/>
  <c r="AY279" i="7" s="1"/>
  <c r="BH203" i="7"/>
  <c r="BN203" i="7"/>
  <c r="BT203" i="7" s="1"/>
  <c r="BD250" i="7"/>
  <c r="BE218" i="7"/>
  <c r="BD224" i="7"/>
  <c r="BC198" i="7"/>
  <c r="CI223" i="7"/>
  <c r="AS223" i="7"/>
  <c r="AY223" i="7" s="1"/>
  <c r="CI210" i="7"/>
  <c r="AS210" i="7"/>
  <c r="AY210" i="7" s="1"/>
  <c r="AS270" i="7"/>
  <c r="AY270" i="7" s="1"/>
  <c r="CI270" i="7"/>
  <c r="BP240" i="7"/>
  <c r="BV240" i="7" s="1"/>
  <c r="BH202" i="7"/>
  <c r="BN202" i="7"/>
  <c r="BT202" i="7" s="1"/>
  <c r="BD246" i="7"/>
  <c r="BD228" i="7"/>
  <c r="CH222" i="7"/>
  <c r="CC222" i="7"/>
  <c r="AR222" i="7"/>
  <c r="AX222" i="7" s="1"/>
  <c r="BD277" i="7"/>
  <c r="AS197" i="7"/>
  <c r="AY197" i="7" s="1"/>
  <c r="CI197" i="7"/>
  <c r="BI224" i="7"/>
  <c r="BO224" i="7"/>
  <c r="BU224" i="7" s="1"/>
  <c r="CH230" i="7"/>
  <c r="CC230" i="7"/>
  <c r="AR230" i="7"/>
  <c r="AX230" i="7" s="1"/>
  <c r="BC204" i="7"/>
  <c r="BC265" i="7"/>
  <c r="BD248" i="7"/>
  <c r="CI93" i="7"/>
  <c r="AS93" i="7"/>
  <c r="BD93" i="7"/>
  <c r="AX93" i="7"/>
  <c r="BN92" i="7"/>
  <c r="BT92" i="7" s="1"/>
  <c r="BH92" i="7"/>
  <c r="CC92" i="7"/>
  <c r="CH92" i="7"/>
  <c r="AR92" i="7"/>
  <c r="BC92" i="7"/>
  <c r="AW92" i="7"/>
  <c r="BH91" i="7"/>
  <c r="BN91" i="7"/>
  <c r="BT91" i="7" s="1"/>
  <c r="AW91" i="7"/>
  <c r="BC91" i="7"/>
  <c r="CH91" i="7"/>
  <c r="CC91" i="7"/>
  <c r="AR91" i="7"/>
  <c r="AX91" i="7" s="1"/>
  <c r="BH90" i="7"/>
  <c r="BN90" i="7"/>
  <c r="BT90" i="7" s="1"/>
  <c r="AW90" i="7"/>
  <c r="BC90" i="7"/>
  <c r="CC90" i="7"/>
  <c r="CH90" i="7"/>
  <c r="AR90" i="7"/>
  <c r="AX90" i="7" s="1"/>
  <c r="AS89" i="7"/>
  <c r="CI89" i="7"/>
  <c r="BD89" i="7"/>
  <c r="AX89" i="7"/>
  <c r="BI89" i="7"/>
  <c r="BO89" i="7"/>
  <c r="BU89" i="7" s="1"/>
  <c r="BH88" i="7"/>
  <c r="BN88" i="7"/>
  <c r="BT88" i="7" s="1"/>
  <c r="AR88" i="7"/>
  <c r="AX88" i="7" s="1"/>
  <c r="CC88" i="7"/>
  <c r="CH88" i="7"/>
  <c r="BD87" i="7"/>
  <c r="AX87" i="7"/>
  <c r="CI87" i="7"/>
  <c r="AS87" i="7"/>
  <c r="BO87" i="7"/>
  <c r="BU87" i="7" s="1"/>
  <c r="BI87" i="7"/>
  <c r="BN86" i="7"/>
  <c r="BT86" i="7" s="1"/>
  <c r="BH86" i="7"/>
  <c r="CH86" i="7"/>
  <c r="AR86" i="7"/>
  <c r="CC86" i="7"/>
  <c r="BC86" i="7"/>
  <c r="AW86" i="7"/>
  <c r="BO85" i="7"/>
  <c r="BU85" i="7" s="1"/>
  <c r="BI85" i="7"/>
  <c r="CI85" i="7"/>
  <c r="AS85" i="7"/>
  <c r="BD85" i="7"/>
  <c r="AX85" i="7"/>
  <c r="BH84" i="7"/>
  <c r="BN84" i="7"/>
  <c r="BT84" i="7" s="1"/>
  <c r="BC84" i="7"/>
  <c r="AW84" i="7"/>
  <c r="CC84" i="7"/>
  <c r="CH84" i="7"/>
  <c r="AR84" i="7"/>
  <c r="AX83" i="7"/>
  <c r="BD83" i="7"/>
  <c r="CI83" i="7"/>
  <c r="AS83" i="7"/>
  <c r="AY83" i="7" s="1"/>
  <c r="BE82" i="7"/>
  <c r="AY82" i="7"/>
  <c r="AR81" i="7"/>
  <c r="CH81" i="7"/>
  <c r="CC81" i="7"/>
  <c r="BN81" i="7"/>
  <c r="BT81" i="7" s="1"/>
  <c r="BH81" i="7"/>
  <c r="CC80" i="7"/>
  <c r="AR80" i="7"/>
  <c r="AX80" i="7" s="1"/>
  <c r="CH80" i="7"/>
  <c r="BN80" i="7"/>
  <c r="BT80" i="7" s="1"/>
  <c r="BH80" i="7"/>
  <c r="BC80" i="7"/>
  <c r="BH79" i="7"/>
  <c r="BN79" i="7"/>
  <c r="BT79" i="7" s="1"/>
  <c r="CC79" i="7"/>
  <c r="CH79" i="7"/>
  <c r="AR79" i="7"/>
  <c r="BN78" i="7"/>
  <c r="BT78" i="7" s="1"/>
  <c r="BH78" i="7"/>
  <c r="CH78" i="7"/>
  <c r="AR78" i="7"/>
  <c r="CC78" i="7"/>
  <c r="BC78" i="7"/>
  <c r="AW78" i="7"/>
  <c r="AR77" i="7"/>
  <c r="CH77" i="7"/>
  <c r="CC77" i="7"/>
  <c r="BH77" i="7"/>
  <c r="BN77" i="7"/>
  <c r="BT77" i="7" s="1"/>
  <c r="BC77" i="7"/>
  <c r="BC76" i="7"/>
  <c r="AW76" i="7"/>
  <c r="CH76" i="7"/>
  <c r="AR76" i="7"/>
  <c r="CC76" i="7"/>
  <c r="BD75" i="7"/>
  <c r="CI75" i="7"/>
  <c r="AS75" i="7"/>
  <c r="AY75" i="7" s="1"/>
  <c r="AW74" i="7"/>
  <c r="BC74" i="7"/>
  <c r="CC74" i="7"/>
  <c r="AR74" i="7"/>
  <c r="AX74" i="7" s="1"/>
  <c r="CH74" i="7"/>
  <c r="BH74" i="7"/>
  <c r="BN74" i="7"/>
  <c r="BT74" i="7" s="1"/>
  <c r="BH73" i="7"/>
  <c r="BN73" i="7"/>
  <c r="BT73" i="7" s="1"/>
  <c r="AR73" i="7"/>
  <c r="CH73" i="7"/>
  <c r="CC73" i="7"/>
  <c r="CC72" i="7"/>
  <c r="AR72" i="7"/>
  <c r="AX72" i="7" s="1"/>
  <c r="CH72" i="7"/>
  <c r="BN72" i="7"/>
  <c r="BT72" i="7" s="1"/>
  <c r="BH72" i="7"/>
  <c r="BC71" i="7"/>
  <c r="CH71" i="7"/>
  <c r="CC71" i="7"/>
  <c r="AR71" i="7"/>
  <c r="BC70" i="7"/>
  <c r="AW70" i="7"/>
  <c r="AR70" i="7"/>
  <c r="CH70" i="7"/>
  <c r="CC70" i="7"/>
  <c r="CH69" i="7"/>
  <c r="CC69" i="7"/>
  <c r="AR69" i="7"/>
  <c r="BH69" i="7"/>
  <c r="BN69" i="7"/>
  <c r="BT69" i="7" s="1"/>
  <c r="BI68" i="7"/>
  <c r="BO68" i="7"/>
  <c r="BU68" i="7" s="1"/>
  <c r="CI68" i="7"/>
  <c r="AS68" i="7"/>
  <c r="BD68" i="7"/>
  <c r="AX68" i="7"/>
  <c r="BN67" i="7"/>
  <c r="BT67" i="7" s="1"/>
  <c r="BH67" i="7"/>
  <c r="AW67" i="7"/>
  <c r="BC67" i="7"/>
  <c r="CH67" i="7"/>
  <c r="CC67" i="7"/>
  <c r="AR67" i="7"/>
  <c r="AX67" i="7" s="1"/>
  <c r="BH66" i="7"/>
  <c r="BN66" i="7"/>
  <c r="BT66" i="7" s="1"/>
  <c r="AW66" i="7"/>
  <c r="BC66" i="7"/>
  <c r="CC66" i="7"/>
  <c r="CH66" i="7"/>
  <c r="AR66" i="7"/>
  <c r="AX66" i="7" s="1"/>
  <c r="BN65" i="7"/>
  <c r="BT65" i="7" s="1"/>
  <c r="BH65" i="7"/>
  <c r="AR65" i="7"/>
  <c r="CH65" i="7"/>
  <c r="CC65" i="7"/>
  <c r="CC64" i="7"/>
  <c r="CH64" i="7"/>
  <c r="AR64" i="7"/>
  <c r="AX64" i="7" s="1"/>
  <c r="BN64" i="7"/>
  <c r="BT64" i="7" s="1"/>
  <c r="BH64" i="7"/>
  <c r="BC64" i="7"/>
  <c r="BC63" i="7"/>
  <c r="CH63" i="7"/>
  <c r="CC63" i="7"/>
  <c r="AR63" i="7"/>
  <c r="BH63" i="7"/>
  <c r="BN63" i="7"/>
  <c r="BT63" i="7" s="1"/>
  <c r="CH62" i="7"/>
  <c r="CC62" i="7"/>
  <c r="AR62" i="7"/>
  <c r="BC62" i="7"/>
  <c r="AW62" i="7"/>
  <c r="BJ61" i="7"/>
  <c r="BP61" i="7"/>
  <c r="BV61" i="7" s="1"/>
  <c r="BE61" i="7"/>
  <c r="AY61" i="7"/>
  <c r="CI60" i="7"/>
  <c r="AS60" i="7"/>
  <c r="BD60" i="7"/>
  <c r="AX60" i="7"/>
  <c r="BO60" i="7"/>
  <c r="BU60" i="7" s="1"/>
  <c r="BI60" i="7"/>
  <c r="CI58" i="7"/>
  <c r="AS58" i="7"/>
  <c r="BD58" i="7"/>
  <c r="CI57" i="7"/>
  <c r="AS57" i="7"/>
  <c r="BI57" i="7"/>
  <c r="BO57" i="7"/>
  <c r="BU57" i="7" s="1"/>
  <c r="BD57" i="7"/>
  <c r="AX57" i="7"/>
  <c r="CI56" i="7"/>
  <c r="AS56" i="7"/>
  <c r="BO56" i="7"/>
  <c r="BU56" i="7" s="1"/>
  <c r="BI56" i="7"/>
  <c r="BD55" i="7"/>
  <c r="AX55" i="7"/>
  <c r="BI55" i="7"/>
  <c r="BO55" i="7"/>
  <c r="BU55" i="7" s="1"/>
  <c r="CI55" i="7"/>
  <c r="AS55" i="7"/>
  <c r="BD54" i="7"/>
  <c r="AX54" i="7"/>
  <c r="CI54" i="7"/>
  <c r="AS54" i="7"/>
  <c r="BI54" i="7"/>
  <c r="BO54" i="7"/>
  <c r="BU54" i="7" s="1"/>
  <c r="BD53" i="7"/>
  <c r="AX53" i="7"/>
  <c r="CI53" i="7"/>
  <c r="AS53" i="7"/>
  <c r="CC52" i="7"/>
  <c r="AR52" i="7"/>
  <c r="CH52" i="7"/>
  <c r="BC52" i="7"/>
  <c r="AW52" i="7"/>
  <c r="CH51" i="7"/>
  <c r="CC51" i="7"/>
  <c r="AR51" i="7"/>
  <c r="AX51" i="7" s="1"/>
  <c r="BC51" i="7"/>
  <c r="BC50" i="7"/>
  <c r="CH50" i="7"/>
  <c r="AR50" i="7"/>
  <c r="AX50" i="7" s="1"/>
  <c r="CC50" i="7"/>
  <c r="BH50" i="7"/>
  <c r="BN50" i="7"/>
  <c r="BT50" i="7" s="1"/>
  <c r="BD49" i="7"/>
  <c r="AX49" i="7"/>
  <c r="AS49" i="7"/>
  <c r="CI49" i="7"/>
  <c r="CH48" i="7"/>
  <c r="CC48" i="7"/>
  <c r="AR48" i="7"/>
  <c r="AX48" i="7" s="1"/>
  <c r="BH48" i="7"/>
  <c r="BN48" i="7"/>
  <c r="BT48" i="7" s="1"/>
  <c r="BH47" i="7"/>
  <c r="BN47" i="7"/>
  <c r="BT47" i="7" s="1"/>
  <c r="BC47" i="7"/>
  <c r="AR47" i="7"/>
  <c r="CC47" i="7"/>
  <c r="CH47" i="7"/>
  <c r="BC46" i="7"/>
  <c r="AW46" i="7"/>
  <c r="CH46" i="7"/>
  <c r="CC46" i="7"/>
  <c r="AR46" i="7"/>
  <c r="CC45" i="7"/>
  <c r="AR45" i="7"/>
  <c r="CH45" i="7"/>
  <c r="BN45" i="7"/>
  <c r="BT45" i="7" s="1"/>
  <c r="BH45" i="7"/>
  <c r="BC45" i="7"/>
  <c r="BC44" i="7"/>
  <c r="AW44" i="7"/>
  <c r="CC44" i="7"/>
  <c r="CH44" i="7"/>
  <c r="AR44" i="7"/>
  <c r="BN43" i="7"/>
  <c r="BT43" i="7" s="1"/>
  <c r="BH43" i="7"/>
  <c r="CH43" i="7"/>
  <c r="CC43" i="7"/>
  <c r="AR43" i="7"/>
  <c r="AX43" i="7" s="1"/>
  <c r="BH42" i="7"/>
  <c r="BN42" i="7"/>
  <c r="BT42" i="7" s="1"/>
  <c r="BC42" i="7"/>
  <c r="CH42" i="7"/>
  <c r="CC42" i="7"/>
  <c r="AR42" i="7"/>
  <c r="AX42" i="7" s="1"/>
  <c r="BI41" i="7"/>
  <c r="BO41" i="7"/>
  <c r="BU41" i="7" s="1"/>
  <c r="BD41" i="7"/>
  <c r="AX41" i="7"/>
  <c r="AS41" i="7"/>
  <c r="CI41" i="7"/>
  <c r="BN40" i="7"/>
  <c r="BT40" i="7" s="1"/>
  <c r="BH40" i="7"/>
  <c r="AR40" i="7"/>
  <c r="AX40" i="7" s="1"/>
  <c r="CH40" i="7"/>
  <c r="CC40" i="7"/>
  <c r="BO39" i="7"/>
  <c r="BU39" i="7" s="1"/>
  <c r="CC39" i="7"/>
  <c r="CH39" i="7"/>
  <c r="AR39" i="7"/>
  <c r="CH38" i="7"/>
  <c r="AR38" i="7"/>
  <c r="CC38" i="7"/>
  <c r="BC38" i="7"/>
  <c r="AW38" i="7"/>
  <c r="BN38" i="7"/>
  <c r="BT38" i="7" s="1"/>
  <c r="BH38" i="7"/>
  <c r="AR37" i="7"/>
  <c r="CC37" i="7"/>
  <c r="CH37" i="7"/>
  <c r="BC37" i="7"/>
  <c r="BH37" i="7"/>
  <c r="BN37" i="7"/>
  <c r="BT37" i="7" s="1"/>
  <c r="BN36" i="7"/>
  <c r="BT36" i="7" s="1"/>
  <c r="BH36" i="7"/>
  <c r="BC36" i="7"/>
  <c r="AW36" i="7"/>
  <c r="CC36" i="7"/>
  <c r="AR36" i="7"/>
  <c r="CH36" i="7"/>
  <c r="CH35" i="7"/>
  <c r="CC35" i="7"/>
  <c r="AR35" i="7"/>
  <c r="AX35" i="7" s="1"/>
  <c r="BN35" i="7"/>
  <c r="BT35" i="7" s="1"/>
  <c r="BH35" i="7"/>
  <c r="BN34" i="7"/>
  <c r="BT34" i="7" s="1"/>
  <c r="BH34" i="7"/>
  <c r="CH34" i="7"/>
  <c r="AR34" i="7"/>
  <c r="AX34" i="7" s="1"/>
  <c r="CC34" i="7"/>
  <c r="BD33" i="7"/>
  <c r="AX33" i="7"/>
  <c r="BI33" i="7"/>
  <c r="BO33" i="7"/>
  <c r="BU33" i="7" s="1"/>
  <c r="CI33" i="7"/>
  <c r="AS33" i="7"/>
  <c r="BH32" i="7"/>
  <c r="BN32" i="7"/>
  <c r="BT32" i="7" s="1"/>
  <c r="BC32" i="7"/>
  <c r="CH32" i="7"/>
  <c r="CC32" i="7"/>
  <c r="AR32" i="7"/>
  <c r="AX32" i="7" s="1"/>
  <c r="BH31" i="7"/>
  <c r="BN31" i="7"/>
  <c r="BT31" i="7" s="1"/>
  <c r="CC31" i="7"/>
  <c r="AR31" i="7"/>
  <c r="CH31" i="7"/>
  <c r="BC30" i="7"/>
  <c r="AW30" i="7"/>
  <c r="AR30" i="7"/>
  <c r="CH30" i="7"/>
  <c r="CC30" i="7"/>
  <c r="BH29" i="7"/>
  <c r="BN29" i="7"/>
  <c r="BT29" i="7" s="1"/>
  <c r="CC29" i="7"/>
  <c r="AR29" i="7"/>
  <c r="CH29" i="7"/>
  <c r="BC29" i="7"/>
  <c r="BO28" i="7"/>
  <c r="BU28" i="7" s="1"/>
  <c r="BI28" i="7"/>
  <c r="CI28" i="7"/>
  <c r="AS28" i="7"/>
  <c r="BD28" i="7"/>
  <c r="AX28" i="7"/>
  <c r="CH27" i="7"/>
  <c r="CC27" i="7"/>
  <c r="AR27" i="7"/>
  <c r="AX27" i="7" s="1"/>
  <c r="BN27" i="7"/>
  <c r="BT27" i="7" s="1"/>
  <c r="BH27" i="7"/>
  <c r="BC27" i="7"/>
  <c r="BH26" i="7"/>
  <c r="BN26" i="7"/>
  <c r="BT26" i="7" s="1"/>
  <c r="CH26" i="7"/>
  <c r="CC26" i="7"/>
  <c r="AR26" i="7"/>
  <c r="AX26" i="7" s="1"/>
  <c r="BI25" i="7"/>
  <c r="BO25" i="7"/>
  <c r="BU25" i="7" s="1"/>
  <c r="CI25" i="7"/>
  <c r="AS25" i="7"/>
  <c r="BD25" i="7"/>
  <c r="AX25" i="7"/>
  <c r="BH24" i="7"/>
  <c r="BN24" i="7"/>
  <c r="BT24" i="7" s="1"/>
  <c r="BC24" i="7"/>
  <c r="CH24" i="7"/>
  <c r="CC24" i="7"/>
  <c r="AR24" i="7"/>
  <c r="AX24" i="7" s="1"/>
  <c r="BE23" i="7"/>
  <c r="AY23" i="7"/>
  <c r="BJ23" i="7"/>
  <c r="BP23" i="7"/>
  <c r="BV23" i="7" s="1"/>
  <c r="AR22" i="7"/>
  <c r="CH22" i="7"/>
  <c r="CC22" i="7"/>
  <c r="BC22" i="7"/>
  <c r="AW22" i="7"/>
  <c r="BH22" i="7"/>
  <c r="BN22" i="7"/>
  <c r="BT22" i="7" s="1"/>
  <c r="BD21" i="7"/>
  <c r="AX21" i="7"/>
  <c r="CI21" i="7"/>
  <c r="AS21" i="7"/>
  <c r="BD20" i="7"/>
  <c r="AX20" i="7"/>
  <c r="BI20" i="7"/>
  <c r="BO20" i="7"/>
  <c r="BU20" i="7" s="1"/>
  <c r="AS20" i="7"/>
  <c r="CI20" i="7"/>
  <c r="CC13" i="7"/>
  <c r="CH13" i="7"/>
  <c r="BH11" i="7"/>
  <c r="BT11" i="7"/>
  <c r="AW11" i="7"/>
  <c r="CH11" i="7"/>
  <c r="CC11" i="7"/>
  <c r="CH18" i="7"/>
  <c r="CC18" i="7"/>
  <c r="CI19" i="7"/>
  <c r="CI16" i="7"/>
  <c r="CI15" i="7"/>
  <c r="CI17" i="7"/>
  <c r="BK58" i="6" l="1"/>
  <c r="BQ58" i="6"/>
  <c r="BW58" i="6" s="1"/>
  <c r="BK56" i="5"/>
  <c r="BQ56" i="5"/>
  <c r="BW56" i="5" s="1"/>
  <c r="BK52" i="5"/>
  <c r="BQ52" i="5"/>
  <c r="BW52" i="5" s="1"/>
  <c r="BK49" i="5"/>
  <c r="BQ49" i="5"/>
  <c r="BW49" i="5" s="1"/>
  <c r="BK45" i="5"/>
  <c r="BQ45" i="5"/>
  <c r="BW45" i="5" s="1"/>
  <c r="BK54" i="5"/>
  <c r="BQ54" i="5"/>
  <c r="BW54" i="5" s="1"/>
  <c r="BK23" i="5"/>
  <c r="BQ23" i="5"/>
  <c r="BW23" i="5" s="1"/>
  <c r="BK24" i="5"/>
  <c r="BW24" i="5"/>
  <c r="BK19" i="5"/>
  <c r="BW19" i="5"/>
  <c r="BK364" i="7"/>
  <c r="BQ364" i="7"/>
  <c r="BW364" i="7" s="1"/>
  <c r="BK353" i="7"/>
  <c r="BQ353" i="7"/>
  <c r="BW353" i="7" s="1"/>
  <c r="BK360" i="7"/>
  <c r="BQ360" i="7"/>
  <c r="BW360" i="7" s="1"/>
  <c r="BP310" i="7"/>
  <c r="BV310" i="7" s="1"/>
  <c r="BO260" i="7"/>
  <c r="BU260" i="7" s="1"/>
  <c r="BP330" i="7"/>
  <c r="BV330" i="7" s="1"/>
  <c r="BP257" i="7"/>
  <c r="BV257" i="7" s="1"/>
  <c r="BP244" i="7"/>
  <c r="BV244" i="7" s="1"/>
  <c r="BO244" i="7"/>
  <c r="BU244" i="7" s="1"/>
  <c r="BO258" i="7"/>
  <c r="BU258" i="7" s="1"/>
  <c r="BE296" i="7"/>
  <c r="BK296" i="7" s="1"/>
  <c r="BO221" i="7"/>
  <c r="BU221" i="7" s="1"/>
  <c r="BP308" i="7"/>
  <c r="BV308" i="7" s="1"/>
  <c r="BO257" i="7"/>
  <c r="BU257" i="7" s="1"/>
  <c r="BP296" i="7"/>
  <c r="BV296" i="7" s="1"/>
  <c r="BI69" i="7"/>
  <c r="BE301" i="7"/>
  <c r="BK301" i="7" s="1"/>
  <c r="BQ329" i="7"/>
  <c r="BW329" i="7" s="1"/>
  <c r="BK329" i="7"/>
  <c r="BQ328" i="7"/>
  <c r="BW328" i="7" s="1"/>
  <c r="BP273" i="7"/>
  <c r="BV273" i="7" s="1"/>
  <c r="BQ179" i="7"/>
  <c r="BW179" i="7" s="1"/>
  <c r="BQ171" i="7"/>
  <c r="BW171" i="7" s="1"/>
  <c r="BQ167" i="7"/>
  <c r="BW167" i="7" s="1"/>
  <c r="BE318" i="7"/>
  <c r="BK318" i="7" s="1"/>
  <c r="BP312" i="7"/>
  <c r="BV312" i="7" s="1"/>
  <c r="BP311" i="7"/>
  <c r="BV311" i="7" s="1"/>
  <c r="BJ311" i="7"/>
  <c r="BJ297" i="7"/>
  <c r="BP297" i="7"/>
  <c r="BV297" i="7" s="1"/>
  <c r="BE335" i="7"/>
  <c r="BK335" i="7" s="1"/>
  <c r="BE312" i="7"/>
  <c r="BE326" i="7"/>
  <c r="BK326" i="7" s="1"/>
  <c r="BP320" i="7"/>
  <c r="BV320" i="7" s="1"/>
  <c r="BQ301" i="7"/>
  <c r="BW301" i="7" s="1"/>
  <c r="BJ337" i="7"/>
  <c r="BP337" i="7"/>
  <c r="BV337" i="7" s="1"/>
  <c r="BE300" i="7"/>
  <c r="BK300" i="7" s="1"/>
  <c r="BP335" i="7"/>
  <c r="BV335" i="7" s="1"/>
  <c r="BQ337" i="7"/>
  <c r="BW337" i="7" s="1"/>
  <c r="BQ333" i="7"/>
  <c r="BW333" i="7" s="1"/>
  <c r="BK333" i="7"/>
  <c r="BE311" i="7"/>
  <c r="BO31" i="7"/>
  <c r="BU31" i="7" s="1"/>
  <c r="BI34" i="7"/>
  <c r="BI35" i="7"/>
  <c r="BO48" i="7"/>
  <c r="BU48" i="7" s="1"/>
  <c r="BO40" i="7"/>
  <c r="BU40" i="7" s="1"/>
  <c r="BI73" i="7"/>
  <c r="BK114" i="7"/>
  <c r="BQ114" i="7"/>
  <c r="BW114" i="7" s="1"/>
  <c r="BQ59" i="7"/>
  <c r="BW59" i="7" s="1"/>
  <c r="BE322" i="7"/>
  <c r="BK322" i="7" s="1"/>
  <c r="BE298" i="7"/>
  <c r="BK298" i="7" s="1"/>
  <c r="BE308" i="7"/>
  <c r="BE320" i="7"/>
  <c r="BK320" i="7" s="1"/>
  <c r="BE334" i="7"/>
  <c r="BK334" i="7" s="1"/>
  <c r="BE324" i="7"/>
  <c r="BK324" i="7" s="1"/>
  <c r="BJ314" i="7"/>
  <c r="BP314" i="7"/>
  <c r="BV314" i="7" s="1"/>
  <c r="BJ318" i="7"/>
  <c r="BP318" i="7"/>
  <c r="BV318" i="7" s="1"/>
  <c r="BJ326" i="7"/>
  <c r="BP326" i="7"/>
  <c r="BV326" i="7" s="1"/>
  <c r="BK315" i="7"/>
  <c r="BQ315" i="7"/>
  <c r="BW315" i="7" s="1"/>
  <c r="BE323" i="7"/>
  <c r="BJ313" i="7"/>
  <c r="BP313" i="7"/>
  <c r="BV313" i="7" s="1"/>
  <c r="BK316" i="7"/>
  <c r="BQ316" i="7"/>
  <c r="BW316" i="7" s="1"/>
  <c r="BE297" i="7"/>
  <c r="BJ322" i="7"/>
  <c r="BP322" i="7"/>
  <c r="BV322" i="7" s="1"/>
  <c r="BJ331" i="7"/>
  <c r="BP331" i="7"/>
  <c r="BV331" i="7" s="1"/>
  <c r="BE293" i="7"/>
  <c r="BJ300" i="7"/>
  <c r="BP300" i="7"/>
  <c r="BV300" i="7" s="1"/>
  <c r="BJ298" i="7"/>
  <c r="BP298" i="7"/>
  <c r="BV298" i="7" s="1"/>
  <c r="BE310" i="7"/>
  <c r="BK332" i="7"/>
  <c r="BQ332" i="7"/>
  <c r="BW332" i="7" s="1"/>
  <c r="BJ304" i="7"/>
  <c r="BP304" i="7"/>
  <c r="BV304" i="7" s="1"/>
  <c r="BE309" i="7"/>
  <c r="BE302" i="7"/>
  <c r="BJ334" i="7"/>
  <c r="BP334" i="7"/>
  <c r="BV334" i="7" s="1"/>
  <c r="BJ302" i="7"/>
  <c r="BP302" i="7"/>
  <c r="BV302" i="7" s="1"/>
  <c r="BE331" i="7"/>
  <c r="BE313" i="7"/>
  <c r="BQ320" i="7"/>
  <c r="BW320" i="7" s="1"/>
  <c r="BK325" i="7"/>
  <c r="BQ325" i="7"/>
  <c r="BW325" i="7" s="1"/>
  <c r="BE304" i="7"/>
  <c r="BQ326" i="7"/>
  <c r="BW326" i="7" s="1"/>
  <c r="BJ293" i="7"/>
  <c r="BP293" i="7"/>
  <c r="BV293" i="7" s="1"/>
  <c r="BE327" i="7"/>
  <c r="BJ324" i="7"/>
  <c r="BP324" i="7"/>
  <c r="BV324" i="7" s="1"/>
  <c r="BE314" i="7"/>
  <c r="BQ335" i="7"/>
  <c r="BW335" i="7" s="1"/>
  <c r="BQ298" i="7"/>
  <c r="BW298" i="7" s="1"/>
  <c r="BK338" i="7"/>
  <c r="BQ338" i="7"/>
  <c r="BW338" i="7" s="1"/>
  <c r="BK294" i="7"/>
  <c r="BQ294" i="7"/>
  <c r="BW294" i="7" s="1"/>
  <c r="BE330" i="7"/>
  <c r="BJ309" i="7"/>
  <c r="BP309" i="7"/>
  <c r="BV309" i="7" s="1"/>
  <c r="BJ56" i="7"/>
  <c r="BQ205" i="7"/>
  <c r="BW205" i="7" s="1"/>
  <c r="BO94" i="7"/>
  <c r="BU94" i="7" s="1"/>
  <c r="BQ242" i="7"/>
  <c r="BW242" i="7" s="1"/>
  <c r="BP276" i="7"/>
  <c r="BV276" i="7" s="1"/>
  <c r="BO88" i="7"/>
  <c r="BU88" i="7" s="1"/>
  <c r="BO12" i="7"/>
  <c r="BU12" i="7" s="1"/>
  <c r="BP131" i="7"/>
  <c r="BV131" i="7" s="1"/>
  <c r="BP113" i="7"/>
  <c r="BV113" i="7" s="1"/>
  <c r="BP201" i="7"/>
  <c r="BV201" i="7" s="1"/>
  <c r="BP249" i="7"/>
  <c r="BV249" i="7" s="1"/>
  <c r="BO239" i="7"/>
  <c r="BU239" i="7" s="1"/>
  <c r="BO264" i="7"/>
  <c r="BU264" i="7" s="1"/>
  <c r="BO226" i="7"/>
  <c r="BU226" i="7" s="1"/>
  <c r="BI79" i="7"/>
  <c r="BP252" i="7"/>
  <c r="BV252" i="7" s="1"/>
  <c r="BE252" i="7"/>
  <c r="BK252" i="7" s="1"/>
  <c r="BP263" i="7"/>
  <c r="BV263" i="7" s="1"/>
  <c r="BP255" i="7"/>
  <c r="BV255" i="7" s="1"/>
  <c r="BO200" i="7"/>
  <c r="BU200" i="7" s="1"/>
  <c r="BP209" i="7"/>
  <c r="BV209" i="7" s="1"/>
  <c r="BP111" i="7"/>
  <c r="BV111" i="7" s="1"/>
  <c r="BD264" i="7"/>
  <c r="BJ264" i="7" s="1"/>
  <c r="BO43" i="7"/>
  <c r="BU43" i="7" s="1"/>
  <c r="BD16" i="7"/>
  <c r="BJ16" i="7" s="1"/>
  <c r="CI199" i="7"/>
  <c r="AS199" i="7"/>
  <c r="BD27" i="7"/>
  <c r="BJ27" i="7" s="1"/>
  <c r="BQ219" i="7"/>
  <c r="BW219" i="7" s="1"/>
  <c r="BE132" i="7"/>
  <c r="AX199" i="7"/>
  <c r="BD199" i="7"/>
  <c r="BI199" i="7"/>
  <c r="BO199" i="7"/>
  <c r="BU199" i="7" s="1"/>
  <c r="BD88" i="7"/>
  <c r="BJ88" i="7" s="1"/>
  <c r="BO229" i="7"/>
  <c r="BU229" i="7" s="1"/>
  <c r="BE122" i="7"/>
  <c r="BK122" i="7" s="1"/>
  <c r="BE15" i="7"/>
  <c r="BK15" i="7" s="1"/>
  <c r="BD18" i="7"/>
  <c r="BJ18" i="7" s="1"/>
  <c r="BQ151" i="7"/>
  <c r="BW151" i="7" s="1"/>
  <c r="BP144" i="7"/>
  <c r="BV144" i="7" s="1"/>
  <c r="BP142" i="7"/>
  <c r="BV142" i="7" s="1"/>
  <c r="BQ143" i="7"/>
  <c r="BW143" i="7" s="1"/>
  <c r="BP138" i="7"/>
  <c r="BV138" i="7" s="1"/>
  <c r="BJ132" i="7"/>
  <c r="BP132" i="7"/>
  <c r="BV132" i="7" s="1"/>
  <c r="BP129" i="7"/>
  <c r="BV129" i="7" s="1"/>
  <c r="BJ122" i="7"/>
  <c r="BP122" i="7"/>
  <c r="BV122" i="7" s="1"/>
  <c r="BQ118" i="7"/>
  <c r="BW118" i="7" s="1"/>
  <c r="BE116" i="7"/>
  <c r="AY116" i="7"/>
  <c r="BJ116" i="7"/>
  <c r="BP116" i="7"/>
  <c r="BV116" i="7" s="1"/>
  <c r="BP115" i="7"/>
  <c r="BV115" i="7" s="1"/>
  <c r="BQ150" i="7"/>
  <c r="BW150" i="7" s="1"/>
  <c r="BQ123" i="7"/>
  <c r="BW123" i="7" s="1"/>
  <c r="BP152" i="7"/>
  <c r="BV152" i="7" s="1"/>
  <c r="BQ135" i="7"/>
  <c r="BW135" i="7" s="1"/>
  <c r="BJ125" i="7"/>
  <c r="BP125" i="7"/>
  <c r="BV125" i="7" s="1"/>
  <c r="BE277" i="7"/>
  <c r="BK277" i="7" s="1"/>
  <c r="BE146" i="7"/>
  <c r="BK146" i="7" s="1"/>
  <c r="BI245" i="7"/>
  <c r="BO245" i="7"/>
  <c r="BU245" i="7" s="1"/>
  <c r="AY120" i="7"/>
  <c r="BE120" i="7"/>
  <c r="BI203" i="7"/>
  <c r="BO203" i="7"/>
  <c r="BU203" i="7" s="1"/>
  <c r="AS203" i="7"/>
  <c r="CI203" i="7"/>
  <c r="AY137" i="7"/>
  <c r="BE137" i="7"/>
  <c r="BJ120" i="7"/>
  <c r="BP120" i="7"/>
  <c r="BV120" i="7" s="1"/>
  <c r="BD72" i="7"/>
  <c r="BJ72" i="7" s="1"/>
  <c r="BD229" i="7"/>
  <c r="BP229" i="7" s="1"/>
  <c r="BV229" i="7" s="1"/>
  <c r="BD14" i="7"/>
  <c r="BJ14" i="7" s="1"/>
  <c r="BE121" i="7"/>
  <c r="BK121" i="7" s="1"/>
  <c r="BE134" i="7"/>
  <c r="AX203" i="7"/>
  <c r="BD203" i="7"/>
  <c r="BJ134" i="7"/>
  <c r="BP134" i="7"/>
  <c r="BV134" i="7" s="1"/>
  <c r="BJ17" i="7"/>
  <c r="BP17" i="7"/>
  <c r="BV17" i="7" s="1"/>
  <c r="BD64" i="7"/>
  <c r="BJ64" i="7" s="1"/>
  <c r="BD243" i="7"/>
  <c r="BJ243" i="7" s="1"/>
  <c r="BE267" i="7"/>
  <c r="BK267" i="7" s="1"/>
  <c r="BJ137" i="7"/>
  <c r="BP137" i="7"/>
  <c r="BV137" i="7" s="1"/>
  <c r="BE111" i="7"/>
  <c r="BE130" i="7"/>
  <c r="BJ130" i="7"/>
  <c r="BP130" i="7"/>
  <c r="BV130" i="7" s="1"/>
  <c r="BD50" i="7"/>
  <c r="BJ50" i="7" s="1"/>
  <c r="BE250" i="7"/>
  <c r="BK250" i="7" s="1"/>
  <c r="BE275" i="7"/>
  <c r="BK275" i="7" s="1"/>
  <c r="BD198" i="7"/>
  <c r="BJ198" i="7" s="1"/>
  <c r="BE274" i="7"/>
  <c r="BK274" i="7" s="1"/>
  <c r="BD12" i="7"/>
  <c r="BE17" i="7"/>
  <c r="BE115" i="7"/>
  <c r="BK115" i="7" s="1"/>
  <c r="BE153" i="7"/>
  <c r="BK153" i="7" s="1"/>
  <c r="BE119" i="7"/>
  <c r="BK119" i="7" s="1"/>
  <c r="BE131" i="7"/>
  <c r="BK131" i="7" s="1"/>
  <c r="BJ121" i="7"/>
  <c r="BP121" i="7"/>
  <c r="BV121" i="7" s="1"/>
  <c r="BK108" i="7"/>
  <c r="BQ108" i="7"/>
  <c r="BW108" i="7" s="1"/>
  <c r="BE152" i="7"/>
  <c r="BK152" i="7" s="1"/>
  <c r="BJ133" i="7"/>
  <c r="BP133" i="7"/>
  <c r="BV133" i="7" s="1"/>
  <c r="BJ109" i="7"/>
  <c r="BP109" i="7"/>
  <c r="BV109" i="7" s="1"/>
  <c r="BJ139" i="7"/>
  <c r="BP139" i="7"/>
  <c r="BV139" i="7" s="1"/>
  <c r="BK140" i="7"/>
  <c r="BQ140" i="7"/>
  <c r="BW140" i="7" s="1"/>
  <c r="BE109" i="7"/>
  <c r="BJ119" i="7"/>
  <c r="BP119" i="7"/>
  <c r="BV119" i="7" s="1"/>
  <c r="BJ153" i="7"/>
  <c r="BP153" i="7"/>
  <c r="BV153" i="7" s="1"/>
  <c r="BK124" i="7"/>
  <c r="BQ124" i="7"/>
  <c r="BW124" i="7" s="1"/>
  <c r="BJ148" i="7"/>
  <c r="BP148" i="7"/>
  <c r="BV148" i="7" s="1"/>
  <c r="BK112" i="7"/>
  <c r="BQ112" i="7"/>
  <c r="BW112" i="7" s="1"/>
  <c r="BE133" i="7"/>
  <c r="BE142" i="7"/>
  <c r="BE148" i="7"/>
  <c r="BE136" i="7"/>
  <c r="BE125" i="7"/>
  <c r="BK110" i="7"/>
  <c r="BQ110" i="7"/>
  <c r="BW110" i="7" s="1"/>
  <c r="BE113" i="7"/>
  <c r="BJ146" i="7"/>
  <c r="BP146" i="7"/>
  <c r="BV146" i="7" s="1"/>
  <c r="BJ127" i="7"/>
  <c r="BP127" i="7"/>
  <c r="BV127" i="7" s="1"/>
  <c r="BE129" i="7"/>
  <c r="BE138" i="7"/>
  <c r="BE144" i="7"/>
  <c r="BE139" i="7"/>
  <c r="BE127" i="7"/>
  <c r="BJ136" i="7"/>
  <c r="BP136" i="7"/>
  <c r="BV136" i="7" s="1"/>
  <c r="AX11" i="7"/>
  <c r="BO234" i="7"/>
  <c r="BU234" i="7" s="1"/>
  <c r="BO261" i="7"/>
  <c r="BU261" i="7" s="1"/>
  <c r="BP275" i="7"/>
  <c r="BV275" i="7" s="1"/>
  <c r="BJ19" i="7"/>
  <c r="BP19" i="7"/>
  <c r="BV19" i="7" s="1"/>
  <c r="BI13" i="7"/>
  <c r="BO13" i="7"/>
  <c r="BU13" i="7" s="1"/>
  <c r="AS11" i="7"/>
  <c r="BE11" i="7" s="1"/>
  <c r="BQ11" i="7" s="1"/>
  <c r="BE19" i="7"/>
  <c r="BI26" i="7"/>
  <c r="BO26" i="7"/>
  <c r="BU26" i="7" s="1"/>
  <c r="AS13" i="7"/>
  <c r="AY13" i="7" s="1"/>
  <c r="BI72" i="7"/>
  <c r="BE75" i="7"/>
  <c r="BQ75" i="7" s="1"/>
  <c r="BW75" i="7" s="1"/>
  <c r="BD206" i="7"/>
  <c r="BJ206" i="7" s="1"/>
  <c r="BE214" i="7"/>
  <c r="BK214" i="7" s="1"/>
  <c r="AS229" i="7"/>
  <c r="CI229" i="7"/>
  <c r="AS14" i="7"/>
  <c r="AY14" i="7" s="1"/>
  <c r="CI14" i="7"/>
  <c r="AX94" i="7"/>
  <c r="BD94" i="7"/>
  <c r="BJ221" i="7"/>
  <c r="BP221" i="7"/>
  <c r="BV221" i="7" s="1"/>
  <c r="BI17" i="7"/>
  <c r="BO17" i="7"/>
  <c r="BU17" i="7" s="1"/>
  <c r="AS12" i="7"/>
  <c r="AY12" i="7" s="1"/>
  <c r="CI12" i="7"/>
  <c r="AS94" i="7"/>
  <c r="CI94" i="7"/>
  <c r="BJ15" i="7"/>
  <c r="BP15" i="7"/>
  <c r="BV15" i="7" s="1"/>
  <c r="BE83" i="7"/>
  <c r="BQ83" i="7" s="1"/>
  <c r="BW83" i="7" s="1"/>
  <c r="BD230" i="7"/>
  <c r="BJ230" i="7" s="1"/>
  <c r="BE227" i="7"/>
  <c r="BK227" i="7" s="1"/>
  <c r="BE263" i="7"/>
  <c r="BK263" i="7" s="1"/>
  <c r="BE255" i="7"/>
  <c r="BK255" i="7" s="1"/>
  <c r="BD269" i="7"/>
  <c r="BJ269" i="7" s="1"/>
  <c r="BD204" i="7"/>
  <c r="BJ204" i="7" s="1"/>
  <c r="BI233" i="7"/>
  <c r="BO233" i="7"/>
  <c r="BU233" i="7" s="1"/>
  <c r="BI18" i="7"/>
  <c r="BO18" i="7"/>
  <c r="BU18" i="7" s="1"/>
  <c r="BE16" i="7"/>
  <c r="BI65" i="7"/>
  <c r="BO65" i="7"/>
  <c r="BU65" i="7" s="1"/>
  <c r="BD40" i="7"/>
  <c r="BD48" i="7"/>
  <c r="BJ48" i="7" s="1"/>
  <c r="BO254" i="7"/>
  <c r="BU254" i="7" s="1"/>
  <c r="BO243" i="7"/>
  <c r="BU243" i="7" s="1"/>
  <c r="BE232" i="7"/>
  <c r="BJ214" i="7"/>
  <c r="BP214" i="7"/>
  <c r="BV214" i="7" s="1"/>
  <c r="AS233" i="7"/>
  <c r="CI233" i="7"/>
  <c r="BJ207" i="7"/>
  <c r="BP207" i="7"/>
  <c r="BV207" i="7" s="1"/>
  <c r="BI16" i="7"/>
  <c r="BO16" i="7"/>
  <c r="BU16" i="7" s="1"/>
  <c r="AS18" i="7"/>
  <c r="AY18" i="7" s="1"/>
  <c r="BD24" i="7"/>
  <c r="BD51" i="7"/>
  <c r="BI81" i="7"/>
  <c r="BO81" i="7"/>
  <c r="BU81" i="7" s="1"/>
  <c r="AX233" i="7"/>
  <c r="BD233" i="7"/>
  <c r="BD13" i="7"/>
  <c r="BI14" i="7"/>
  <c r="BO14" i="7"/>
  <c r="BU14" i="7" s="1"/>
  <c r="BE257" i="7"/>
  <c r="BK257" i="7" s="1"/>
  <c r="BE276" i="7"/>
  <c r="BE262" i="7"/>
  <c r="BK262" i="7" s="1"/>
  <c r="BE223" i="7"/>
  <c r="BQ216" i="7"/>
  <c r="BW216" i="7" s="1"/>
  <c r="BE207" i="7"/>
  <c r="BE248" i="7"/>
  <c r="BE197" i="7"/>
  <c r="BK197" i="7" s="1"/>
  <c r="BE210" i="7"/>
  <c r="BK210" i="7" s="1"/>
  <c r="BE249" i="7"/>
  <c r="BK249" i="7" s="1"/>
  <c r="BP279" i="7"/>
  <c r="BV279" i="7" s="1"/>
  <c r="BD251" i="7"/>
  <c r="BD239" i="7"/>
  <c r="BJ239" i="7" s="1"/>
  <c r="BD202" i="7"/>
  <c r="BJ202" i="7" s="1"/>
  <c r="BD241" i="7"/>
  <c r="BJ225" i="7"/>
  <c r="BP225" i="7"/>
  <c r="BV225" i="7" s="1"/>
  <c r="BJ274" i="7"/>
  <c r="BP274" i="7"/>
  <c r="BV274" i="7" s="1"/>
  <c r="BD220" i="7"/>
  <c r="BD235" i="7"/>
  <c r="BP236" i="7"/>
  <c r="BV236" i="7" s="1"/>
  <c r="BD265" i="7"/>
  <c r="BJ265" i="7" s="1"/>
  <c r="BJ271" i="7"/>
  <c r="BP271" i="7"/>
  <c r="BV271" i="7" s="1"/>
  <c r="BI237" i="7"/>
  <c r="BO237" i="7"/>
  <c r="BU237" i="7" s="1"/>
  <c r="BO241" i="7"/>
  <c r="BU241" i="7" s="1"/>
  <c r="BI196" i="7"/>
  <c r="BO196" i="7"/>
  <c r="BU196" i="7" s="1"/>
  <c r="AS254" i="7"/>
  <c r="AY254" i="7" s="1"/>
  <c r="CI254" i="7"/>
  <c r="BI204" i="7"/>
  <c r="BO204" i="7"/>
  <c r="BU204" i="7" s="1"/>
  <c r="BJ277" i="7"/>
  <c r="BP277" i="7"/>
  <c r="BV277" i="7" s="1"/>
  <c r="BJ228" i="7"/>
  <c r="BP228" i="7"/>
  <c r="BV228" i="7" s="1"/>
  <c r="BE225" i="7"/>
  <c r="BE228" i="7"/>
  <c r="BD196" i="7"/>
  <c r="BJ227" i="7"/>
  <c r="BP227" i="7"/>
  <c r="BV227" i="7" s="1"/>
  <c r="BE209" i="7"/>
  <c r="BD237" i="7"/>
  <c r="BK268" i="7"/>
  <c r="BQ268" i="7"/>
  <c r="BW268" i="7" s="1"/>
  <c r="BI222" i="7"/>
  <c r="BO222" i="7"/>
  <c r="BU222" i="7" s="1"/>
  <c r="BD226" i="7"/>
  <c r="BE201" i="7"/>
  <c r="BJ246" i="7"/>
  <c r="BP246" i="7"/>
  <c r="BV246" i="7" s="1"/>
  <c r="BJ270" i="7"/>
  <c r="BP270" i="7"/>
  <c r="BV270" i="7" s="1"/>
  <c r="CI196" i="7"/>
  <c r="AS196" i="7"/>
  <c r="AY196" i="7" s="1"/>
  <c r="CI208" i="7"/>
  <c r="AS208" i="7"/>
  <c r="AY208" i="7" s="1"/>
  <c r="BJ260" i="7"/>
  <c r="BP260" i="7"/>
  <c r="BV260" i="7" s="1"/>
  <c r="BK238" i="7"/>
  <c r="BQ238" i="7"/>
  <c r="BW238" i="7" s="1"/>
  <c r="AS226" i="7"/>
  <c r="AY226" i="7" s="1"/>
  <c r="CI226" i="7"/>
  <c r="BI198" i="7"/>
  <c r="BO198" i="7"/>
  <c r="BU198" i="7" s="1"/>
  <c r="BI230" i="7"/>
  <c r="BO230" i="7"/>
  <c r="BU230" i="7" s="1"/>
  <c r="BD261" i="7"/>
  <c r="CI220" i="7"/>
  <c r="AS220" i="7"/>
  <c r="AY220" i="7" s="1"/>
  <c r="BJ210" i="7"/>
  <c r="BP210" i="7"/>
  <c r="BV210" i="7" s="1"/>
  <c r="AS264" i="7"/>
  <c r="AY264" i="7" s="1"/>
  <c r="CI264" i="7"/>
  <c r="CI269" i="7"/>
  <c r="AS269" i="7"/>
  <c r="AY269" i="7" s="1"/>
  <c r="BE260" i="7"/>
  <c r="CI204" i="7"/>
  <c r="AS204" i="7"/>
  <c r="AY204" i="7" s="1"/>
  <c r="BE271" i="7"/>
  <c r="AS235" i="7"/>
  <c r="AY235" i="7" s="1"/>
  <c r="CI235" i="7"/>
  <c r="BI202" i="7"/>
  <c r="BO202" i="7"/>
  <c r="BU202" i="7" s="1"/>
  <c r="BD200" i="7"/>
  <c r="BJ250" i="7"/>
  <c r="BP250" i="7"/>
  <c r="BV250" i="7" s="1"/>
  <c r="BJ272" i="7"/>
  <c r="BP272" i="7"/>
  <c r="BV272" i="7" s="1"/>
  <c r="BD222" i="7"/>
  <c r="BJ224" i="7"/>
  <c r="BP224" i="7"/>
  <c r="BV224" i="7" s="1"/>
  <c r="BK266" i="7"/>
  <c r="BQ266" i="7"/>
  <c r="BW266" i="7" s="1"/>
  <c r="BJ223" i="7"/>
  <c r="BP223" i="7"/>
  <c r="BV223" i="7" s="1"/>
  <c r="CI198" i="7"/>
  <c r="AS198" i="7"/>
  <c r="AY198" i="7" s="1"/>
  <c r="CI243" i="7"/>
  <c r="AS243" i="7"/>
  <c r="AY243" i="7" s="1"/>
  <c r="BE258" i="7"/>
  <c r="BE272" i="7"/>
  <c r="CI202" i="7"/>
  <c r="AS202" i="7"/>
  <c r="AY202" i="7" s="1"/>
  <c r="CI265" i="7"/>
  <c r="AS265" i="7"/>
  <c r="AY265" i="7" s="1"/>
  <c r="BK253" i="7"/>
  <c r="BQ253" i="7"/>
  <c r="BW253" i="7" s="1"/>
  <c r="CI206" i="7"/>
  <c r="AS206" i="7"/>
  <c r="AY206" i="7" s="1"/>
  <c r="BJ267" i="7"/>
  <c r="BP267" i="7"/>
  <c r="BV267" i="7" s="1"/>
  <c r="BE246" i="7"/>
  <c r="BI206" i="7"/>
  <c r="BO206" i="7"/>
  <c r="BU206" i="7" s="1"/>
  <c r="BJ197" i="7"/>
  <c r="BP197" i="7"/>
  <c r="BV197" i="7" s="1"/>
  <c r="BJ248" i="7"/>
  <c r="BP248" i="7"/>
  <c r="BV248" i="7" s="1"/>
  <c r="AS222" i="7"/>
  <c r="AY222" i="7" s="1"/>
  <c r="CI222" i="7"/>
  <c r="CI251" i="7"/>
  <c r="AS251" i="7"/>
  <c r="AY251" i="7" s="1"/>
  <c r="BJ258" i="7"/>
  <c r="BP258" i="7"/>
  <c r="BV258" i="7" s="1"/>
  <c r="BI217" i="7"/>
  <c r="BO217" i="7"/>
  <c r="BU217" i="7" s="1"/>
  <c r="BI269" i="7"/>
  <c r="BO269" i="7"/>
  <c r="BU269" i="7" s="1"/>
  <c r="CI239" i="7"/>
  <c r="AS239" i="7"/>
  <c r="AY239" i="7" s="1"/>
  <c r="BJ259" i="7"/>
  <c r="BP259" i="7"/>
  <c r="BV259" i="7" s="1"/>
  <c r="BI220" i="7"/>
  <c r="BO220" i="7"/>
  <c r="BU220" i="7" s="1"/>
  <c r="BJ278" i="7"/>
  <c r="BP278" i="7"/>
  <c r="BV278" i="7" s="1"/>
  <c r="BD217" i="7"/>
  <c r="BD245" i="7"/>
  <c r="CI200" i="7"/>
  <c r="AS200" i="7"/>
  <c r="AY200" i="7" s="1"/>
  <c r="CI261" i="7"/>
  <c r="AS261" i="7"/>
  <c r="AY261" i="7" s="1"/>
  <c r="BI265" i="7"/>
  <c r="BO265" i="7"/>
  <c r="BU265" i="7" s="1"/>
  <c r="AS230" i="7"/>
  <c r="AY230" i="7" s="1"/>
  <c r="CI230" i="7"/>
  <c r="BE224" i="7"/>
  <c r="BD234" i="7"/>
  <c r="BK215" i="7"/>
  <c r="BQ215" i="7"/>
  <c r="BW215" i="7" s="1"/>
  <c r="BE221" i="7"/>
  <c r="BE259" i="7"/>
  <c r="BI208" i="7"/>
  <c r="BO208" i="7"/>
  <c r="BU208" i="7" s="1"/>
  <c r="BD231" i="7"/>
  <c r="BD212" i="7"/>
  <c r="BI231" i="7"/>
  <c r="BO231" i="7"/>
  <c r="BU231" i="7" s="1"/>
  <c r="BI212" i="7"/>
  <c r="BO212" i="7"/>
  <c r="BU212" i="7" s="1"/>
  <c r="CI217" i="7"/>
  <c r="AS217" i="7"/>
  <c r="AY217" i="7" s="1"/>
  <c r="AS245" i="7"/>
  <c r="AY245" i="7" s="1"/>
  <c r="CI245" i="7"/>
  <c r="BE236" i="7"/>
  <c r="BE270" i="7"/>
  <c r="BK218" i="7"/>
  <c r="BQ218" i="7"/>
  <c r="BW218" i="7" s="1"/>
  <c r="BE279" i="7"/>
  <c r="BE213" i="7"/>
  <c r="AS234" i="7"/>
  <c r="AY234" i="7" s="1"/>
  <c r="CI234" i="7"/>
  <c r="CI237" i="7"/>
  <c r="AS237" i="7"/>
  <c r="AY237" i="7" s="1"/>
  <c r="BE244" i="7"/>
  <c r="BD208" i="7"/>
  <c r="AS231" i="7"/>
  <c r="AY231" i="7" s="1"/>
  <c r="CI231" i="7"/>
  <c r="BE278" i="7"/>
  <c r="CI212" i="7"/>
  <c r="AS212" i="7"/>
  <c r="AY212" i="7" s="1"/>
  <c r="CI241" i="7"/>
  <c r="AS241" i="7"/>
  <c r="AY241" i="7" s="1"/>
  <c r="BE240" i="7"/>
  <c r="BE273" i="7"/>
  <c r="BI251" i="7"/>
  <c r="BO251" i="7"/>
  <c r="BU251" i="7" s="1"/>
  <c r="BD254" i="7"/>
  <c r="BJ93" i="7"/>
  <c r="BP93" i="7"/>
  <c r="BV93" i="7" s="1"/>
  <c r="BE93" i="7"/>
  <c r="AY93" i="7"/>
  <c r="BI92" i="7"/>
  <c r="BO92" i="7"/>
  <c r="BU92" i="7" s="1"/>
  <c r="BD92" i="7"/>
  <c r="AX92" i="7"/>
  <c r="AS92" i="7"/>
  <c r="CI92" i="7"/>
  <c r="CI91" i="7"/>
  <c r="AS91" i="7"/>
  <c r="AY91" i="7" s="1"/>
  <c r="BI91" i="7"/>
  <c r="BO91" i="7"/>
  <c r="BU91" i="7" s="1"/>
  <c r="BD91" i="7"/>
  <c r="BD90" i="7"/>
  <c r="AS90" i="7"/>
  <c r="CI90" i="7"/>
  <c r="BI90" i="7"/>
  <c r="BO90" i="7"/>
  <c r="BU90" i="7" s="1"/>
  <c r="BJ89" i="7"/>
  <c r="BP89" i="7"/>
  <c r="BV89" i="7" s="1"/>
  <c r="BE89" i="7"/>
  <c r="AY89" i="7"/>
  <c r="AS88" i="7"/>
  <c r="CI88" i="7"/>
  <c r="BE87" i="7"/>
  <c r="AY87" i="7"/>
  <c r="BJ87" i="7"/>
  <c r="BP87" i="7"/>
  <c r="BV87" i="7" s="1"/>
  <c r="BI86" i="7"/>
  <c r="BO86" i="7"/>
  <c r="BU86" i="7" s="1"/>
  <c r="AS86" i="7"/>
  <c r="CI86" i="7"/>
  <c r="BD86" i="7"/>
  <c r="AX86" i="7"/>
  <c r="BJ85" i="7"/>
  <c r="BP85" i="7"/>
  <c r="BV85" i="7" s="1"/>
  <c r="BE85" i="7"/>
  <c r="AY85" i="7"/>
  <c r="BD84" i="7"/>
  <c r="AX84" i="7"/>
  <c r="AS84" i="7"/>
  <c r="CI84" i="7"/>
  <c r="BI84" i="7"/>
  <c r="BO84" i="7"/>
  <c r="BU84" i="7" s="1"/>
  <c r="BJ83" i="7"/>
  <c r="BP83" i="7"/>
  <c r="BV83" i="7" s="1"/>
  <c r="BK82" i="7"/>
  <c r="BQ82" i="7"/>
  <c r="BW82" i="7" s="1"/>
  <c r="CI81" i="7"/>
  <c r="AS81" i="7"/>
  <c r="BD81" i="7"/>
  <c r="AX81" i="7"/>
  <c r="BI80" i="7"/>
  <c r="BO80" i="7"/>
  <c r="BU80" i="7" s="1"/>
  <c r="BD80" i="7"/>
  <c r="AS80" i="7"/>
  <c r="CI80" i="7"/>
  <c r="BD79" i="7"/>
  <c r="AX79" i="7"/>
  <c r="AS79" i="7"/>
  <c r="CI79" i="7"/>
  <c r="BI78" i="7"/>
  <c r="BO78" i="7"/>
  <c r="BU78" i="7" s="1"/>
  <c r="AS78" i="7"/>
  <c r="CI78" i="7"/>
  <c r="BD78" i="7"/>
  <c r="AX78" i="7"/>
  <c r="BO77" i="7"/>
  <c r="BU77" i="7" s="1"/>
  <c r="BI77" i="7"/>
  <c r="AS77" i="7"/>
  <c r="CI77" i="7"/>
  <c r="BD77" i="7"/>
  <c r="AX77" i="7"/>
  <c r="AS76" i="7"/>
  <c r="CI76" i="7"/>
  <c r="BD76" i="7"/>
  <c r="AX76" i="7"/>
  <c r="BI76" i="7"/>
  <c r="BO76" i="7"/>
  <c r="BU76" i="7" s="1"/>
  <c r="BJ75" i="7"/>
  <c r="BP75" i="7"/>
  <c r="BV75" i="7" s="1"/>
  <c r="BD74" i="7"/>
  <c r="CI74" i="7"/>
  <c r="AS74" i="7"/>
  <c r="BI74" i="7"/>
  <c r="BO74" i="7"/>
  <c r="BU74" i="7" s="1"/>
  <c r="CI73" i="7"/>
  <c r="AS73" i="7"/>
  <c r="BD73" i="7"/>
  <c r="AX73" i="7"/>
  <c r="CI72" i="7"/>
  <c r="AS72" i="7"/>
  <c r="BD71" i="7"/>
  <c r="AX71" i="7"/>
  <c r="CI71" i="7"/>
  <c r="AS71" i="7"/>
  <c r="BI71" i="7"/>
  <c r="BO71" i="7"/>
  <c r="BU71" i="7" s="1"/>
  <c r="CI70" i="7"/>
  <c r="AS70" i="7"/>
  <c r="BD70" i="7"/>
  <c r="AX70" i="7"/>
  <c r="BI70" i="7"/>
  <c r="BO70" i="7"/>
  <c r="BU70" i="7" s="1"/>
  <c r="BD69" i="7"/>
  <c r="AX69" i="7"/>
  <c r="CI69" i="7"/>
  <c r="AS69" i="7"/>
  <c r="BJ68" i="7"/>
  <c r="BP68" i="7"/>
  <c r="BV68" i="7" s="1"/>
  <c r="BE68" i="7"/>
  <c r="AY68" i="7"/>
  <c r="CI67" i="7"/>
  <c r="AS67" i="7"/>
  <c r="AY67" i="7" s="1"/>
  <c r="BO67" i="7"/>
  <c r="BU67" i="7" s="1"/>
  <c r="BI67" i="7"/>
  <c r="BD67" i="7"/>
  <c r="BD66" i="7"/>
  <c r="CI66" i="7"/>
  <c r="AS66" i="7"/>
  <c r="BO66" i="7"/>
  <c r="BU66" i="7" s="1"/>
  <c r="BI66" i="7"/>
  <c r="CI65" i="7"/>
  <c r="AS65" i="7"/>
  <c r="BD65" i="7"/>
  <c r="AX65" i="7"/>
  <c r="BI64" i="7"/>
  <c r="BO64" i="7"/>
  <c r="BU64" i="7" s="1"/>
  <c r="CI64" i="7"/>
  <c r="AS64" i="7"/>
  <c r="BD63" i="7"/>
  <c r="AX63" i="7"/>
  <c r="CI63" i="7"/>
  <c r="AS63" i="7"/>
  <c r="BI63" i="7"/>
  <c r="BO63" i="7"/>
  <c r="BU63" i="7" s="1"/>
  <c r="BI62" i="7"/>
  <c r="BO62" i="7"/>
  <c r="BU62" i="7" s="1"/>
  <c r="BD62" i="7"/>
  <c r="AX62" i="7"/>
  <c r="CI62" i="7"/>
  <c r="AS62" i="7"/>
  <c r="BK61" i="7"/>
  <c r="BQ61" i="7"/>
  <c r="BW61" i="7" s="1"/>
  <c r="BJ60" i="7"/>
  <c r="BP60" i="7"/>
  <c r="BV60" i="7" s="1"/>
  <c r="BE60" i="7"/>
  <c r="AY60" i="7"/>
  <c r="BJ58" i="7"/>
  <c r="BP58" i="7"/>
  <c r="BV58" i="7" s="1"/>
  <c r="BE58" i="7"/>
  <c r="AY58" i="7"/>
  <c r="BJ57" i="7"/>
  <c r="BP57" i="7"/>
  <c r="BV57" i="7" s="1"/>
  <c r="BE57" i="7"/>
  <c r="AY57" i="7"/>
  <c r="BE56" i="7"/>
  <c r="AY56" i="7"/>
  <c r="BE55" i="7"/>
  <c r="AY55" i="7"/>
  <c r="BJ55" i="7"/>
  <c r="BP55" i="7"/>
  <c r="BV55" i="7" s="1"/>
  <c r="BE54" i="7"/>
  <c r="AY54" i="7"/>
  <c r="BJ54" i="7"/>
  <c r="BP54" i="7"/>
  <c r="BV54" i="7" s="1"/>
  <c r="BE53" i="7"/>
  <c r="AY53" i="7"/>
  <c r="BJ53" i="7"/>
  <c r="BP53" i="7"/>
  <c r="BV53" i="7" s="1"/>
  <c r="BI52" i="7"/>
  <c r="BO52" i="7"/>
  <c r="BU52" i="7" s="1"/>
  <c r="BD52" i="7"/>
  <c r="AX52" i="7"/>
  <c r="AS52" i="7"/>
  <c r="CI52" i="7"/>
  <c r="BI51" i="7"/>
  <c r="BO51" i="7"/>
  <c r="BU51" i="7" s="1"/>
  <c r="CI51" i="7"/>
  <c r="AS51" i="7"/>
  <c r="AY51" i="7" s="1"/>
  <c r="AS50" i="7"/>
  <c r="CI50" i="7"/>
  <c r="BI50" i="7"/>
  <c r="BO50" i="7"/>
  <c r="BU50" i="7" s="1"/>
  <c r="BE49" i="7"/>
  <c r="AY49" i="7"/>
  <c r="BJ49" i="7"/>
  <c r="BP49" i="7"/>
  <c r="BV49" i="7" s="1"/>
  <c r="CI48" i="7"/>
  <c r="AS48" i="7"/>
  <c r="CI47" i="7"/>
  <c r="AS47" i="7"/>
  <c r="BD47" i="7"/>
  <c r="AX47" i="7"/>
  <c r="BO47" i="7"/>
  <c r="BU47" i="7" s="1"/>
  <c r="BI47" i="7"/>
  <c r="BD46" i="7"/>
  <c r="AX46" i="7"/>
  <c r="AS46" i="7"/>
  <c r="CI46" i="7"/>
  <c r="BI46" i="7"/>
  <c r="BO46" i="7"/>
  <c r="BU46" i="7" s="1"/>
  <c r="BO45" i="7"/>
  <c r="BU45" i="7" s="1"/>
  <c r="BI45" i="7"/>
  <c r="BD45" i="7"/>
  <c r="AX45" i="7"/>
  <c r="CI45" i="7"/>
  <c r="AS45" i="7"/>
  <c r="BD44" i="7"/>
  <c r="AX44" i="7"/>
  <c r="AS44" i="7"/>
  <c r="CI44" i="7"/>
  <c r="BI44" i="7"/>
  <c r="BO44" i="7"/>
  <c r="BU44" i="7" s="1"/>
  <c r="BD43" i="7"/>
  <c r="CI43" i="7"/>
  <c r="AS43" i="7"/>
  <c r="AY43" i="7" s="1"/>
  <c r="BD42" i="7"/>
  <c r="CI42" i="7"/>
  <c r="AS42" i="7"/>
  <c r="BI42" i="7"/>
  <c r="BO42" i="7"/>
  <c r="BU42" i="7" s="1"/>
  <c r="BE41" i="7"/>
  <c r="AY41" i="7"/>
  <c r="BJ41" i="7"/>
  <c r="BP41" i="7"/>
  <c r="BV41" i="7" s="1"/>
  <c r="AS40" i="7"/>
  <c r="CI40" i="7"/>
  <c r="BD39" i="7"/>
  <c r="AX39" i="7"/>
  <c r="CI39" i="7"/>
  <c r="AS39" i="7"/>
  <c r="BI38" i="7"/>
  <c r="BO38" i="7"/>
  <c r="BU38" i="7" s="1"/>
  <c r="AS38" i="7"/>
  <c r="CI38" i="7"/>
  <c r="BD38" i="7"/>
  <c r="AX38" i="7"/>
  <c r="BO37" i="7"/>
  <c r="BU37" i="7" s="1"/>
  <c r="BI37" i="7"/>
  <c r="CI37" i="7"/>
  <c r="AS37" i="7"/>
  <c r="BD37" i="7"/>
  <c r="AX37" i="7"/>
  <c r="BD36" i="7"/>
  <c r="AX36" i="7"/>
  <c r="CI36" i="7"/>
  <c r="AS36" i="7"/>
  <c r="BI36" i="7"/>
  <c r="BO36" i="7"/>
  <c r="BU36" i="7" s="1"/>
  <c r="BD35" i="7"/>
  <c r="CI35" i="7"/>
  <c r="AS35" i="7"/>
  <c r="AY35" i="7" s="1"/>
  <c r="BD34" i="7"/>
  <c r="CI34" i="7"/>
  <c r="AS34" i="7"/>
  <c r="BE33" i="7"/>
  <c r="AY33" i="7"/>
  <c r="BJ33" i="7"/>
  <c r="BP33" i="7"/>
  <c r="BV33" i="7" s="1"/>
  <c r="BD32" i="7"/>
  <c r="AS32" i="7"/>
  <c r="CI32" i="7"/>
  <c r="BI32" i="7"/>
  <c r="BO32" i="7"/>
  <c r="BU32" i="7" s="1"/>
  <c r="BD31" i="7"/>
  <c r="AX31" i="7"/>
  <c r="AS31" i="7"/>
  <c r="CI31" i="7"/>
  <c r="AS30" i="7"/>
  <c r="CI30" i="7"/>
  <c r="BD30" i="7"/>
  <c r="AX30" i="7"/>
  <c r="BI30" i="7"/>
  <c r="BO30" i="7"/>
  <c r="BU30" i="7" s="1"/>
  <c r="BO29" i="7"/>
  <c r="BU29" i="7" s="1"/>
  <c r="BI29" i="7"/>
  <c r="BD29" i="7"/>
  <c r="AX29" i="7"/>
  <c r="AS29" i="7"/>
  <c r="CI29" i="7"/>
  <c r="BJ28" i="7"/>
  <c r="BP28" i="7"/>
  <c r="BV28" i="7" s="1"/>
  <c r="BE28" i="7"/>
  <c r="AY28" i="7"/>
  <c r="BI27" i="7"/>
  <c r="BO27" i="7"/>
  <c r="BU27" i="7" s="1"/>
  <c r="CI27" i="7"/>
  <c r="AS27" i="7"/>
  <c r="AY27" i="7" s="1"/>
  <c r="BD26" i="7"/>
  <c r="AS26" i="7"/>
  <c r="CI26" i="7"/>
  <c r="BE25" i="7"/>
  <c r="AY25" i="7"/>
  <c r="BJ25" i="7"/>
  <c r="BP25" i="7"/>
  <c r="BV25" i="7" s="1"/>
  <c r="CI24" i="7"/>
  <c r="AS24" i="7"/>
  <c r="BI24" i="7"/>
  <c r="BO24" i="7"/>
  <c r="BU24" i="7" s="1"/>
  <c r="BK23" i="7"/>
  <c r="BQ23" i="7"/>
  <c r="BW23" i="7" s="1"/>
  <c r="BI22" i="7"/>
  <c r="BO22" i="7"/>
  <c r="BU22" i="7" s="1"/>
  <c r="AS22" i="7"/>
  <c r="CI22" i="7"/>
  <c r="BD22" i="7"/>
  <c r="AX22" i="7"/>
  <c r="BE21" i="7"/>
  <c r="AY21" i="7"/>
  <c r="BJ21" i="7"/>
  <c r="BP21" i="7"/>
  <c r="BV21" i="7" s="1"/>
  <c r="BE20" i="7"/>
  <c r="AY20" i="7"/>
  <c r="BJ20" i="7"/>
  <c r="BP20" i="7"/>
  <c r="BV20" i="7" s="1"/>
  <c r="BJ11" i="7"/>
  <c r="CI13" i="7"/>
  <c r="CI11" i="7"/>
  <c r="CI18" i="7"/>
  <c r="BU11" i="7"/>
  <c r="BI11" i="7"/>
  <c r="BQ296" i="7" l="1"/>
  <c r="BW296" i="7" s="1"/>
  <c r="BP72" i="7"/>
  <c r="BV72" i="7" s="1"/>
  <c r="BQ322" i="7"/>
  <c r="BW322" i="7" s="1"/>
  <c r="BK312" i="7"/>
  <c r="BQ312" i="7"/>
  <c r="BW312" i="7" s="1"/>
  <c r="BQ300" i="7"/>
  <c r="BW300" i="7" s="1"/>
  <c r="BQ318" i="7"/>
  <c r="BW318" i="7" s="1"/>
  <c r="BQ334" i="7"/>
  <c r="BW334" i="7" s="1"/>
  <c r="BK311" i="7"/>
  <c r="BQ311" i="7"/>
  <c r="BW311" i="7" s="1"/>
  <c r="BQ324" i="7"/>
  <c r="BW324" i="7" s="1"/>
  <c r="BK308" i="7"/>
  <c r="BQ308" i="7"/>
  <c r="BW308" i="7" s="1"/>
  <c r="BK327" i="7"/>
  <c r="BQ327" i="7"/>
  <c r="BW327" i="7" s="1"/>
  <c r="BK302" i="7"/>
  <c r="BQ302" i="7"/>
  <c r="BW302" i="7" s="1"/>
  <c r="BK309" i="7"/>
  <c r="BQ309" i="7"/>
  <c r="BW309" i="7" s="1"/>
  <c r="BK297" i="7"/>
  <c r="BQ297" i="7"/>
  <c r="BW297" i="7" s="1"/>
  <c r="BK313" i="7"/>
  <c r="BQ313" i="7"/>
  <c r="BW313" i="7" s="1"/>
  <c r="BK304" i="7"/>
  <c r="BQ304" i="7"/>
  <c r="BW304" i="7" s="1"/>
  <c r="BK331" i="7"/>
  <c r="BQ331" i="7"/>
  <c r="BW331" i="7" s="1"/>
  <c r="BK293" i="7"/>
  <c r="BQ293" i="7"/>
  <c r="BW293" i="7" s="1"/>
  <c r="BK330" i="7"/>
  <c r="BQ330" i="7"/>
  <c r="BW330" i="7" s="1"/>
  <c r="BK314" i="7"/>
  <c r="BQ314" i="7"/>
  <c r="BW314" i="7" s="1"/>
  <c r="BK310" i="7"/>
  <c r="BQ310" i="7"/>
  <c r="BW310" i="7" s="1"/>
  <c r="BK323" i="7"/>
  <c r="BQ323" i="7"/>
  <c r="BW323" i="7" s="1"/>
  <c r="BP50" i="7"/>
  <c r="BV50" i="7" s="1"/>
  <c r="BQ275" i="7"/>
  <c r="BW275" i="7" s="1"/>
  <c r="BP18" i="7"/>
  <c r="BV18" i="7" s="1"/>
  <c r="BE269" i="7"/>
  <c r="BK269" i="7" s="1"/>
  <c r="AY11" i="7"/>
  <c r="BP64" i="7"/>
  <c r="BV64" i="7" s="1"/>
  <c r="BQ277" i="7"/>
  <c r="BW277" i="7" s="1"/>
  <c r="BP88" i="7"/>
  <c r="BV88" i="7" s="1"/>
  <c r="BQ274" i="7"/>
  <c r="BW274" i="7" s="1"/>
  <c r="BQ267" i="7"/>
  <c r="BW267" i="7" s="1"/>
  <c r="BJ229" i="7"/>
  <c r="BK83" i="7"/>
  <c r="BQ252" i="7"/>
  <c r="BW252" i="7" s="1"/>
  <c r="BE13" i="7"/>
  <c r="BK13" i="7" s="1"/>
  <c r="BQ122" i="7"/>
  <c r="BW122" i="7" s="1"/>
  <c r="BQ146" i="7"/>
  <c r="BW146" i="7" s="1"/>
  <c r="BP264" i="7"/>
  <c r="BV264" i="7" s="1"/>
  <c r="BQ214" i="7"/>
  <c r="BW214" i="7" s="1"/>
  <c r="BP14" i="7"/>
  <c r="BV14" i="7" s="1"/>
  <c r="BP27" i="7"/>
  <c r="BV27" i="7" s="1"/>
  <c r="BJ199" i="7"/>
  <c r="BP199" i="7"/>
  <c r="BV199" i="7" s="1"/>
  <c r="BK132" i="7"/>
  <c r="BQ132" i="7"/>
  <c r="BW132" i="7" s="1"/>
  <c r="AY199" i="7"/>
  <c r="BE199" i="7"/>
  <c r="BQ255" i="7"/>
  <c r="BW255" i="7" s="1"/>
  <c r="BQ119" i="7"/>
  <c r="BW119" i="7" s="1"/>
  <c r="BQ250" i="7"/>
  <c r="BW250" i="7" s="1"/>
  <c r="BK75" i="7"/>
  <c r="BQ15" i="7"/>
  <c r="BW15" i="7" s="1"/>
  <c r="BP16" i="7"/>
  <c r="BV16" i="7" s="1"/>
  <c r="BQ121" i="7"/>
  <c r="BW121" i="7" s="1"/>
  <c r="BK116" i="7"/>
  <c r="BQ116" i="7"/>
  <c r="BW116" i="7" s="1"/>
  <c r="BQ115" i="7"/>
  <c r="BW115" i="7" s="1"/>
  <c r="BQ131" i="7"/>
  <c r="BW131" i="7" s="1"/>
  <c r="BE12" i="7"/>
  <c r="BK17" i="7"/>
  <c r="BQ17" i="7"/>
  <c r="BW17" i="7" s="1"/>
  <c r="BK120" i="7"/>
  <c r="BQ120" i="7"/>
  <c r="BW120" i="7" s="1"/>
  <c r="BE265" i="7"/>
  <c r="BK265" i="7" s="1"/>
  <c r="BE18" i="7"/>
  <c r="BK18" i="7" s="1"/>
  <c r="BJ12" i="7"/>
  <c r="BP12" i="7"/>
  <c r="BV12" i="7" s="1"/>
  <c r="BJ203" i="7"/>
  <c r="BP203" i="7"/>
  <c r="BV203" i="7" s="1"/>
  <c r="BP198" i="7"/>
  <c r="BV198" i="7" s="1"/>
  <c r="BE14" i="7"/>
  <c r="BK137" i="7"/>
  <c r="BQ137" i="7"/>
  <c r="BW137" i="7" s="1"/>
  <c r="BK134" i="7"/>
  <c r="BQ134" i="7"/>
  <c r="BW134" i="7" s="1"/>
  <c r="BK130" i="7"/>
  <c r="BQ130" i="7"/>
  <c r="BW130" i="7" s="1"/>
  <c r="BP206" i="7"/>
  <c r="BV206" i="7" s="1"/>
  <c r="BP243" i="7"/>
  <c r="BV243" i="7" s="1"/>
  <c r="BK111" i="7"/>
  <c r="BQ111" i="7"/>
  <c r="BW111" i="7" s="1"/>
  <c r="AY203" i="7"/>
  <c r="BE203" i="7"/>
  <c r="BQ153" i="7"/>
  <c r="BW153" i="7" s="1"/>
  <c r="BQ152" i="7"/>
  <c r="BW152" i="7" s="1"/>
  <c r="BK113" i="7"/>
  <c r="BQ113" i="7"/>
  <c r="BW113" i="7" s="1"/>
  <c r="BK138" i="7"/>
  <c r="BQ138" i="7"/>
  <c r="BW138" i="7" s="1"/>
  <c r="BK129" i="7"/>
  <c r="BQ129" i="7"/>
  <c r="BW129" i="7" s="1"/>
  <c r="BK127" i="7"/>
  <c r="BQ127" i="7"/>
  <c r="BW127" i="7" s="1"/>
  <c r="BK139" i="7"/>
  <c r="BQ139" i="7"/>
  <c r="BW139" i="7" s="1"/>
  <c r="BK142" i="7"/>
  <c r="BQ142" i="7"/>
  <c r="BW142" i="7" s="1"/>
  <c r="BK144" i="7"/>
  <c r="BQ144" i="7"/>
  <c r="BW144" i="7" s="1"/>
  <c r="BK125" i="7"/>
  <c r="BQ125" i="7"/>
  <c r="BW125" i="7" s="1"/>
  <c r="BK148" i="7"/>
  <c r="BQ148" i="7"/>
  <c r="BW148" i="7" s="1"/>
  <c r="BK136" i="7"/>
  <c r="BQ136" i="7"/>
  <c r="BW136" i="7" s="1"/>
  <c r="BK133" i="7"/>
  <c r="BQ133" i="7"/>
  <c r="BW133" i="7" s="1"/>
  <c r="BK109" i="7"/>
  <c r="BQ109" i="7"/>
  <c r="BW109" i="7" s="1"/>
  <c r="BJ24" i="7"/>
  <c r="BP24" i="7"/>
  <c r="BV24" i="7" s="1"/>
  <c r="BJ94" i="7"/>
  <c r="BP94" i="7"/>
  <c r="BV94" i="7" s="1"/>
  <c r="BP48" i="7"/>
  <c r="BV48" i="7" s="1"/>
  <c r="BP239" i="7"/>
  <c r="BV239" i="7" s="1"/>
  <c r="BE261" i="7"/>
  <c r="BK261" i="7" s="1"/>
  <c r="BP204" i="7"/>
  <c r="BV204" i="7" s="1"/>
  <c r="BE198" i="7"/>
  <c r="BK198" i="7" s="1"/>
  <c r="BJ13" i="7"/>
  <c r="BP13" i="7"/>
  <c r="BV13" i="7" s="1"/>
  <c r="BQ18" i="7"/>
  <c r="BW18" i="7" s="1"/>
  <c r="BJ40" i="7"/>
  <c r="BP40" i="7"/>
  <c r="BV40" i="7" s="1"/>
  <c r="BQ263" i="7"/>
  <c r="BW263" i="7" s="1"/>
  <c r="BE202" i="7"/>
  <c r="BK202" i="7" s="1"/>
  <c r="BP269" i="7"/>
  <c r="BV269" i="7" s="1"/>
  <c r="BQ227" i="7"/>
  <c r="BW227" i="7" s="1"/>
  <c r="BJ233" i="7"/>
  <c r="BP233" i="7"/>
  <c r="BV233" i="7" s="1"/>
  <c r="AY233" i="7"/>
  <c r="BE233" i="7"/>
  <c r="BK19" i="7"/>
  <c r="BQ19" i="7"/>
  <c r="BW19" i="7" s="1"/>
  <c r="BQ197" i="7"/>
  <c r="BW197" i="7" s="1"/>
  <c r="BE196" i="7"/>
  <c r="BK196" i="7" s="1"/>
  <c r="BE91" i="7"/>
  <c r="BK232" i="7"/>
  <c r="BQ232" i="7"/>
  <c r="BW232" i="7" s="1"/>
  <c r="BK16" i="7"/>
  <c r="BQ16" i="7"/>
  <c r="BW16" i="7" s="1"/>
  <c r="BE94" i="7"/>
  <c r="AY94" i="7"/>
  <c r="BP230" i="7"/>
  <c r="BV230" i="7" s="1"/>
  <c r="BE35" i="7"/>
  <c r="BK35" i="7" s="1"/>
  <c r="BQ262" i="7"/>
  <c r="BW262" i="7" s="1"/>
  <c r="BJ51" i="7"/>
  <c r="BP51" i="7"/>
  <c r="BV51" i="7" s="1"/>
  <c r="AY229" i="7"/>
  <c r="BE229" i="7"/>
  <c r="BE245" i="7"/>
  <c r="BK245" i="7" s="1"/>
  <c r="BE241" i="7"/>
  <c r="BK241" i="7" s="1"/>
  <c r="BE200" i="7"/>
  <c r="BK200" i="7" s="1"/>
  <c r="BQ210" i="7"/>
  <c r="BW210" i="7" s="1"/>
  <c r="BK223" i="7"/>
  <c r="BQ223" i="7"/>
  <c r="BW223" i="7" s="1"/>
  <c r="BQ257" i="7"/>
  <c r="BW257" i="7" s="1"/>
  <c r="BK248" i="7"/>
  <c r="BQ248" i="7"/>
  <c r="BW248" i="7" s="1"/>
  <c r="BQ249" i="7"/>
  <c r="BW249" i="7" s="1"/>
  <c r="BK207" i="7"/>
  <c r="BQ207" i="7"/>
  <c r="BW207" i="7" s="1"/>
  <c r="BK276" i="7"/>
  <c r="BQ276" i="7"/>
  <c r="BW276" i="7" s="1"/>
  <c r="BE231" i="7"/>
  <c r="BE234" i="7"/>
  <c r="BK234" i="7" s="1"/>
  <c r="BE230" i="7"/>
  <c r="BP265" i="7"/>
  <c r="BV265" i="7" s="1"/>
  <c r="BJ241" i="7"/>
  <c r="BP241" i="7"/>
  <c r="BV241" i="7" s="1"/>
  <c r="BJ235" i="7"/>
  <c r="BP235" i="7"/>
  <c r="BV235" i="7" s="1"/>
  <c r="BJ220" i="7"/>
  <c r="BP220" i="7"/>
  <c r="BV220" i="7" s="1"/>
  <c r="BJ251" i="7"/>
  <c r="BP251" i="7"/>
  <c r="BV251" i="7" s="1"/>
  <c r="BP202" i="7"/>
  <c r="BV202" i="7" s="1"/>
  <c r="BJ231" i="7"/>
  <c r="BP231" i="7"/>
  <c r="BV231" i="7" s="1"/>
  <c r="BJ208" i="7"/>
  <c r="BP208" i="7"/>
  <c r="BV208" i="7" s="1"/>
  <c r="BK236" i="7"/>
  <c r="BQ236" i="7"/>
  <c r="BW236" i="7" s="1"/>
  <c r="BE217" i="7"/>
  <c r="BK224" i="7"/>
  <c r="BQ224" i="7"/>
  <c r="BW224" i="7" s="1"/>
  <c r="BJ245" i="7"/>
  <c r="BP245" i="7"/>
  <c r="BV245" i="7" s="1"/>
  <c r="BE222" i="7"/>
  <c r="BK260" i="7"/>
  <c r="BQ260" i="7"/>
  <c r="BW260" i="7" s="1"/>
  <c r="BE264" i="7"/>
  <c r="BE226" i="7"/>
  <c r="BK201" i="7"/>
  <c r="BQ201" i="7"/>
  <c r="BW201" i="7" s="1"/>
  <c r="BJ234" i="7"/>
  <c r="BP234" i="7"/>
  <c r="BV234" i="7" s="1"/>
  <c r="BK273" i="7"/>
  <c r="BQ273" i="7"/>
  <c r="BW273" i="7" s="1"/>
  <c r="BK244" i="7"/>
  <c r="BQ244" i="7"/>
  <c r="BW244" i="7" s="1"/>
  <c r="BJ217" i="7"/>
  <c r="BP217" i="7"/>
  <c r="BV217" i="7" s="1"/>
  <c r="BE239" i="7"/>
  <c r="BK246" i="7"/>
  <c r="BQ246" i="7"/>
  <c r="BW246" i="7" s="1"/>
  <c r="BK271" i="7"/>
  <c r="BQ271" i="7"/>
  <c r="BW271" i="7" s="1"/>
  <c r="BJ226" i="7"/>
  <c r="BP226" i="7"/>
  <c r="BV226" i="7" s="1"/>
  <c r="BK240" i="7"/>
  <c r="BQ240" i="7"/>
  <c r="BW240" i="7" s="1"/>
  <c r="BE212" i="7"/>
  <c r="BK213" i="7"/>
  <c r="BQ213" i="7"/>
  <c r="BW213" i="7" s="1"/>
  <c r="BJ200" i="7"/>
  <c r="BP200" i="7"/>
  <c r="BV200" i="7" s="1"/>
  <c r="BJ196" i="7"/>
  <c r="BP196" i="7"/>
  <c r="BV196" i="7" s="1"/>
  <c r="BQ241" i="7"/>
  <c r="BW241" i="7" s="1"/>
  <c r="BK278" i="7"/>
  <c r="BQ278" i="7"/>
  <c r="BW278" i="7" s="1"/>
  <c r="BK279" i="7"/>
  <c r="BQ279" i="7"/>
  <c r="BW279" i="7" s="1"/>
  <c r="BK259" i="7"/>
  <c r="BQ259" i="7"/>
  <c r="BW259" i="7" s="1"/>
  <c r="BK272" i="7"/>
  <c r="BQ272" i="7"/>
  <c r="BW272" i="7" s="1"/>
  <c r="BE208" i="7"/>
  <c r="BK228" i="7"/>
  <c r="BQ228" i="7"/>
  <c r="BW228" i="7" s="1"/>
  <c r="BK209" i="7"/>
  <c r="BQ209" i="7"/>
  <c r="BW209" i="7" s="1"/>
  <c r="BE237" i="7"/>
  <c r="BK221" i="7"/>
  <c r="BQ221" i="7"/>
  <c r="BW221" i="7" s="1"/>
  <c r="BE206" i="7"/>
  <c r="BK258" i="7"/>
  <c r="BQ258" i="7"/>
  <c r="BW258" i="7" s="1"/>
  <c r="BK225" i="7"/>
  <c r="BQ225" i="7"/>
  <c r="BW225" i="7" s="1"/>
  <c r="BJ261" i="7"/>
  <c r="BP261" i="7"/>
  <c r="BV261" i="7" s="1"/>
  <c r="BJ254" i="7"/>
  <c r="BP254" i="7"/>
  <c r="BV254" i="7" s="1"/>
  <c r="BJ222" i="7"/>
  <c r="BP222" i="7"/>
  <c r="BV222" i="7" s="1"/>
  <c r="BK270" i="7"/>
  <c r="BQ270" i="7"/>
  <c r="BW270" i="7" s="1"/>
  <c r="BJ212" i="7"/>
  <c r="BP212" i="7"/>
  <c r="BV212" i="7" s="1"/>
  <c r="BE251" i="7"/>
  <c r="BE243" i="7"/>
  <c r="BE235" i="7"/>
  <c r="BE204" i="7"/>
  <c r="BE220" i="7"/>
  <c r="BJ237" i="7"/>
  <c r="BP237" i="7"/>
  <c r="BV237" i="7" s="1"/>
  <c r="BE254" i="7"/>
  <c r="BK93" i="7"/>
  <c r="BQ93" i="7"/>
  <c r="BW93" i="7" s="1"/>
  <c r="BE92" i="7"/>
  <c r="AY92" i="7"/>
  <c r="BJ92" i="7"/>
  <c r="BP92" i="7"/>
  <c r="BV92" i="7" s="1"/>
  <c r="BJ91" i="7"/>
  <c r="BP91" i="7"/>
  <c r="BV91" i="7" s="1"/>
  <c r="BE90" i="7"/>
  <c r="AY90" i="7"/>
  <c r="BJ90" i="7"/>
  <c r="BP90" i="7"/>
  <c r="BV90" i="7" s="1"/>
  <c r="BK89" i="7"/>
  <c r="BQ89" i="7"/>
  <c r="BW89" i="7" s="1"/>
  <c r="BE88" i="7"/>
  <c r="AY88" i="7"/>
  <c r="BK87" i="7"/>
  <c r="BQ87" i="7"/>
  <c r="BW87" i="7" s="1"/>
  <c r="BJ86" i="7"/>
  <c r="BP86" i="7"/>
  <c r="BV86" i="7" s="1"/>
  <c r="BE86" i="7"/>
  <c r="AY86" i="7"/>
  <c r="BK85" i="7"/>
  <c r="BQ85" i="7"/>
  <c r="BW85" i="7" s="1"/>
  <c r="BJ84" i="7"/>
  <c r="BP84" i="7"/>
  <c r="BV84" i="7" s="1"/>
  <c r="BE84" i="7"/>
  <c r="AY84" i="7"/>
  <c r="BE81" i="7"/>
  <c r="AY81" i="7"/>
  <c r="BJ81" i="7"/>
  <c r="BP81" i="7"/>
  <c r="BV81" i="7" s="1"/>
  <c r="BE80" i="7"/>
  <c r="AY80" i="7"/>
  <c r="BJ80" i="7"/>
  <c r="BP80" i="7"/>
  <c r="BV80" i="7" s="1"/>
  <c r="BJ79" i="7"/>
  <c r="BP79" i="7"/>
  <c r="BV79" i="7" s="1"/>
  <c r="BE79" i="7"/>
  <c r="AY79" i="7"/>
  <c r="BJ78" i="7"/>
  <c r="BP78" i="7"/>
  <c r="BV78" i="7" s="1"/>
  <c r="BE78" i="7"/>
  <c r="AY78" i="7"/>
  <c r="BJ77" i="7"/>
  <c r="BP77" i="7"/>
  <c r="BV77" i="7" s="1"/>
  <c r="BE77" i="7"/>
  <c r="AY77" i="7"/>
  <c r="BE76" i="7"/>
  <c r="AY76" i="7"/>
  <c r="BJ76" i="7"/>
  <c r="BP76" i="7"/>
  <c r="BV76" i="7" s="1"/>
  <c r="BJ74" i="7"/>
  <c r="BP74" i="7"/>
  <c r="BV74" i="7" s="1"/>
  <c r="BE74" i="7"/>
  <c r="AY74" i="7"/>
  <c r="BE73" i="7"/>
  <c r="AY73" i="7"/>
  <c r="BJ73" i="7"/>
  <c r="BP73" i="7"/>
  <c r="BV73" i="7" s="1"/>
  <c r="BE72" i="7"/>
  <c r="AY72" i="7"/>
  <c r="BJ71" i="7"/>
  <c r="BP71" i="7"/>
  <c r="BV71" i="7" s="1"/>
  <c r="BE71" i="7"/>
  <c r="AY71" i="7"/>
  <c r="BE70" i="7"/>
  <c r="AY70" i="7"/>
  <c r="BJ70" i="7"/>
  <c r="BP70" i="7"/>
  <c r="BV70" i="7" s="1"/>
  <c r="BJ69" i="7"/>
  <c r="BP69" i="7"/>
  <c r="BV69" i="7" s="1"/>
  <c r="BE69" i="7"/>
  <c r="AY69" i="7"/>
  <c r="BK68" i="7"/>
  <c r="BQ68" i="7"/>
  <c r="BW68" i="7" s="1"/>
  <c r="BJ67" i="7"/>
  <c r="BP67" i="7"/>
  <c r="BV67" i="7" s="1"/>
  <c r="BE67" i="7"/>
  <c r="BJ66" i="7"/>
  <c r="BP66" i="7"/>
  <c r="BV66" i="7" s="1"/>
  <c r="BE66" i="7"/>
  <c r="AY66" i="7"/>
  <c r="BE65" i="7"/>
  <c r="AY65" i="7"/>
  <c r="BJ65" i="7"/>
  <c r="BP65" i="7"/>
  <c r="BV65" i="7" s="1"/>
  <c r="BE64" i="7"/>
  <c r="AY64" i="7"/>
  <c r="BJ63" i="7"/>
  <c r="BP63" i="7"/>
  <c r="BV63" i="7" s="1"/>
  <c r="BE63" i="7"/>
  <c r="AY63" i="7"/>
  <c r="BE62" i="7"/>
  <c r="AY62" i="7"/>
  <c r="BJ62" i="7"/>
  <c r="BP62" i="7"/>
  <c r="BV62" i="7" s="1"/>
  <c r="BK60" i="7"/>
  <c r="BQ60" i="7"/>
  <c r="BW60" i="7" s="1"/>
  <c r="BK58" i="7"/>
  <c r="BQ58" i="7"/>
  <c r="BW58" i="7" s="1"/>
  <c r="BK57" i="7"/>
  <c r="BQ57" i="7"/>
  <c r="BW57" i="7" s="1"/>
  <c r="BK56" i="7"/>
  <c r="BQ56" i="7"/>
  <c r="BW56" i="7" s="1"/>
  <c r="BK55" i="7"/>
  <c r="BQ55" i="7"/>
  <c r="BW55" i="7" s="1"/>
  <c r="BK54" i="7"/>
  <c r="BQ54" i="7"/>
  <c r="BW54" i="7" s="1"/>
  <c r="BK53" i="7"/>
  <c r="BQ53" i="7"/>
  <c r="BW53" i="7" s="1"/>
  <c r="BE52" i="7"/>
  <c r="AY52" i="7"/>
  <c r="BJ52" i="7"/>
  <c r="BP52" i="7"/>
  <c r="BV52" i="7" s="1"/>
  <c r="BE51" i="7"/>
  <c r="BE50" i="7"/>
  <c r="AY50" i="7"/>
  <c r="BK49" i="7"/>
  <c r="BQ49" i="7"/>
  <c r="BW49" i="7" s="1"/>
  <c r="BE48" i="7"/>
  <c r="AY48" i="7"/>
  <c r="BE47" i="7"/>
  <c r="AY47" i="7"/>
  <c r="BJ47" i="7"/>
  <c r="BP47" i="7"/>
  <c r="BV47" i="7" s="1"/>
  <c r="BJ46" i="7"/>
  <c r="BP46" i="7"/>
  <c r="BV46" i="7" s="1"/>
  <c r="BE46" i="7"/>
  <c r="AY46" i="7"/>
  <c r="BE45" i="7"/>
  <c r="AY45" i="7"/>
  <c r="BJ45" i="7"/>
  <c r="BP45" i="7"/>
  <c r="BV45" i="7" s="1"/>
  <c r="BJ44" i="7"/>
  <c r="BP44" i="7"/>
  <c r="BV44" i="7" s="1"/>
  <c r="BE44" i="7"/>
  <c r="AY44" i="7"/>
  <c r="BJ43" i="7"/>
  <c r="BP43" i="7"/>
  <c r="BV43" i="7" s="1"/>
  <c r="BE43" i="7"/>
  <c r="BJ42" i="7"/>
  <c r="BP42" i="7"/>
  <c r="BV42" i="7" s="1"/>
  <c r="BE42" i="7"/>
  <c r="AY42" i="7"/>
  <c r="BK41" i="7"/>
  <c r="BQ41" i="7"/>
  <c r="BW41" i="7" s="1"/>
  <c r="BE40" i="7"/>
  <c r="AY40" i="7"/>
  <c r="BE39" i="7"/>
  <c r="AY39" i="7"/>
  <c r="BJ39" i="7"/>
  <c r="BP39" i="7"/>
  <c r="BV39" i="7" s="1"/>
  <c r="BJ38" i="7"/>
  <c r="BP38" i="7"/>
  <c r="BV38" i="7" s="1"/>
  <c r="BE38" i="7"/>
  <c r="AY38" i="7"/>
  <c r="BJ37" i="7"/>
  <c r="BP37" i="7"/>
  <c r="BV37" i="7" s="1"/>
  <c r="BE37" i="7"/>
  <c r="AY37" i="7"/>
  <c r="BJ36" i="7"/>
  <c r="BP36" i="7"/>
  <c r="BV36" i="7" s="1"/>
  <c r="BE36" i="7"/>
  <c r="AY36" i="7"/>
  <c r="BP35" i="7"/>
  <c r="BV35" i="7" s="1"/>
  <c r="BJ35" i="7"/>
  <c r="BJ34" i="7"/>
  <c r="BP34" i="7"/>
  <c r="BV34" i="7" s="1"/>
  <c r="BE34" i="7"/>
  <c r="AY34" i="7"/>
  <c r="BK33" i="7"/>
  <c r="BQ33" i="7"/>
  <c r="BW33" i="7" s="1"/>
  <c r="BJ32" i="7"/>
  <c r="BP32" i="7"/>
  <c r="BV32" i="7" s="1"/>
  <c r="BE32" i="7"/>
  <c r="AY32" i="7"/>
  <c r="BJ31" i="7"/>
  <c r="BP31" i="7"/>
  <c r="BV31" i="7" s="1"/>
  <c r="BE31" i="7"/>
  <c r="AY31" i="7"/>
  <c r="BE30" i="7"/>
  <c r="AY30" i="7"/>
  <c r="BJ30" i="7"/>
  <c r="BP30" i="7"/>
  <c r="BV30" i="7" s="1"/>
  <c r="BE29" i="7"/>
  <c r="AY29" i="7"/>
  <c r="BJ29" i="7"/>
  <c r="BP29" i="7"/>
  <c r="BV29" i="7" s="1"/>
  <c r="BK28" i="7"/>
  <c r="BQ28" i="7"/>
  <c r="BW28" i="7" s="1"/>
  <c r="BE27" i="7"/>
  <c r="BE26" i="7"/>
  <c r="AY26" i="7"/>
  <c r="BJ26" i="7"/>
  <c r="BP26" i="7"/>
  <c r="BV26" i="7" s="1"/>
  <c r="BK25" i="7"/>
  <c r="BQ25" i="7"/>
  <c r="BW25" i="7" s="1"/>
  <c r="BE24" i="7"/>
  <c r="AY24" i="7"/>
  <c r="BJ22" i="7"/>
  <c r="BP22" i="7"/>
  <c r="BV22" i="7" s="1"/>
  <c r="BE22" i="7"/>
  <c r="AY22" i="7"/>
  <c r="BK21" i="7"/>
  <c r="BQ21" i="7"/>
  <c r="BW21" i="7" s="1"/>
  <c r="BK20" i="7"/>
  <c r="BQ20" i="7"/>
  <c r="BW20" i="7" s="1"/>
  <c r="BV11" i="7"/>
  <c r="BQ269" i="7" l="1"/>
  <c r="BW269" i="7" s="1"/>
  <c r="BQ13" i="7"/>
  <c r="BW13" i="7" s="1"/>
  <c r="BQ35" i="7"/>
  <c r="BW35" i="7" s="1"/>
  <c r="BQ200" i="7"/>
  <c r="BW200" i="7" s="1"/>
  <c r="BQ265" i="7"/>
  <c r="BW265" i="7" s="1"/>
  <c r="BQ261" i="7"/>
  <c r="BW261" i="7" s="1"/>
  <c r="BK199" i="7"/>
  <c r="BQ199" i="7"/>
  <c r="BW199" i="7" s="1"/>
  <c r="BK14" i="7"/>
  <c r="BQ14" i="7"/>
  <c r="BW14" i="7" s="1"/>
  <c r="BQ245" i="7"/>
  <c r="BW245" i="7" s="1"/>
  <c r="BQ198" i="7"/>
  <c r="BW198" i="7" s="1"/>
  <c r="BK203" i="7"/>
  <c r="BQ203" i="7"/>
  <c r="BW203" i="7" s="1"/>
  <c r="BK12" i="7"/>
  <c r="BQ12" i="7"/>
  <c r="BW12" i="7" s="1"/>
  <c r="BK94" i="7"/>
  <c r="BQ94" i="7"/>
  <c r="BW94" i="7" s="1"/>
  <c r="BQ234" i="7"/>
  <c r="BW234" i="7" s="1"/>
  <c r="BQ196" i="7"/>
  <c r="BW196" i="7" s="1"/>
  <c r="BK233" i="7"/>
  <c r="BQ233" i="7"/>
  <c r="BW233" i="7" s="1"/>
  <c r="BQ202" i="7"/>
  <c r="BW202" i="7" s="1"/>
  <c r="BK91" i="7"/>
  <c r="BQ91" i="7"/>
  <c r="BW91" i="7" s="1"/>
  <c r="BK229" i="7"/>
  <c r="BQ229" i="7"/>
  <c r="BW229" i="7" s="1"/>
  <c r="BK231" i="7"/>
  <c r="BQ231" i="7"/>
  <c r="BW231" i="7" s="1"/>
  <c r="BK230" i="7"/>
  <c r="BQ230" i="7"/>
  <c r="BW230" i="7" s="1"/>
  <c r="BK226" i="7"/>
  <c r="BQ226" i="7"/>
  <c r="BW226" i="7" s="1"/>
  <c r="BK220" i="7"/>
  <c r="BQ220" i="7"/>
  <c r="BW220" i="7" s="1"/>
  <c r="BK264" i="7"/>
  <c r="BQ264" i="7"/>
  <c r="BW264" i="7" s="1"/>
  <c r="BK217" i="7"/>
  <c r="BQ217" i="7"/>
  <c r="BW217" i="7" s="1"/>
  <c r="BK208" i="7"/>
  <c r="BQ208" i="7"/>
  <c r="BW208" i="7" s="1"/>
  <c r="BK204" i="7"/>
  <c r="BQ204" i="7"/>
  <c r="BW204" i="7" s="1"/>
  <c r="BK212" i="7"/>
  <c r="BQ212" i="7"/>
  <c r="BW212" i="7" s="1"/>
  <c r="BK235" i="7"/>
  <c r="BQ235" i="7"/>
  <c r="BW235" i="7" s="1"/>
  <c r="BK237" i="7"/>
  <c r="BQ237" i="7"/>
  <c r="BW237" i="7" s="1"/>
  <c r="BK243" i="7"/>
  <c r="BQ243" i="7"/>
  <c r="BW243" i="7" s="1"/>
  <c r="BK239" i="7"/>
  <c r="BQ239" i="7"/>
  <c r="BW239" i="7" s="1"/>
  <c r="BK222" i="7"/>
  <c r="BQ222" i="7"/>
  <c r="BW222" i="7" s="1"/>
  <c r="BK254" i="7"/>
  <c r="BQ254" i="7"/>
  <c r="BW254" i="7" s="1"/>
  <c r="BK251" i="7"/>
  <c r="BQ251" i="7"/>
  <c r="BW251" i="7" s="1"/>
  <c r="BK206" i="7"/>
  <c r="BQ206" i="7"/>
  <c r="BW206" i="7" s="1"/>
  <c r="BK92" i="7"/>
  <c r="BQ92" i="7"/>
  <c r="BW92" i="7" s="1"/>
  <c r="BK90" i="7"/>
  <c r="BQ90" i="7"/>
  <c r="BW90" i="7" s="1"/>
  <c r="BK88" i="7"/>
  <c r="BQ88" i="7"/>
  <c r="BW88" i="7" s="1"/>
  <c r="BK86" i="7"/>
  <c r="BQ86" i="7"/>
  <c r="BW86" i="7" s="1"/>
  <c r="BK84" i="7"/>
  <c r="BQ84" i="7"/>
  <c r="BW84" i="7" s="1"/>
  <c r="BK81" i="7"/>
  <c r="BQ81" i="7"/>
  <c r="BW81" i="7" s="1"/>
  <c r="BK80" i="7"/>
  <c r="BQ80" i="7"/>
  <c r="BW80" i="7" s="1"/>
  <c r="BK79" i="7"/>
  <c r="BQ79" i="7"/>
  <c r="BW79" i="7" s="1"/>
  <c r="BK78" i="7"/>
  <c r="BQ78" i="7"/>
  <c r="BW78" i="7" s="1"/>
  <c r="BK77" i="7"/>
  <c r="BQ77" i="7"/>
  <c r="BW77" i="7" s="1"/>
  <c r="BK76" i="7"/>
  <c r="BQ76" i="7"/>
  <c r="BW76" i="7" s="1"/>
  <c r="BK74" i="7"/>
  <c r="BQ74" i="7"/>
  <c r="BW74" i="7" s="1"/>
  <c r="BK73" i="7"/>
  <c r="BQ73" i="7"/>
  <c r="BW73" i="7" s="1"/>
  <c r="BK72" i="7"/>
  <c r="BQ72" i="7"/>
  <c r="BW72" i="7" s="1"/>
  <c r="BK71" i="7"/>
  <c r="BQ71" i="7"/>
  <c r="BW71" i="7" s="1"/>
  <c r="BK70" i="7"/>
  <c r="BQ70" i="7"/>
  <c r="BW70" i="7" s="1"/>
  <c r="BK69" i="7"/>
  <c r="BQ69" i="7"/>
  <c r="BW69" i="7" s="1"/>
  <c r="BK67" i="7"/>
  <c r="BQ67" i="7"/>
  <c r="BW67" i="7" s="1"/>
  <c r="BK66" i="7"/>
  <c r="BQ66" i="7"/>
  <c r="BW66" i="7" s="1"/>
  <c r="BK65" i="7"/>
  <c r="BQ65" i="7"/>
  <c r="BW65" i="7" s="1"/>
  <c r="BK64" i="7"/>
  <c r="BQ64" i="7"/>
  <c r="BW64" i="7" s="1"/>
  <c r="BK63" i="7"/>
  <c r="BQ63" i="7"/>
  <c r="BW63" i="7" s="1"/>
  <c r="BK62" i="7"/>
  <c r="BQ62" i="7"/>
  <c r="BW62" i="7" s="1"/>
  <c r="BK52" i="7"/>
  <c r="BQ52" i="7"/>
  <c r="BW52" i="7" s="1"/>
  <c r="BK51" i="7"/>
  <c r="BQ51" i="7"/>
  <c r="BW51" i="7" s="1"/>
  <c r="BK50" i="7"/>
  <c r="BQ50" i="7"/>
  <c r="BW50" i="7" s="1"/>
  <c r="BK48" i="7"/>
  <c r="BQ48" i="7"/>
  <c r="BW48" i="7" s="1"/>
  <c r="BK47" i="7"/>
  <c r="BQ47" i="7"/>
  <c r="BW47" i="7" s="1"/>
  <c r="BK46" i="7"/>
  <c r="BQ46" i="7"/>
  <c r="BW46" i="7" s="1"/>
  <c r="BK45" i="7"/>
  <c r="BQ45" i="7"/>
  <c r="BW45" i="7" s="1"/>
  <c r="BK44" i="7"/>
  <c r="BQ44" i="7"/>
  <c r="BW44" i="7" s="1"/>
  <c r="BK43" i="7"/>
  <c r="BQ43" i="7"/>
  <c r="BW43" i="7" s="1"/>
  <c r="BK42" i="7"/>
  <c r="BQ42" i="7"/>
  <c r="BW42" i="7" s="1"/>
  <c r="BK40" i="7"/>
  <c r="BQ40" i="7"/>
  <c r="BW40" i="7" s="1"/>
  <c r="BK39" i="7"/>
  <c r="BQ39" i="7"/>
  <c r="BW39" i="7" s="1"/>
  <c r="BK38" i="7"/>
  <c r="BQ38" i="7"/>
  <c r="BW38" i="7" s="1"/>
  <c r="BK37" i="7"/>
  <c r="BQ37" i="7"/>
  <c r="BW37" i="7" s="1"/>
  <c r="BK36" i="7"/>
  <c r="BQ36" i="7"/>
  <c r="BW36" i="7" s="1"/>
  <c r="BK34" i="7"/>
  <c r="BQ34" i="7"/>
  <c r="BW34" i="7" s="1"/>
  <c r="BK32" i="7"/>
  <c r="BQ32" i="7"/>
  <c r="BW32" i="7" s="1"/>
  <c r="BK31" i="7"/>
  <c r="BQ31" i="7"/>
  <c r="BW31" i="7" s="1"/>
  <c r="BK30" i="7"/>
  <c r="BQ30" i="7"/>
  <c r="BW30" i="7" s="1"/>
  <c r="BK29" i="7"/>
  <c r="BQ29" i="7"/>
  <c r="BW29" i="7" s="1"/>
  <c r="BK27" i="7"/>
  <c r="BQ27" i="7"/>
  <c r="BW27" i="7" s="1"/>
  <c r="BK26" i="7"/>
  <c r="BQ26" i="7"/>
  <c r="BW26" i="7" s="1"/>
  <c r="BK24" i="7"/>
  <c r="BQ24" i="7"/>
  <c r="BW24" i="7" s="1"/>
  <c r="BK22" i="7"/>
  <c r="BQ22" i="7"/>
  <c r="BW22" i="7" s="1"/>
  <c r="BK11" i="7"/>
  <c r="BW11" i="7"/>
  <c r="K10" i="4" l="1"/>
  <c r="L10" i="4"/>
  <c r="M10" i="4"/>
  <c r="N10" i="4"/>
  <c r="O10" i="4"/>
  <c r="J10" i="4"/>
  <c r="J25" i="4" l="1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M48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24" i="4"/>
  <c r="N24" i="4"/>
  <c r="M24" i="4"/>
  <c r="L24" i="4"/>
  <c r="K24" i="4"/>
  <c r="J24" i="4"/>
  <c r="O23" i="4"/>
  <c r="N23" i="4"/>
  <c r="M23" i="4"/>
  <c r="L23" i="4"/>
  <c r="K23" i="4"/>
  <c r="J23" i="4"/>
  <c r="P10" i="4"/>
  <c r="V10" i="4" s="1"/>
  <c r="Q10" i="4"/>
  <c r="R10" i="4"/>
  <c r="S10" i="4"/>
  <c r="Y10" i="4" s="1"/>
  <c r="T10" i="4"/>
  <c r="U10" i="4"/>
  <c r="AA10" i="4" s="1"/>
  <c r="W10" i="4"/>
  <c r="X10" i="4"/>
  <c r="Z10" i="4"/>
  <c r="U11" i="4"/>
  <c r="AA11" i="4" s="1"/>
  <c r="AA12" i="4"/>
  <c r="J12" i="6"/>
  <c r="J13" i="6"/>
  <c r="J14" i="6"/>
  <c r="J15" i="6"/>
  <c r="J16" i="6"/>
  <c r="J17" i="6"/>
  <c r="J18" i="6"/>
  <c r="K11" i="6"/>
  <c r="K12" i="6"/>
  <c r="K13" i="6"/>
  <c r="K14" i="6"/>
  <c r="K15" i="6"/>
  <c r="K16" i="6"/>
  <c r="K17" i="6"/>
  <c r="K18" i="6"/>
  <c r="O18" i="6"/>
  <c r="N18" i="6"/>
  <c r="M18" i="6"/>
  <c r="L18" i="6"/>
  <c r="L11" i="6"/>
  <c r="L12" i="6"/>
  <c r="L13" i="6"/>
  <c r="L14" i="6"/>
  <c r="L15" i="6"/>
  <c r="L16" i="6"/>
  <c r="L17" i="6"/>
  <c r="M11" i="6"/>
  <c r="M12" i="6"/>
  <c r="M13" i="6"/>
  <c r="M14" i="6"/>
  <c r="M15" i="6"/>
  <c r="M16" i="6"/>
  <c r="M17" i="6"/>
  <c r="N11" i="6"/>
  <c r="N12" i="6"/>
  <c r="N13" i="6"/>
  <c r="N14" i="6"/>
  <c r="N15" i="6"/>
  <c r="N16" i="6"/>
  <c r="N17" i="6"/>
  <c r="O11" i="6"/>
  <c r="O12" i="6"/>
  <c r="O13" i="6"/>
  <c r="O14" i="6"/>
  <c r="O15" i="6"/>
  <c r="O16" i="6"/>
  <c r="O17" i="6"/>
  <c r="K10" i="6"/>
  <c r="L10" i="6"/>
  <c r="M10" i="6"/>
  <c r="N10" i="6"/>
  <c r="O10" i="6"/>
  <c r="CI4" i="6" l="1"/>
  <c r="BW4" i="6"/>
  <c r="BK4" i="6"/>
  <c r="AY4" i="6"/>
  <c r="AM4" i="6"/>
  <c r="CC20" i="6"/>
  <c r="CI20" i="6" s="1"/>
  <c r="BQ20" i="6"/>
  <c r="BW20" i="6" s="1"/>
  <c r="BK20" i="6"/>
  <c r="AY20" i="6"/>
  <c r="AM20" i="6"/>
  <c r="CC19" i="6"/>
  <c r="CI19" i="6" s="1"/>
  <c r="BQ19" i="6"/>
  <c r="BW19" i="6" s="1"/>
  <c r="BE19" i="6"/>
  <c r="BK19" i="6" s="1"/>
  <c r="AS19" i="6"/>
  <c r="AY19" i="6" s="1"/>
  <c r="AG19" i="6"/>
  <c r="AM19" i="6" s="1"/>
  <c r="CK18" i="6"/>
  <c r="CL18" i="6" s="1"/>
  <c r="CM18" i="6" s="1"/>
  <c r="CN18" i="6" s="1"/>
  <c r="CO18" i="6" s="1"/>
  <c r="CD18" i="6"/>
  <c r="BY18" i="6"/>
  <c r="AG18" i="6"/>
  <c r="AM18" i="6" s="1"/>
  <c r="AF18" i="6"/>
  <c r="AL18" i="6" s="1"/>
  <c r="AE18" i="6"/>
  <c r="AK18" i="6" s="1"/>
  <c r="AD18" i="6"/>
  <c r="AJ18" i="6" s="1"/>
  <c r="AC18" i="6"/>
  <c r="AI18" i="6" s="1"/>
  <c r="AB18" i="6"/>
  <c r="AN18" i="6" s="1"/>
  <c r="AT18" i="6" s="1"/>
  <c r="CK17" i="6"/>
  <c r="CL17" i="6" s="1"/>
  <c r="CM17" i="6" s="1"/>
  <c r="CN17" i="6" s="1"/>
  <c r="CO17" i="6" s="1"/>
  <c r="CD17" i="6"/>
  <c r="BY17" i="6"/>
  <c r="AG17" i="6"/>
  <c r="AM17" i="6" s="1"/>
  <c r="AF17" i="6"/>
  <c r="AL17" i="6" s="1"/>
  <c r="AE17" i="6"/>
  <c r="AK17" i="6" s="1"/>
  <c r="AD17" i="6"/>
  <c r="AJ17" i="6" s="1"/>
  <c r="AC17" i="6"/>
  <c r="AI17" i="6" s="1"/>
  <c r="AB17" i="6"/>
  <c r="AN17" i="6" s="1"/>
  <c r="AT17" i="6" s="1"/>
  <c r="CK16" i="6"/>
  <c r="CL16" i="6" s="1"/>
  <c r="CM16" i="6" s="1"/>
  <c r="CN16" i="6" s="1"/>
  <c r="CO16" i="6" s="1"/>
  <c r="CD16" i="6"/>
  <c r="BY16" i="6"/>
  <c r="CE16" i="6" s="1"/>
  <c r="AG16" i="6"/>
  <c r="AM16" i="6" s="1"/>
  <c r="AF16" i="6"/>
  <c r="AL16" i="6" s="1"/>
  <c r="AE16" i="6"/>
  <c r="AK16" i="6" s="1"/>
  <c r="AD16" i="6"/>
  <c r="AJ16" i="6" s="1"/>
  <c r="AC16" i="6"/>
  <c r="AI16" i="6" s="1"/>
  <c r="AB16" i="6"/>
  <c r="AN16" i="6" s="1"/>
  <c r="AT16" i="6" s="1"/>
  <c r="CK15" i="6"/>
  <c r="CL15" i="6" s="1"/>
  <c r="CM15" i="6" s="1"/>
  <c r="CN15" i="6" s="1"/>
  <c r="CO15" i="6" s="1"/>
  <c r="CD15" i="6"/>
  <c r="BY15" i="6"/>
  <c r="AG15" i="6"/>
  <c r="AM15" i="6" s="1"/>
  <c r="AF15" i="6"/>
  <c r="AL15" i="6" s="1"/>
  <c r="AE15" i="6"/>
  <c r="AK15" i="6" s="1"/>
  <c r="AD15" i="6"/>
  <c r="AJ15" i="6" s="1"/>
  <c r="AC15" i="6"/>
  <c r="AI15" i="6" s="1"/>
  <c r="AB15" i="6"/>
  <c r="AH15" i="6" s="1"/>
  <c r="CK14" i="6"/>
  <c r="CL14" i="6" s="1"/>
  <c r="CM14" i="6" s="1"/>
  <c r="CN14" i="6" s="1"/>
  <c r="CO14" i="6" s="1"/>
  <c r="CD14" i="6"/>
  <c r="BY14" i="6"/>
  <c r="CE14" i="6" s="1"/>
  <c r="AG14" i="6"/>
  <c r="AM14" i="6" s="1"/>
  <c r="AF14" i="6"/>
  <c r="AL14" i="6" s="1"/>
  <c r="AE14" i="6"/>
  <c r="AK14" i="6" s="1"/>
  <c r="AD14" i="6"/>
  <c r="AJ14" i="6" s="1"/>
  <c r="AC14" i="6"/>
  <c r="AI14" i="6" s="1"/>
  <c r="AB14" i="6"/>
  <c r="AN14" i="6" s="1"/>
  <c r="AT14" i="6" s="1"/>
  <c r="CK13" i="6"/>
  <c r="CL13" i="6" s="1"/>
  <c r="CM13" i="6" s="1"/>
  <c r="CN13" i="6" s="1"/>
  <c r="CO13" i="6" s="1"/>
  <c r="CD13" i="6"/>
  <c r="BY13" i="6"/>
  <c r="CE13" i="6" s="1"/>
  <c r="AG13" i="6"/>
  <c r="AM13" i="6" s="1"/>
  <c r="AF13" i="6"/>
  <c r="AL13" i="6" s="1"/>
  <c r="AE13" i="6"/>
  <c r="AK13" i="6" s="1"/>
  <c r="AD13" i="6"/>
  <c r="AJ13" i="6" s="1"/>
  <c r="AC13" i="6"/>
  <c r="AB13" i="6"/>
  <c r="AN13" i="6" s="1"/>
  <c r="AT13" i="6" s="1"/>
  <c r="CK12" i="6"/>
  <c r="CL12" i="6" s="1"/>
  <c r="CM12" i="6" s="1"/>
  <c r="CN12" i="6" s="1"/>
  <c r="CO12" i="6" s="1"/>
  <c r="CD12" i="6"/>
  <c r="BY12" i="6"/>
  <c r="CE12" i="6" s="1"/>
  <c r="AG12" i="6"/>
  <c r="AM12" i="6" s="1"/>
  <c r="AF12" i="6"/>
  <c r="AL12" i="6" s="1"/>
  <c r="AE12" i="6"/>
  <c r="AK12" i="6" s="1"/>
  <c r="AD12" i="6"/>
  <c r="AJ12" i="6" s="1"/>
  <c r="AC12" i="6"/>
  <c r="AI12" i="6" s="1"/>
  <c r="AB12" i="6"/>
  <c r="AN12" i="6" s="1"/>
  <c r="CK11" i="6"/>
  <c r="CL11" i="6" s="1"/>
  <c r="CM11" i="6" s="1"/>
  <c r="CN11" i="6" s="1"/>
  <c r="CO11" i="6" s="1"/>
  <c r="CD11" i="6"/>
  <c r="BY11" i="6"/>
  <c r="CE11" i="6" s="1"/>
  <c r="AG11" i="6"/>
  <c r="AM11" i="6" s="1"/>
  <c r="AF11" i="6"/>
  <c r="AL11" i="6" s="1"/>
  <c r="AE11" i="6"/>
  <c r="AK11" i="6" s="1"/>
  <c r="AD11" i="6"/>
  <c r="AJ11" i="6" s="1"/>
  <c r="AC11" i="6"/>
  <c r="AI11" i="6" s="1"/>
  <c r="AB11" i="6"/>
  <c r="AH11" i="6" s="1"/>
  <c r="CK10" i="6"/>
  <c r="CL10" i="6" s="1"/>
  <c r="CM10" i="6" s="1"/>
  <c r="CN10" i="6" s="1"/>
  <c r="CO10" i="6" s="1"/>
  <c r="CD10" i="6"/>
  <c r="BY10" i="6"/>
  <c r="CE10" i="6" s="1"/>
  <c r="AG10" i="6"/>
  <c r="AM10" i="6" s="1"/>
  <c r="AF10" i="6"/>
  <c r="AL10" i="6" s="1"/>
  <c r="AE10" i="6"/>
  <c r="AK10" i="6" s="1"/>
  <c r="AD10" i="6"/>
  <c r="AJ10" i="6" s="1"/>
  <c r="AC10" i="6"/>
  <c r="AI10" i="6" s="1"/>
  <c r="AB10" i="6"/>
  <c r="AH17" i="6" l="1"/>
  <c r="AH10" i="6"/>
  <c r="AN10" i="6"/>
  <c r="AH13" i="6"/>
  <c r="AN15" i="6"/>
  <c r="AT15" i="6" s="1"/>
  <c r="BZ13" i="6"/>
  <c r="CA13" i="6" s="1"/>
  <c r="AQ13" i="6" s="1"/>
  <c r="AW13" i="6" s="1"/>
  <c r="AH12" i="6"/>
  <c r="AZ12" i="6"/>
  <c r="BF12" i="6" s="1"/>
  <c r="AT12" i="6"/>
  <c r="AZ18" i="6"/>
  <c r="BF18" i="6" s="1"/>
  <c r="BZ10" i="6"/>
  <c r="BZ11" i="6"/>
  <c r="AI13" i="6"/>
  <c r="AZ13" i="6"/>
  <c r="AZ16" i="6"/>
  <c r="BF16" i="6" s="1"/>
  <c r="AH14" i="6"/>
  <c r="AZ14" i="6"/>
  <c r="BF14" i="6" s="1"/>
  <c r="AO12" i="6"/>
  <c r="AU12" i="6" s="1"/>
  <c r="AO15" i="6"/>
  <c r="AU15" i="6" s="1"/>
  <c r="BZ15" i="6"/>
  <c r="AO17" i="6"/>
  <c r="AU17" i="6" s="1"/>
  <c r="BZ17" i="6"/>
  <c r="AT10" i="6"/>
  <c r="AN11" i="6"/>
  <c r="AT11" i="6" s="1"/>
  <c r="BZ12" i="6"/>
  <c r="AH16" i="6"/>
  <c r="AZ17" i="6"/>
  <c r="AH18" i="6"/>
  <c r="AO10" i="6"/>
  <c r="AU10" i="6" s="1"/>
  <c r="AO11" i="6"/>
  <c r="AU11" i="6" s="1"/>
  <c r="AO13" i="6"/>
  <c r="AU13" i="6" s="1"/>
  <c r="AO14" i="6"/>
  <c r="BZ14" i="6"/>
  <c r="CE15" i="6"/>
  <c r="AO16" i="6"/>
  <c r="AU16" i="6" s="1"/>
  <c r="BZ16" i="6"/>
  <c r="CE17" i="6"/>
  <c r="CE18" i="6"/>
  <c r="AO18" i="6"/>
  <c r="AU18" i="6" s="1"/>
  <c r="BZ18" i="6"/>
  <c r="BQ12" i="4"/>
  <c r="BW12" i="4" s="1"/>
  <c r="BQ11" i="4"/>
  <c r="BW11" i="4" s="1"/>
  <c r="BE12" i="4"/>
  <c r="BK12" i="4" s="1"/>
  <c r="BE11" i="4"/>
  <c r="BK11" i="4" s="1"/>
  <c r="AS11" i="4"/>
  <c r="AY11" i="4" s="1"/>
  <c r="AG11" i="4"/>
  <c r="AM11" i="4" s="1"/>
  <c r="AY12" i="4"/>
  <c r="AM12" i="4"/>
  <c r="BY10" i="4"/>
  <c r="BZ10" i="4" s="1"/>
  <c r="CA10" i="4" s="1"/>
  <c r="CB10" i="4" s="1"/>
  <c r="CC10" i="4" s="1"/>
  <c r="BR10" i="4"/>
  <c r="BM10" i="4"/>
  <c r="BS10" i="4" s="1"/>
  <c r="AY50" i="4"/>
  <c r="AM50" i="4"/>
  <c r="AA50" i="4"/>
  <c r="BQ49" i="4"/>
  <c r="BW49" i="4" s="1"/>
  <c r="BE50" i="4"/>
  <c r="BK50" i="4" s="1"/>
  <c r="BE49" i="4"/>
  <c r="BK49" i="4" s="1"/>
  <c r="AS49" i="4"/>
  <c r="AY49" i="4" s="1"/>
  <c r="AN46" i="4"/>
  <c r="AT46" i="4" s="1"/>
  <c r="AG49" i="4"/>
  <c r="AM49" i="4" s="1"/>
  <c r="P24" i="4"/>
  <c r="V24" i="4" s="1"/>
  <c r="P25" i="4"/>
  <c r="AN25" i="4" s="1"/>
  <c r="AT25" i="4" s="1"/>
  <c r="P26" i="4"/>
  <c r="AN26" i="4" s="1"/>
  <c r="AT26" i="4" s="1"/>
  <c r="P27" i="4"/>
  <c r="AN27" i="4" s="1"/>
  <c r="AT27" i="4" s="1"/>
  <c r="P28" i="4"/>
  <c r="AB28" i="4" s="1"/>
  <c r="AH28" i="4" s="1"/>
  <c r="P29" i="4"/>
  <c r="AB29" i="4" s="1"/>
  <c r="AH29" i="4" s="1"/>
  <c r="P30" i="4"/>
  <c r="P31" i="4"/>
  <c r="V31" i="4" s="1"/>
  <c r="P32" i="4"/>
  <c r="V32" i="4" s="1"/>
  <c r="P33" i="4"/>
  <c r="AN33" i="4" s="1"/>
  <c r="AT33" i="4" s="1"/>
  <c r="P34" i="4"/>
  <c r="AN34" i="4" s="1"/>
  <c r="AT34" i="4" s="1"/>
  <c r="P35" i="4"/>
  <c r="AN35" i="4" s="1"/>
  <c r="AT35" i="4" s="1"/>
  <c r="P36" i="4"/>
  <c r="V36" i="4" s="1"/>
  <c r="P37" i="4"/>
  <c r="AB37" i="4" s="1"/>
  <c r="AH37" i="4" s="1"/>
  <c r="P38" i="4"/>
  <c r="P39" i="4"/>
  <c r="P40" i="4"/>
  <c r="AB40" i="4" s="1"/>
  <c r="AH40" i="4" s="1"/>
  <c r="P41" i="4"/>
  <c r="AN41" i="4" s="1"/>
  <c r="AT41" i="4" s="1"/>
  <c r="P42" i="4"/>
  <c r="AN42" i="4" s="1"/>
  <c r="AT42" i="4" s="1"/>
  <c r="P43" i="4"/>
  <c r="AN43" i="4" s="1"/>
  <c r="AT43" i="4" s="1"/>
  <c r="P44" i="4"/>
  <c r="AN44" i="4" s="1"/>
  <c r="AT44" i="4" s="1"/>
  <c r="P45" i="4"/>
  <c r="AN45" i="4" s="1"/>
  <c r="P46" i="4"/>
  <c r="AZ46" i="4" s="1"/>
  <c r="BF46" i="4" s="1"/>
  <c r="P47" i="4"/>
  <c r="V47" i="4" s="1"/>
  <c r="P48" i="4"/>
  <c r="V48" i="4" s="1"/>
  <c r="Q23" i="4"/>
  <c r="R23" i="4"/>
  <c r="S23" i="4"/>
  <c r="T23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T24" i="4"/>
  <c r="AF24" i="4" s="1"/>
  <c r="T25" i="4"/>
  <c r="T26" i="4"/>
  <c r="T27" i="4"/>
  <c r="T28" i="4"/>
  <c r="T29" i="4"/>
  <c r="T30" i="4"/>
  <c r="T31" i="4"/>
  <c r="T32" i="4"/>
  <c r="AF32" i="4" s="1"/>
  <c r="T33" i="4"/>
  <c r="T34" i="4"/>
  <c r="T35" i="4"/>
  <c r="T36" i="4"/>
  <c r="T37" i="4"/>
  <c r="T38" i="4"/>
  <c r="T39" i="4"/>
  <c r="T40" i="4"/>
  <c r="AF40" i="4" s="1"/>
  <c r="T41" i="4"/>
  <c r="T42" i="4"/>
  <c r="T43" i="4"/>
  <c r="T44" i="4"/>
  <c r="T45" i="4"/>
  <c r="T46" i="4"/>
  <c r="T47" i="4"/>
  <c r="T48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AE39" i="4" s="1"/>
  <c r="S40" i="4"/>
  <c r="S41" i="4"/>
  <c r="S42" i="4"/>
  <c r="S43" i="4"/>
  <c r="S44" i="4"/>
  <c r="S45" i="4"/>
  <c r="S46" i="4"/>
  <c r="S47" i="4"/>
  <c r="S48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AD38" i="4" s="1"/>
  <c r="R39" i="4"/>
  <c r="R40" i="4"/>
  <c r="R41" i="4"/>
  <c r="R42" i="4"/>
  <c r="R43" i="4"/>
  <c r="R44" i="4"/>
  <c r="R45" i="4"/>
  <c r="R46" i="4"/>
  <c r="R47" i="4"/>
  <c r="R48" i="4"/>
  <c r="Q24" i="4"/>
  <c r="Q25" i="4"/>
  <c r="Q26" i="4"/>
  <c r="Q27" i="4"/>
  <c r="Q28" i="4"/>
  <c r="Q29" i="4"/>
  <c r="W29" i="4" s="1"/>
  <c r="Q30" i="4"/>
  <c r="Q31" i="4"/>
  <c r="Q32" i="4"/>
  <c r="Q33" i="4"/>
  <c r="Q34" i="4"/>
  <c r="Q35" i="4"/>
  <c r="Q36" i="4"/>
  <c r="Q37" i="4"/>
  <c r="W37" i="4" s="1"/>
  <c r="Q38" i="4"/>
  <c r="Q39" i="4"/>
  <c r="Q40" i="4"/>
  <c r="Q41" i="4"/>
  <c r="Q42" i="4"/>
  <c r="Q43" i="4"/>
  <c r="Q44" i="4"/>
  <c r="Q45" i="4"/>
  <c r="W45" i="4" s="1"/>
  <c r="Q46" i="4"/>
  <c r="Q47" i="4"/>
  <c r="Q48" i="4"/>
  <c r="V30" i="4"/>
  <c r="V38" i="4"/>
  <c r="AB46" i="4"/>
  <c r="AH46" i="4" s="1"/>
  <c r="P23" i="4"/>
  <c r="AB25" i="4"/>
  <c r="AH25" i="4" s="1"/>
  <c r="AB26" i="4"/>
  <c r="AH26" i="4" s="1"/>
  <c r="AB27" i="4"/>
  <c r="AB33" i="4"/>
  <c r="AH33" i="4" s="1"/>
  <c r="AB34" i="4"/>
  <c r="AH34" i="4" s="1"/>
  <c r="AB35" i="4"/>
  <c r="AH35" i="4" s="1"/>
  <c r="AB36" i="4"/>
  <c r="AB41" i="4"/>
  <c r="AH41" i="4" s="1"/>
  <c r="AB42" i="4"/>
  <c r="AH42" i="4" s="1"/>
  <c r="AB43" i="4"/>
  <c r="AB44" i="4"/>
  <c r="AH44" i="4" s="1"/>
  <c r="AB45" i="4"/>
  <c r="AH45" i="4" s="1"/>
  <c r="AB48" i="4"/>
  <c r="AH48" i="4" s="1"/>
  <c r="AH43" i="4"/>
  <c r="AH36" i="4"/>
  <c r="AH27" i="4"/>
  <c r="U49" i="4"/>
  <c r="AA49" i="4" s="1"/>
  <c r="V45" i="4"/>
  <c r="V44" i="4"/>
  <c r="V43" i="4"/>
  <c r="V42" i="4"/>
  <c r="W42" i="4"/>
  <c r="V41" i="4"/>
  <c r="W36" i="4"/>
  <c r="V35" i="4"/>
  <c r="V34" i="4"/>
  <c r="V33" i="4"/>
  <c r="V29" i="4"/>
  <c r="V28" i="4"/>
  <c r="V27" i="4"/>
  <c r="V26" i="4"/>
  <c r="X26" i="4"/>
  <c r="V25" i="4"/>
  <c r="W25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23" i="4"/>
  <c r="BM24" i="4"/>
  <c r="BN24" i="4" s="1"/>
  <c r="BO24" i="4" s="1"/>
  <c r="BP24" i="4" s="1"/>
  <c r="BQ24" i="4" s="1"/>
  <c r="BW24" i="4" s="1"/>
  <c r="BM25" i="4"/>
  <c r="BS25" i="4" s="1"/>
  <c r="BM26" i="4"/>
  <c r="BS26" i="4" s="1"/>
  <c r="BM27" i="4"/>
  <c r="BN27" i="4" s="1"/>
  <c r="BM28" i="4"/>
  <c r="BN28" i="4" s="1"/>
  <c r="BO28" i="4" s="1"/>
  <c r="BP28" i="4" s="1"/>
  <c r="BQ28" i="4" s="1"/>
  <c r="BW28" i="4" s="1"/>
  <c r="BM29" i="4"/>
  <c r="BS29" i="4" s="1"/>
  <c r="BM30" i="4"/>
  <c r="BS30" i="4" s="1"/>
  <c r="BM31" i="4"/>
  <c r="BS31" i="4" s="1"/>
  <c r="BM32" i="4"/>
  <c r="BN32" i="4" s="1"/>
  <c r="BO32" i="4" s="1"/>
  <c r="BP32" i="4" s="1"/>
  <c r="BQ32" i="4" s="1"/>
  <c r="BW32" i="4" s="1"/>
  <c r="BM33" i="4"/>
  <c r="BS33" i="4" s="1"/>
  <c r="BM34" i="4"/>
  <c r="BN34" i="4" s="1"/>
  <c r="BM35" i="4"/>
  <c r="BS35" i="4" s="1"/>
  <c r="BM36" i="4"/>
  <c r="BN36" i="4" s="1"/>
  <c r="BO36" i="4" s="1"/>
  <c r="BP36" i="4" s="1"/>
  <c r="BQ36" i="4" s="1"/>
  <c r="BW36" i="4" s="1"/>
  <c r="BM37" i="4"/>
  <c r="BS37" i="4" s="1"/>
  <c r="BM38" i="4"/>
  <c r="BS38" i="4" s="1"/>
  <c r="BM39" i="4"/>
  <c r="BS39" i="4" s="1"/>
  <c r="BM40" i="4"/>
  <c r="BN40" i="4" s="1"/>
  <c r="BO40" i="4" s="1"/>
  <c r="BP40" i="4" s="1"/>
  <c r="BQ40" i="4" s="1"/>
  <c r="BW40" i="4" s="1"/>
  <c r="BM41" i="4"/>
  <c r="BS41" i="4" s="1"/>
  <c r="BM42" i="4"/>
  <c r="BN42" i="4" s="1"/>
  <c r="BM43" i="4"/>
  <c r="BS43" i="4" s="1"/>
  <c r="BM44" i="4"/>
  <c r="BN44" i="4" s="1"/>
  <c r="BO44" i="4" s="1"/>
  <c r="BP44" i="4" s="1"/>
  <c r="BQ44" i="4" s="1"/>
  <c r="BW44" i="4" s="1"/>
  <c r="BM45" i="4"/>
  <c r="BS45" i="4" s="1"/>
  <c r="BM46" i="4"/>
  <c r="BS46" i="4" s="1"/>
  <c r="BM47" i="4"/>
  <c r="BS47" i="4" s="1"/>
  <c r="BM48" i="4"/>
  <c r="BN48" i="4" s="1"/>
  <c r="BT48" i="4" s="1"/>
  <c r="BN25" i="4"/>
  <c r="BT25" i="4" s="1"/>
  <c r="BN26" i="4"/>
  <c r="BO26" i="4" s="1"/>
  <c r="BN29" i="4"/>
  <c r="BO29" i="4" s="1"/>
  <c r="BP29" i="4" s="1"/>
  <c r="BQ29" i="4" s="1"/>
  <c r="BW29" i="4" s="1"/>
  <c r="BN33" i="4"/>
  <c r="BO33" i="4" s="1"/>
  <c r="BN37" i="4"/>
  <c r="BO37" i="4" s="1"/>
  <c r="BP37" i="4" s="1"/>
  <c r="BQ37" i="4" s="1"/>
  <c r="BW37" i="4" s="1"/>
  <c r="BN38" i="4"/>
  <c r="BT38" i="4" s="1"/>
  <c r="BN39" i="4"/>
  <c r="BO39" i="4" s="1"/>
  <c r="BP39" i="4" s="1"/>
  <c r="BQ39" i="4" s="1"/>
  <c r="BW39" i="4" s="1"/>
  <c r="BN41" i="4"/>
  <c r="BT41" i="4" s="1"/>
  <c r="BN45" i="4"/>
  <c r="BO45" i="4" s="1"/>
  <c r="BP45" i="4" s="1"/>
  <c r="BQ45" i="4" s="1"/>
  <c r="BW45" i="4" s="1"/>
  <c r="BN46" i="4"/>
  <c r="BO46" i="4" s="1"/>
  <c r="BP46" i="4" s="1"/>
  <c r="BQ46" i="4" s="1"/>
  <c r="BW46" i="4" s="1"/>
  <c r="BO25" i="4"/>
  <c r="BP25" i="4" s="1"/>
  <c r="BQ25" i="4" s="1"/>
  <c r="BW25" i="4" s="1"/>
  <c r="BO41" i="4"/>
  <c r="BU41" i="4" s="1"/>
  <c r="BZ42" i="4"/>
  <c r="CA42" i="4" s="1"/>
  <c r="CB42" i="4" s="1"/>
  <c r="CC42" i="4" s="1"/>
  <c r="BZ43" i="4"/>
  <c r="CA43" i="4" s="1"/>
  <c r="CB43" i="4" s="1"/>
  <c r="CC43" i="4" s="1"/>
  <c r="BY24" i="4"/>
  <c r="BZ24" i="4" s="1"/>
  <c r="CA24" i="4" s="1"/>
  <c r="CB24" i="4" s="1"/>
  <c r="CC24" i="4" s="1"/>
  <c r="BY25" i="4"/>
  <c r="BZ25" i="4" s="1"/>
  <c r="CA25" i="4" s="1"/>
  <c r="CB25" i="4" s="1"/>
  <c r="CC25" i="4" s="1"/>
  <c r="BY26" i="4"/>
  <c r="BZ26" i="4" s="1"/>
  <c r="CA26" i="4" s="1"/>
  <c r="CB26" i="4" s="1"/>
  <c r="CC26" i="4" s="1"/>
  <c r="BY27" i="4"/>
  <c r="BZ27" i="4" s="1"/>
  <c r="CA27" i="4" s="1"/>
  <c r="CB27" i="4" s="1"/>
  <c r="CC27" i="4" s="1"/>
  <c r="BY28" i="4"/>
  <c r="BZ28" i="4" s="1"/>
  <c r="CA28" i="4" s="1"/>
  <c r="CB28" i="4" s="1"/>
  <c r="CC28" i="4" s="1"/>
  <c r="BY29" i="4"/>
  <c r="BZ29" i="4" s="1"/>
  <c r="CA29" i="4" s="1"/>
  <c r="CB29" i="4" s="1"/>
  <c r="CC29" i="4" s="1"/>
  <c r="BY30" i="4"/>
  <c r="BZ30" i="4" s="1"/>
  <c r="CA30" i="4" s="1"/>
  <c r="CB30" i="4" s="1"/>
  <c r="CC30" i="4" s="1"/>
  <c r="BY31" i="4"/>
  <c r="BZ31" i="4" s="1"/>
  <c r="CA31" i="4" s="1"/>
  <c r="CB31" i="4" s="1"/>
  <c r="CC31" i="4" s="1"/>
  <c r="BY32" i="4"/>
  <c r="BZ32" i="4" s="1"/>
  <c r="CA32" i="4" s="1"/>
  <c r="CB32" i="4" s="1"/>
  <c r="CC32" i="4" s="1"/>
  <c r="BY33" i="4"/>
  <c r="BZ33" i="4" s="1"/>
  <c r="CA33" i="4" s="1"/>
  <c r="CB33" i="4" s="1"/>
  <c r="CC33" i="4" s="1"/>
  <c r="BY34" i="4"/>
  <c r="BZ34" i="4" s="1"/>
  <c r="CA34" i="4" s="1"/>
  <c r="CB34" i="4" s="1"/>
  <c r="CC34" i="4" s="1"/>
  <c r="BY35" i="4"/>
  <c r="BZ35" i="4" s="1"/>
  <c r="CA35" i="4" s="1"/>
  <c r="CB35" i="4" s="1"/>
  <c r="CC35" i="4" s="1"/>
  <c r="BY36" i="4"/>
  <c r="BZ36" i="4" s="1"/>
  <c r="CA36" i="4" s="1"/>
  <c r="CB36" i="4" s="1"/>
  <c r="CC36" i="4" s="1"/>
  <c r="BY37" i="4"/>
  <c r="BZ37" i="4" s="1"/>
  <c r="CA37" i="4" s="1"/>
  <c r="CB37" i="4" s="1"/>
  <c r="CC37" i="4" s="1"/>
  <c r="BY38" i="4"/>
  <c r="BZ38" i="4" s="1"/>
  <c r="CA38" i="4" s="1"/>
  <c r="CB38" i="4" s="1"/>
  <c r="CC38" i="4" s="1"/>
  <c r="BY39" i="4"/>
  <c r="BZ39" i="4" s="1"/>
  <c r="CA39" i="4" s="1"/>
  <c r="CB39" i="4" s="1"/>
  <c r="CC39" i="4" s="1"/>
  <c r="BY40" i="4"/>
  <c r="BZ40" i="4" s="1"/>
  <c r="CA40" i="4" s="1"/>
  <c r="CB40" i="4" s="1"/>
  <c r="CC40" i="4" s="1"/>
  <c r="BY41" i="4"/>
  <c r="BZ41" i="4" s="1"/>
  <c r="CA41" i="4" s="1"/>
  <c r="CB41" i="4" s="1"/>
  <c r="CC41" i="4" s="1"/>
  <c r="BY42" i="4"/>
  <c r="BY43" i="4"/>
  <c r="BY44" i="4"/>
  <c r="BZ44" i="4" s="1"/>
  <c r="CA44" i="4" s="1"/>
  <c r="CB44" i="4" s="1"/>
  <c r="CC44" i="4" s="1"/>
  <c r="BY45" i="4"/>
  <c r="BZ45" i="4" s="1"/>
  <c r="CA45" i="4" s="1"/>
  <c r="CB45" i="4" s="1"/>
  <c r="CC45" i="4" s="1"/>
  <c r="BY46" i="4"/>
  <c r="BZ46" i="4" s="1"/>
  <c r="CA46" i="4" s="1"/>
  <c r="CB46" i="4" s="1"/>
  <c r="CC46" i="4" s="1"/>
  <c r="BY47" i="4"/>
  <c r="BZ47" i="4" s="1"/>
  <c r="CA47" i="4" s="1"/>
  <c r="CB47" i="4" s="1"/>
  <c r="CC47" i="4" s="1"/>
  <c r="BY48" i="4"/>
  <c r="BZ48" i="4" s="1"/>
  <c r="CA48" i="4" s="1"/>
  <c r="CB48" i="4" s="1"/>
  <c r="CC48" i="4" s="1"/>
  <c r="BY23" i="4"/>
  <c r="BZ23" i="4" s="1"/>
  <c r="CA23" i="4" s="1"/>
  <c r="CB23" i="4" s="1"/>
  <c r="CC23" i="4" s="1"/>
  <c r="BM23" i="4"/>
  <c r="BN23" i="4" s="1"/>
  <c r="BQ50" i="4"/>
  <c r="BW50" i="4" s="1"/>
  <c r="CB13" i="6" l="1"/>
  <c r="CH13" i="6" s="1"/>
  <c r="AP13" i="6"/>
  <c r="AV13" i="6" s="1"/>
  <c r="CG13" i="6"/>
  <c r="AZ45" i="4"/>
  <c r="BF45" i="4" s="1"/>
  <c r="AT45" i="4"/>
  <c r="BT44" i="4"/>
  <c r="BT28" i="4"/>
  <c r="AC44" i="4"/>
  <c r="AC36" i="4"/>
  <c r="AC28" i="4"/>
  <c r="AO28" i="4" s="1"/>
  <c r="AD45" i="4"/>
  <c r="AP45" i="4" s="1"/>
  <c r="AV45" i="4" s="1"/>
  <c r="AE46" i="4"/>
  <c r="AG40" i="4"/>
  <c r="AS40" i="4" s="1"/>
  <c r="AG32" i="4"/>
  <c r="AS32" i="4" s="1"/>
  <c r="AY32" i="4" s="1"/>
  <c r="AG24" i="4"/>
  <c r="AD37" i="4"/>
  <c r="AN37" i="4"/>
  <c r="AN29" i="4"/>
  <c r="AO36" i="4"/>
  <c r="AU36" i="4" s="1"/>
  <c r="AQ46" i="4"/>
  <c r="BC46" i="4" s="1"/>
  <c r="BI46" i="4" s="1"/>
  <c r="AZ44" i="4"/>
  <c r="BF44" i="4" s="1"/>
  <c r="AZ36" i="4"/>
  <c r="BU37" i="4"/>
  <c r="V39" i="4"/>
  <c r="AC43" i="4"/>
  <c r="AO43" i="4" s="1"/>
  <c r="AU43" i="4" s="1"/>
  <c r="AC35" i="4"/>
  <c r="AC27" i="4"/>
  <c r="AI27" i="4" s="1"/>
  <c r="AD44" i="4"/>
  <c r="AD36" i="4"/>
  <c r="AD28" i="4"/>
  <c r="AE45" i="4"/>
  <c r="AE37" i="4"/>
  <c r="AE29" i="4"/>
  <c r="AF46" i="4"/>
  <c r="AR46" i="4" s="1"/>
  <c r="AX46" i="4" s="1"/>
  <c r="AG39" i="4"/>
  <c r="AC45" i="4"/>
  <c r="AN36" i="4"/>
  <c r="AT36" i="4" s="1"/>
  <c r="AN28" i="4"/>
  <c r="AT28" i="4" s="1"/>
  <c r="AO35" i="4"/>
  <c r="AU35" i="4" s="1"/>
  <c r="AQ45" i="4"/>
  <c r="AW45" i="4" s="1"/>
  <c r="AS24" i="4"/>
  <c r="AZ43" i="4"/>
  <c r="BF43" i="4" s="1"/>
  <c r="AZ35" i="4"/>
  <c r="BF35" i="4" s="1"/>
  <c r="AZ27" i="4"/>
  <c r="BF27" i="4" s="1"/>
  <c r="AP38" i="4"/>
  <c r="AV38" i="4" s="1"/>
  <c r="BU36" i="4"/>
  <c r="AC42" i="4"/>
  <c r="AC34" i="4"/>
  <c r="AC26" i="4"/>
  <c r="AD27" i="4"/>
  <c r="AP27" i="4" s="1"/>
  <c r="AE44" i="4"/>
  <c r="AQ44" i="4" s="1"/>
  <c r="AE36" i="4"/>
  <c r="AE28" i="4"/>
  <c r="AF45" i="4"/>
  <c r="AF37" i="4"/>
  <c r="AF29" i="4"/>
  <c r="AG46" i="4"/>
  <c r="AB23" i="4"/>
  <c r="AN23" i="4" s="1"/>
  <c r="AZ42" i="4"/>
  <c r="BF42" i="4" s="1"/>
  <c r="AZ34" i="4"/>
  <c r="BF34" i="4" s="1"/>
  <c r="AZ26" i="4"/>
  <c r="BF26" i="4" s="1"/>
  <c r="H64" i="4"/>
  <c r="BU28" i="4"/>
  <c r="AC41" i="4"/>
  <c r="AC33" i="4"/>
  <c r="AC25" i="4"/>
  <c r="AD42" i="4"/>
  <c r="AD34" i="4"/>
  <c r="AP34" i="4" s="1"/>
  <c r="AD26" i="4"/>
  <c r="AP26" i="4" s="1"/>
  <c r="AF36" i="4"/>
  <c r="AG45" i="4"/>
  <c r="AG37" i="4"/>
  <c r="AG29" i="4"/>
  <c r="AS29" i="4" s="1"/>
  <c r="AG25" i="4"/>
  <c r="AS25" i="4" s="1"/>
  <c r="AQ37" i="4"/>
  <c r="AW37" i="4" s="1"/>
  <c r="AZ41" i="4"/>
  <c r="BF41" i="4" s="1"/>
  <c r="AZ33" i="4"/>
  <c r="BF33" i="4" s="1"/>
  <c r="AZ25" i="4"/>
  <c r="BF25" i="4" s="1"/>
  <c r="BS23" i="4"/>
  <c r="AP44" i="4"/>
  <c r="AV44" i="4" s="1"/>
  <c r="AC47" i="4"/>
  <c r="AI47" i="4" s="1"/>
  <c r="AD48" i="4"/>
  <c r="AD40" i="4"/>
  <c r="AD32" i="4"/>
  <c r="AD24" i="4"/>
  <c r="AE41" i="4"/>
  <c r="AE33" i="4"/>
  <c r="AE25" i="4"/>
  <c r="AN48" i="4"/>
  <c r="AT48" i="4" s="1"/>
  <c r="AN40" i="4"/>
  <c r="AT40" i="4" s="1"/>
  <c r="AP37" i="4"/>
  <c r="AV37" i="4" s="1"/>
  <c r="AQ29" i="4"/>
  <c r="AW29" i="4" s="1"/>
  <c r="AO45" i="4"/>
  <c r="AP28" i="4"/>
  <c r="AV28" i="4" s="1"/>
  <c r="AC46" i="4"/>
  <c r="AD39" i="4"/>
  <c r="AE40" i="4"/>
  <c r="AQ40" i="4" s="1"/>
  <c r="AE32" i="4"/>
  <c r="AQ32" i="4" s="1"/>
  <c r="AE24" i="4"/>
  <c r="AF25" i="4"/>
  <c r="AN47" i="4"/>
  <c r="AT47" i="4" s="1"/>
  <c r="AO44" i="4"/>
  <c r="AU44" i="4" s="1"/>
  <c r="AP36" i="4"/>
  <c r="AV36" i="4" s="1"/>
  <c r="AS39" i="4"/>
  <c r="AY39" i="4" s="1"/>
  <c r="CF13" i="6"/>
  <c r="AC48" i="4"/>
  <c r="AO48" i="4" s="1"/>
  <c r="AU48" i="4" s="1"/>
  <c r="AC40" i="4"/>
  <c r="AO40" i="4" s="1"/>
  <c r="AC32" i="4"/>
  <c r="AO32" i="4" s="1"/>
  <c r="W24" i="4"/>
  <c r="AD41" i="4"/>
  <c r="AP41" i="4" s="1"/>
  <c r="AP33" i="4"/>
  <c r="AV33" i="4" s="1"/>
  <c r="AD33" i="4"/>
  <c r="AD25" i="4"/>
  <c r="AP25" i="4" s="1"/>
  <c r="AE34" i="4"/>
  <c r="AQ34" i="4"/>
  <c r="AW34" i="4" s="1"/>
  <c r="AE26" i="4"/>
  <c r="AQ26" i="4" s="1"/>
  <c r="AG44" i="4"/>
  <c r="AG36" i="4"/>
  <c r="AS36" i="4" s="1"/>
  <c r="AY36" i="4" s="1"/>
  <c r="AG28" i="4"/>
  <c r="AS28" i="4" s="1"/>
  <c r="AD23" i="4"/>
  <c r="AJ23" i="4" s="1"/>
  <c r="AO31" i="4"/>
  <c r="AU31" i="4" s="1"/>
  <c r="AC39" i="4"/>
  <c r="AO39" i="4" s="1"/>
  <c r="AF44" i="4"/>
  <c r="AR44" i="4" s="1"/>
  <c r="AF28" i="4"/>
  <c r="AR28" i="4" s="1"/>
  <c r="AC38" i="4"/>
  <c r="AO38" i="4" s="1"/>
  <c r="AO42" i="4"/>
  <c r="AU42" i="4" s="1"/>
  <c r="AO34" i="4"/>
  <c r="AU34" i="4" s="1"/>
  <c r="AO26" i="4"/>
  <c r="AU26" i="4" s="1"/>
  <c r="AQ36" i="4"/>
  <c r="AW36" i="4" s="1"/>
  <c r="AQ28" i="4"/>
  <c r="AW28" i="4" s="1"/>
  <c r="AR45" i="4"/>
  <c r="AX45" i="4" s="1"/>
  <c r="AR37" i="4"/>
  <c r="AX37" i="4" s="1"/>
  <c r="AR29" i="4"/>
  <c r="AX29" i="4" s="1"/>
  <c r="AS46" i="4"/>
  <c r="BC33" i="4"/>
  <c r="BI33" i="4" s="1"/>
  <c r="BC25" i="4"/>
  <c r="BI25" i="4" s="1"/>
  <c r="AC37" i="4"/>
  <c r="AO23" i="4"/>
  <c r="AU23" i="4" s="1"/>
  <c r="AO41" i="4"/>
  <c r="AO33" i="4"/>
  <c r="AO25" i="4"/>
  <c r="AP42" i="4"/>
  <c r="AR36" i="4"/>
  <c r="AS45" i="4"/>
  <c r="AS37" i="4"/>
  <c r="BC24" i="4"/>
  <c r="BI24" i="4" s="1"/>
  <c r="AD29" i="4"/>
  <c r="AP29" i="4" s="1"/>
  <c r="AV29" i="4" s="1"/>
  <c r="AC31" i="4"/>
  <c r="BA45" i="4"/>
  <c r="BG45" i="4" s="1"/>
  <c r="BD40" i="4"/>
  <c r="BJ40" i="4" s="1"/>
  <c r="AF39" i="4"/>
  <c r="AR39" i="4" s="1"/>
  <c r="AX39" i="4" s="1"/>
  <c r="AD46" i="4"/>
  <c r="AP46" i="4" s="1"/>
  <c r="AV46" i="4" s="1"/>
  <c r="AC30" i="4"/>
  <c r="AO30" i="4" s="1"/>
  <c r="AO47" i="4"/>
  <c r="BA47" i="4" s="1"/>
  <c r="BG47" i="4" s="1"/>
  <c r="AP48" i="4"/>
  <c r="BB48" i="4" s="1"/>
  <c r="BH48" i="4" s="1"/>
  <c r="AP40" i="4"/>
  <c r="AV40" i="4" s="1"/>
  <c r="AP32" i="4"/>
  <c r="BB32" i="4" s="1"/>
  <c r="BH32" i="4" s="1"/>
  <c r="AP24" i="4"/>
  <c r="AV24" i="4" s="1"/>
  <c r="AQ41" i="4"/>
  <c r="AW41" i="4" s="1"/>
  <c r="AQ33" i="4"/>
  <c r="AW33" i="4" s="1"/>
  <c r="AQ25" i="4"/>
  <c r="AW25" i="4" s="1"/>
  <c r="BA44" i="4"/>
  <c r="BA36" i="4"/>
  <c r="BG36" i="4" s="1"/>
  <c r="BE32" i="4"/>
  <c r="BE24" i="4"/>
  <c r="W33" i="4"/>
  <c r="AC29" i="4"/>
  <c r="AO29" i="4" s="1"/>
  <c r="AO46" i="4"/>
  <c r="BA46" i="4" s="1"/>
  <c r="AP39" i="4"/>
  <c r="AV39" i="4" s="1"/>
  <c r="AQ24" i="4"/>
  <c r="AW24" i="4" s="1"/>
  <c r="AR25" i="4"/>
  <c r="AX25" i="4" s="1"/>
  <c r="BA43" i="4"/>
  <c r="BG43" i="4" s="1"/>
  <c r="BB44" i="4"/>
  <c r="BH44" i="4" s="1"/>
  <c r="BB36" i="4"/>
  <c r="BH36" i="4" s="1"/>
  <c r="BB28" i="4"/>
  <c r="BH28" i="4" s="1"/>
  <c r="BC45" i="4"/>
  <c r="BI45" i="4" s="1"/>
  <c r="BC37" i="4"/>
  <c r="BI37" i="4" s="1"/>
  <c r="BE39" i="4"/>
  <c r="AC23" i="4"/>
  <c r="AO37" i="4"/>
  <c r="AQ39" i="4"/>
  <c r="BC39" i="4" s="1"/>
  <c r="BI39" i="4" s="1"/>
  <c r="AR40" i="4"/>
  <c r="AX40" i="4" s="1"/>
  <c r="AR32" i="4"/>
  <c r="AX32" i="4" s="1"/>
  <c r="AR24" i="4"/>
  <c r="AX24" i="4" s="1"/>
  <c r="BC36" i="4"/>
  <c r="BI36" i="4" s="1"/>
  <c r="BD29" i="4"/>
  <c r="BJ29" i="4" s="1"/>
  <c r="BE46" i="4"/>
  <c r="BA15" i="6"/>
  <c r="BG15" i="6" s="1"/>
  <c r="AZ15" i="6"/>
  <c r="BL15" i="6" s="1"/>
  <c r="BR15" i="6" s="1"/>
  <c r="BL12" i="6"/>
  <c r="BR12" i="6" s="1"/>
  <c r="BL16" i="6"/>
  <c r="BR16" i="6" s="1"/>
  <c r="BA11" i="6"/>
  <c r="BA17" i="6"/>
  <c r="BG17" i="6" s="1"/>
  <c r="BA18" i="6"/>
  <c r="BA10" i="6"/>
  <c r="BG10" i="6" s="1"/>
  <c r="BL18" i="6"/>
  <c r="BR18" i="6" s="1"/>
  <c r="CA14" i="6"/>
  <c r="CF14" i="6"/>
  <c r="AP14" i="6"/>
  <c r="AV14" i="6" s="1"/>
  <c r="CF11" i="6"/>
  <c r="AP11" i="6"/>
  <c r="AV11" i="6" s="1"/>
  <c r="CA11" i="6"/>
  <c r="BL14" i="6"/>
  <c r="BR14" i="6" s="1"/>
  <c r="BC13" i="6"/>
  <c r="AU14" i="6"/>
  <c r="BA14" i="6"/>
  <c r="CA12" i="6"/>
  <c r="AP12" i="6"/>
  <c r="AV12" i="6" s="1"/>
  <c r="CF12" i="6"/>
  <c r="CF10" i="6"/>
  <c r="CA10" i="6"/>
  <c r="AP10" i="6"/>
  <c r="AV10" i="6" s="1"/>
  <c r="CA17" i="6"/>
  <c r="AP17" i="6"/>
  <c r="AV17" i="6" s="1"/>
  <c r="CF17" i="6"/>
  <c r="BA16" i="6"/>
  <c r="AZ11" i="6"/>
  <c r="BA13" i="6"/>
  <c r="CA16" i="6"/>
  <c r="CF16" i="6"/>
  <c r="AP16" i="6"/>
  <c r="AV16" i="6" s="1"/>
  <c r="BA12" i="6"/>
  <c r="BF17" i="6"/>
  <c r="BL17" i="6"/>
  <c r="BR17" i="6" s="1"/>
  <c r="AZ10" i="6"/>
  <c r="BB13" i="6"/>
  <c r="BF13" i="6"/>
  <c r="BL13" i="6"/>
  <c r="BR13" i="6" s="1"/>
  <c r="CA18" i="6"/>
  <c r="CF18" i="6"/>
  <c r="AP18" i="6"/>
  <c r="AV18" i="6" s="1"/>
  <c r="CA15" i="6"/>
  <c r="AP15" i="6"/>
  <c r="AV15" i="6" s="1"/>
  <c r="CF15" i="6"/>
  <c r="BN10" i="4"/>
  <c r="AB10" i="4"/>
  <c r="AH10" i="4" s="1"/>
  <c r="AC10" i="4"/>
  <c r="AI10" i="4" s="1"/>
  <c r="BK32" i="4"/>
  <c r="G64" i="4" s="1"/>
  <c r="BK24" i="4"/>
  <c r="H56" i="4" s="1"/>
  <c r="BK39" i="4"/>
  <c r="G71" i="4" s="1"/>
  <c r="BF36" i="4"/>
  <c r="AY24" i="4"/>
  <c r="AW39" i="4"/>
  <c r="AV32" i="4"/>
  <c r="AV48" i="4"/>
  <c r="BG44" i="4"/>
  <c r="AU45" i="4"/>
  <c r="W26" i="4"/>
  <c r="W34" i="4"/>
  <c r="AC24" i="4"/>
  <c r="AO24" i="4" s="1"/>
  <c r="AU24" i="4" s="1"/>
  <c r="AI23" i="4"/>
  <c r="AB24" i="4"/>
  <c r="AH24" i="4" s="1"/>
  <c r="V40" i="4"/>
  <c r="AB32" i="4"/>
  <c r="AH32" i="4" s="1"/>
  <c r="AH23" i="4"/>
  <c r="V46" i="4"/>
  <c r="AB47" i="4"/>
  <c r="AB39" i="4"/>
  <c r="AH39" i="4" s="1"/>
  <c r="AB31" i="4"/>
  <c r="AH31" i="4" s="1"/>
  <c r="AI45" i="4"/>
  <c r="AI37" i="4"/>
  <c r="AB38" i="4"/>
  <c r="AB30" i="4"/>
  <c r="AI43" i="4"/>
  <c r="AI35" i="4"/>
  <c r="AI25" i="4"/>
  <c r="AH47" i="4"/>
  <c r="AI41" i="4"/>
  <c r="AI33" i="4"/>
  <c r="W44" i="4"/>
  <c r="X44" i="4"/>
  <c r="W28" i="4"/>
  <c r="X36" i="4"/>
  <c r="W27" i="4"/>
  <c r="V37" i="4"/>
  <c r="W30" i="4"/>
  <c r="W43" i="4"/>
  <c r="W35" i="4"/>
  <c r="W41" i="4"/>
  <c r="V23" i="4"/>
  <c r="X27" i="4"/>
  <c r="X43" i="4"/>
  <c r="X23" i="4"/>
  <c r="X35" i="4"/>
  <c r="X41" i="4"/>
  <c r="W23" i="4"/>
  <c r="W31" i="4"/>
  <c r="W39" i="4"/>
  <c r="W47" i="4"/>
  <c r="BT40" i="4"/>
  <c r="BT36" i="4"/>
  <c r="BU29" i="4"/>
  <c r="BT32" i="4"/>
  <c r="BT24" i="4"/>
  <c r="BV45" i="4"/>
  <c r="BU45" i="4"/>
  <c r="BV29" i="4"/>
  <c r="BV46" i="4"/>
  <c r="BN47" i="4"/>
  <c r="BO47" i="4" s="1"/>
  <c r="BP47" i="4" s="1"/>
  <c r="BN30" i="4"/>
  <c r="BT30" i="4" s="1"/>
  <c r="BU44" i="4"/>
  <c r="BO42" i="4"/>
  <c r="AE42" i="4" s="1"/>
  <c r="BT42" i="4"/>
  <c r="BP26" i="4"/>
  <c r="AF26" i="4" s="1"/>
  <c r="AR26" i="4" s="1"/>
  <c r="BU26" i="4"/>
  <c r="BP33" i="4"/>
  <c r="AF33" i="4" s="1"/>
  <c r="BU33" i="4"/>
  <c r="BO34" i="4"/>
  <c r="BT34" i="4"/>
  <c r="BT23" i="4"/>
  <c r="BO23" i="4"/>
  <c r="AE23" i="4" s="1"/>
  <c r="BO27" i="4"/>
  <c r="AE27" i="4" s="1"/>
  <c r="AQ27" i="4" s="1"/>
  <c r="BT27" i="4"/>
  <c r="BS27" i="4"/>
  <c r="BS42" i="4"/>
  <c r="BV37" i="4"/>
  <c r="BP41" i="4"/>
  <c r="AF41" i="4" s="1"/>
  <c r="AR41" i="4" s="1"/>
  <c r="BN35" i="4"/>
  <c r="BT26" i="4"/>
  <c r="BV44" i="4"/>
  <c r="BV36" i="4"/>
  <c r="BV28" i="4"/>
  <c r="BS34" i="4"/>
  <c r="BS48" i="4"/>
  <c r="BS40" i="4"/>
  <c r="BS32" i="4"/>
  <c r="BS24" i="4"/>
  <c r="BT33" i="4"/>
  <c r="BN43" i="4"/>
  <c r="AD43" i="4" s="1"/>
  <c r="BU25" i="4"/>
  <c r="BN31" i="4"/>
  <c r="BT39" i="4"/>
  <c r="BU40" i="4"/>
  <c r="BU32" i="4"/>
  <c r="BU24" i="4"/>
  <c r="BV25" i="4"/>
  <c r="BT46" i="4"/>
  <c r="BU39" i="4"/>
  <c r="BV40" i="4"/>
  <c r="BV32" i="4"/>
  <c r="BV24" i="4"/>
  <c r="BS44" i="4"/>
  <c r="BS36" i="4"/>
  <c r="BS28" i="4"/>
  <c r="BT45" i="4"/>
  <c r="BT37" i="4"/>
  <c r="BT29" i="4"/>
  <c r="BU46" i="4"/>
  <c r="BV39" i="4"/>
  <c r="BO30" i="4"/>
  <c r="BO38" i="4"/>
  <c r="I30" i="3"/>
  <c r="I31" i="3"/>
  <c r="I32" i="3"/>
  <c r="I33" i="3"/>
  <c r="I28" i="3"/>
  <c r="H30" i="3"/>
  <c r="H31" i="3"/>
  <c r="H32" i="3"/>
  <c r="H33" i="3"/>
  <c r="H28" i="3"/>
  <c r="F48" i="3"/>
  <c r="F49" i="3"/>
  <c r="F50" i="3"/>
  <c r="F51" i="3"/>
  <c r="G48" i="3"/>
  <c r="G49" i="3"/>
  <c r="G50" i="3"/>
  <c r="G51" i="3"/>
  <c r="G46" i="3"/>
  <c r="F46" i="3"/>
  <c r="G31" i="3"/>
  <c r="G33" i="3"/>
  <c r="F33" i="3"/>
  <c r="F28" i="3"/>
  <c r="E30" i="3"/>
  <c r="G30" i="3" s="1"/>
  <c r="E31" i="3"/>
  <c r="E32" i="3"/>
  <c r="G32" i="3" s="1"/>
  <c r="E33" i="3"/>
  <c r="E28" i="3"/>
  <c r="G28" i="3" s="1"/>
  <c r="D30" i="3"/>
  <c r="F30" i="3" s="1"/>
  <c r="D31" i="3"/>
  <c r="F31" i="3" s="1"/>
  <c r="D32" i="3"/>
  <c r="F32" i="3" s="1"/>
  <c r="D33" i="3"/>
  <c r="D28" i="3"/>
  <c r="AI55" i="3"/>
  <c r="AF52" i="3" s="1"/>
  <c r="AH52" i="3" s="1"/>
  <c r="AE55" i="3"/>
  <c r="AA55" i="3"/>
  <c r="W55" i="3"/>
  <c r="T52" i="3" s="1"/>
  <c r="V52" i="3" s="1"/>
  <c r="S55" i="3"/>
  <c r="P52" i="3" s="1"/>
  <c r="R52" i="3" s="1"/>
  <c r="O55" i="3"/>
  <c r="L52" i="3" s="1"/>
  <c r="N52" i="3" s="1"/>
  <c r="K55" i="3"/>
  <c r="H52" i="3" s="1"/>
  <c r="J52" i="3" s="1"/>
  <c r="AF54" i="3"/>
  <c r="AH54" i="3" s="1"/>
  <c r="AB54" i="3"/>
  <c r="AD54" i="3" s="1"/>
  <c r="X54" i="3"/>
  <c r="Z54" i="3" s="1"/>
  <c r="T54" i="3"/>
  <c r="V54" i="3" s="1"/>
  <c r="P54" i="3"/>
  <c r="R54" i="3" s="1"/>
  <c r="AF53" i="3"/>
  <c r="AH53" i="3" s="1"/>
  <c r="AD53" i="3"/>
  <c r="AB53" i="3"/>
  <c r="X53" i="3"/>
  <c r="Z53" i="3" s="1"/>
  <c r="T53" i="3"/>
  <c r="V53" i="3" s="1"/>
  <c r="P53" i="3"/>
  <c r="R53" i="3" s="1"/>
  <c r="AB52" i="3"/>
  <c r="AD52" i="3" s="1"/>
  <c r="X52" i="3"/>
  <c r="Z52" i="3" s="1"/>
  <c r="AI51" i="3"/>
  <c r="AH51" i="3"/>
  <c r="Q51" i="3"/>
  <c r="U51" i="3" s="1"/>
  <c r="O51" i="3"/>
  <c r="M51" i="3"/>
  <c r="L51" i="3"/>
  <c r="P51" i="3" s="1"/>
  <c r="K51" i="3"/>
  <c r="J51" i="3"/>
  <c r="AI50" i="3"/>
  <c r="AH50" i="3"/>
  <c r="Q50" i="3"/>
  <c r="U50" i="3" s="1"/>
  <c r="M50" i="3"/>
  <c r="O50" i="3" s="1"/>
  <c r="L50" i="3"/>
  <c r="P50" i="3" s="1"/>
  <c r="K50" i="3"/>
  <c r="J50" i="3"/>
  <c r="AI49" i="3"/>
  <c r="AH49" i="3"/>
  <c r="M49" i="3"/>
  <c r="Q49" i="3" s="1"/>
  <c r="L49" i="3"/>
  <c r="P49" i="3" s="1"/>
  <c r="K49" i="3"/>
  <c r="J49" i="3"/>
  <c r="AI48" i="3"/>
  <c r="AH48" i="3"/>
  <c r="M48" i="3"/>
  <c r="Q48" i="3" s="1"/>
  <c r="L48" i="3"/>
  <c r="P48" i="3" s="1"/>
  <c r="K48" i="3"/>
  <c r="J48" i="3"/>
  <c r="AI47" i="3"/>
  <c r="AH47" i="3"/>
  <c r="AI46" i="3"/>
  <c r="AH46" i="3"/>
  <c r="T46" i="3"/>
  <c r="X46" i="3" s="1"/>
  <c r="R46" i="3"/>
  <c r="N46" i="3"/>
  <c r="M46" i="3"/>
  <c r="O46" i="3" s="1"/>
  <c r="K46" i="3"/>
  <c r="J46" i="3"/>
  <c r="AR13" i="6" l="1"/>
  <c r="AX13" i="6" s="1"/>
  <c r="CC13" i="6"/>
  <c r="AW44" i="4"/>
  <c r="BC44" i="4"/>
  <c r="BI44" i="4" s="1"/>
  <c r="AW32" i="4"/>
  <c r="BC32" i="4"/>
  <c r="BI32" i="4" s="1"/>
  <c r="AY25" i="4"/>
  <c r="BE25" i="4"/>
  <c r="BK25" i="4" s="1"/>
  <c r="AT23" i="4"/>
  <c r="AZ23" i="4"/>
  <c r="BF23" i="4" s="1"/>
  <c r="AV27" i="4"/>
  <c r="BB27" i="4"/>
  <c r="BH27" i="4" s="1"/>
  <c r="AU28" i="4"/>
  <c r="BA28" i="4"/>
  <c r="BG28" i="4" s="1"/>
  <c r="AX41" i="4"/>
  <c r="BD41" i="4"/>
  <c r="BJ41" i="4" s="1"/>
  <c r="AY28" i="4"/>
  <c r="BE28" i="4"/>
  <c r="BK28" i="4" s="1"/>
  <c r="AV41" i="4"/>
  <c r="BB41" i="4"/>
  <c r="BH41" i="4" s="1"/>
  <c r="AW40" i="4"/>
  <c r="BC40" i="4"/>
  <c r="BI40" i="4" s="1"/>
  <c r="AY40" i="4"/>
  <c r="BE40" i="4"/>
  <c r="BK40" i="4" s="1"/>
  <c r="AU32" i="4"/>
  <c r="BA32" i="4"/>
  <c r="BG32" i="4" s="1"/>
  <c r="AN31" i="4"/>
  <c r="BQ47" i="4"/>
  <c r="AF47" i="4"/>
  <c r="AR47" i="4" s="1"/>
  <c r="AU47" i="4"/>
  <c r="BC28" i="4"/>
  <c r="BI28" i="4" s="1"/>
  <c r="AP43" i="4"/>
  <c r="AV43" i="4" s="1"/>
  <c r="BB33" i="4"/>
  <c r="BH33" i="4" s="1"/>
  <c r="AZ47" i="4"/>
  <c r="BF47" i="4" s="1"/>
  <c r="AZ28" i="4"/>
  <c r="BF28" i="4" s="1"/>
  <c r="BU47" i="4"/>
  <c r="AR33" i="4"/>
  <c r="AX33" i="4" s="1"/>
  <c r="AO27" i="4"/>
  <c r="BB37" i="4"/>
  <c r="BH37" i="4" s="1"/>
  <c r="AE47" i="4"/>
  <c r="AQ47" i="4" s="1"/>
  <c r="G56" i="4"/>
  <c r="AW46" i="4"/>
  <c r="AP23" i="4"/>
  <c r="AV23" i="4" s="1"/>
  <c r="AN24" i="4"/>
  <c r="AD35" i="4"/>
  <c r="AP35" i="4" s="1"/>
  <c r="AH30" i="4"/>
  <c r="AN30" i="4"/>
  <c r="BB38" i="4"/>
  <c r="BH38" i="4" s="1"/>
  <c r="AD30" i="4"/>
  <c r="AP30" i="4" s="1"/>
  <c r="AV30" i="4" s="1"/>
  <c r="AQ42" i="4"/>
  <c r="AW42" i="4" s="1"/>
  <c r="AD31" i="4"/>
  <c r="AP31" i="4" s="1"/>
  <c r="AN32" i="4"/>
  <c r="AZ29" i="4"/>
  <c r="BF29" i="4" s="1"/>
  <c r="AT29" i="4"/>
  <c r="H71" i="4"/>
  <c r="AH38" i="4"/>
  <c r="AN38" i="4"/>
  <c r="BA42" i="4"/>
  <c r="BG42" i="4" s="1"/>
  <c r="BD46" i="4"/>
  <c r="BJ46" i="4" s="1"/>
  <c r="BA35" i="4"/>
  <c r="BG35" i="4" s="1"/>
  <c r="BB45" i="4"/>
  <c r="BH45" i="4" s="1"/>
  <c r="AZ40" i="4"/>
  <c r="BF40" i="4" s="1"/>
  <c r="AZ37" i="4"/>
  <c r="BF37" i="4" s="1"/>
  <c r="AT37" i="4"/>
  <c r="AE30" i="4"/>
  <c r="AQ30" i="4" s="1"/>
  <c r="AI29" i="4"/>
  <c r="BC29" i="4"/>
  <c r="BI29" i="4" s="1"/>
  <c r="AD47" i="4"/>
  <c r="AP47" i="4" s="1"/>
  <c r="AZ48" i="4"/>
  <c r="BF48" i="4" s="1"/>
  <c r="AE38" i="4"/>
  <c r="AQ38" i="4" s="1"/>
  <c r="AN39" i="4"/>
  <c r="AX26" i="4"/>
  <c r="BD26" i="4"/>
  <c r="BJ26" i="4" s="1"/>
  <c r="AU39" i="4"/>
  <c r="BA39" i="4"/>
  <c r="BG39" i="4" s="1"/>
  <c r="AV25" i="4"/>
  <c r="BB25" i="4"/>
  <c r="BH25" i="4" s="1"/>
  <c r="AW26" i="4"/>
  <c r="BC26" i="4"/>
  <c r="BI26" i="4" s="1"/>
  <c r="AU30" i="4"/>
  <c r="BA30" i="4"/>
  <c r="BG30" i="4" s="1"/>
  <c r="AU38" i="4"/>
  <c r="BA38" i="4"/>
  <c r="BG38" i="4" s="1"/>
  <c r="AU40" i="4"/>
  <c r="BA40" i="4"/>
  <c r="BG40" i="4" s="1"/>
  <c r="AX28" i="4"/>
  <c r="BD28" i="4"/>
  <c r="BJ28" i="4" s="1"/>
  <c r="AU29" i="4"/>
  <c r="BA29" i="4"/>
  <c r="BG29" i="4" s="1"/>
  <c r="AX44" i="4"/>
  <c r="BD44" i="4"/>
  <c r="BJ44" i="4" s="1"/>
  <c r="BA31" i="4"/>
  <c r="BG31" i="4" s="1"/>
  <c r="AK23" i="4"/>
  <c r="AQ23" i="4"/>
  <c r="BB26" i="4"/>
  <c r="BH26" i="4" s="1"/>
  <c r="AV26" i="4"/>
  <c r="BC34" i="4"/>
  <c r="BI34" i="4" s="1"/>
  <c r="BA48" i="4"/>
  <c r="BG48" i="4" s="1"/>
  <c r="AY29" i="4"/>
  <c r="BE29" i="4"/>
  <c r="BK29" i="4" s="1"/>
  <c r="BB34" i="4"/>
  <c r="BH34" i="4" s="1"/>
  <c r="AV34" i="4"/>
  <c r="BD39" i="4"/>
  <c r="BJ39" i="4" s="1"/>
  <c r="BB23" i="4"/>
  <c r="BH23" i="4" s="1"/>
  <c r="AS44" i="4"/>
  <c r="BA37" i="4"/>
  <c r="BG37" i="4" s="1"/>
  <c r="AU37" i="4"/>
  <c r="BG46" i="4"/>
  <c r="AU46" i="4"/>
  <c r="AY37" i="4"/>
  <c r="BE37" i="4"/>
  <c r="BK37" i="4" s="1"/>
  <c r="AV42" i="4"/>
  <c r="BB42" i="4"/>
  <c r="BH42" i="4" s="1"/>
  <c r="BC41" i="4"/>
  <c r="BI41" i="4" s="1"/>
  <c r="BB29" i="4"/>
  <c r="BH29" i="4" s="1"/>
  <c r="BA24" i="4"/>
  <c r="BG24" i="4" s="1"/>
  <c r="BD37" i="4"/>
  <c r="BJ37" i="4" s="1"/>
  <c r="BA26" i="4"/>
  <c r="BG26" i="4" s="1"/>
  <c r="AY45" i="4"/>
  <c r="BE45" i="4"/>
  <c r="BA25" i="4"/>
  <c r="BG25" i="4" s="1"/>
  <c r="AU25" i="4"/>
  <c r="BB24" i="4"/>
  <c r="BH24" i="4" s="1"/>
  <c r="BA23" i="4"/>
  <c r="BG23" i="4" s="1"/>
  <c r="BD45" i="4"/>
  <c r="BJ45" i="4" s="1"/>
  <c r="BA34" i="4"/>
  <c r="BG34" i="4" s="1"/>
  <c r="BD24" i="4"/>
  <c r="BJ24" i="4" s="1"/>
  <c r="BD25" i="4"/>
  <c r="BJ25" i="4" s="1"/>
  <c r="BB39" i="4"/>
  <c r="BH39" i="4" s="1"/>
  <c r="BD36" i="4"/>
  <c r="BJ36" i="4" s="1"/>
  <c r="AX36" i="4"/>
  <c r="BA33" i="4"/>
  <c r="BG33" i="4" s="1"/>
  <c r="AU33" i="4"/>
  <c r="BK46" i="4"/>
  <c r="AY46" i="4"/>
  <c r="BD32" i="4"/>
  <c r="BJ32" i="4" s="1"/>
  <c r="BB46" i="4"/>
  <c r="BH46" i="4" s="1"/>
  <c r="BD33" i="4"/>
  <c r="BJ33" i="4" s="1"/>
  <c r="BC27" i="4"/>
  <c r="BI27" i="4" s="1"/>
  <c r="AW27" i="4"/>
  <c r="AU41" i="4"/>
  <c r="BA41" i="4"/>
  <c r="BG41" i="4" s="1"/>
  <c r="BB40" i="4"/>
  <c r="BH40" i="4" s="1"/>
  <c r="BE36" i="4"/>
  <c r="BK36" i="4" s="1"/>
  <c r="BM17" i="6"/>
  <c r="BS17" i="6" s="1"/>
  <c r="BF15" i="6"/>
  <c r="BM15" i="6"/>
  <c r="BS15" i="6" s="1"/>
  <c r="BM10" i="6"/>
  <c r="BS10" i="6" s="1"/>
  <c r="BB11" i="6"/>
  <c r="BB12" i="6"/>
  <c r="BH12" i="6" s="1"/>
  <c r="BB16" i="6"/>
  <c r="BG18" i="6"/>
  <c r="BM18" i="6"/>
  <c r="BS18" i="6" s="1"/>
  <c r="BB17" i="6"/>
  <c r="BH17" i="6" s="1"/>
  <c r="BD13" i="6"/>
  <c r="BB18" i="6"/>
  <c r="BH18" i="6" s="1"/>
  <c r="BG11" i="6"/>
  <c r="BM11" i="6"/>
  <c r="BS11" i="6" s="1"/>
  <c r="BG16" i="6"/>
  <c r="BM16" i="6"/>
  <c r="BS16" i="6" s="1"/>
  <c r="AQ15" i="6"/>
  <c r="AW15" i="6" s="1"/>
  <c r="CB15" i="6"/>
  <c r="CG15" i="6"/>
  <c r="CG18" i="6"/>
  <c r="AQ18" i="6"/>
  <c r="AW18" i="6" s="1"/>
  <c r="CB18" i="6"/>
  <c r="BB10" i="6"/>
  <c r="AQ12" i="6"/>
  <c r="AW12" i="6" s="1"/>
  <c r="CB12" i="6"/>
  <c r="CG12" i="6"/>
  <c r="BI13" i="6"/>
  <c r="BO13" i="6"/>
  <c r="BU13" i="6" s="1"/>
  <c r="CG16" i="6"/>
  <c r="AQ16" i="6"/>
  <c r="AW16" i="6" s="1"/>
  <c r="CB16" i="6"/>
  <c r="AQ10" i="6"/>
  <c r="AW10" i="6" s="1"/>
  <c r="CG10" i="6"/>
  <c r="CB10" i="6"/>
  <c r="BG14" i="6"/>
  <c r="BM14" i="6"/>
  <c r="BS14" i="6" s="1"/>
  <c r="BB15" i="6"/>
  <c r="BF10" i="6"/>
  <c r="BL10" i="6"/>
  <c r="BR10" i="6" s="1"/>
  <c r="BH13" i="6"/>
  <c r="BN13" i="6"/>
  <c r="BT13" i="6" s="1"/>
  <c r="AQ11" i="6"/>
  <c r="AW11" i="6" s="1"/>
  <c r="CB11" i="6"/>
  <c r="CG11" i="6"/>
  <c r="CI13" i="6"/>
  <c r="AS13" i="6"/>
  <c r="AY13" i="6" s="1"/>
  <c r="BF11" i="6"/>
  <c r="BL11" i="6"/>
  <c r="BR11" i="6" s="1"/>
  <c r="BG12" i="6"/>
  <c r="BM12" i="6"/>
  <c r="BS12" i="6" s="1"/>
  <c r="BG13" i="6"/>
  <c r="BM13" i="6"/>
  <c r="BS13" i="6" s="1"/>
  <c r="BB14" i="6"/>
  <c r="AQ17" i="6"/>
  <c r="AW17" i="6" s="1"/>
  <c r="CB17" i="6"/>
  <c r="CG17" i="6"/>
  <c r="CG14" i="6"/>
  <c r="CB14" i="6"/>
  <c r="AQ14" i="6"/>
  <c r="AW14" i="6" s="1"/>
  <c r="AD10" i="4"/>
  <c r="AJ10" i="4" s="1"/>
  <c r="BO10" i="4"/>
  <c r="BT10" i="4"/>
  <c r="AO10" i="4"/>
  <c r="AN10" i="4"/>
  <c r="W32" i="4"/>
  <c r="W40" i="4"/>
  <c r="AI40" i="4"/>
  <c r="X28" i="4"/>
  <c r="X47" i="4"/>
  <c r="X34" i="4"/>
  <c r="AI31" i="4"/>
  <c r="AI39" i="4"/>
  <c r="X42" i="4"/>
  <c r="AI46" i="4"/>
  <c r="AI28" i="4"/>
  <c r="AJ29" i="4"/>
  <c r="AI26" i="4"/>
  <c r="AJ33" i="4"/>
  <c r="AI38" i="4"/>
  <c r="AI36" i="4"/>
  <c r="AJ43" i="4"/>
  <c r="AJ45" i="4"/>
  <c r="AJ41" i="4"/>
  <c r="AI30" i="4"/>
  <c r="AI44" i="4"/>
  <c r="AJ47" i="4"/>
  <c r="AI42" i="4"/>
  <c r="AI24" i="4"/>
  <c r="AI34" i="4"/>
  <c r="AJ35" i="4"/>
  <c r="AI48" i="4"/>
  <c r="AI32" i="4"/>
  <c r="AJ27" i="4"/>
  <c r="AJ37" i="4"/>
  <c r="AJ25" i="4"/>
  <c r="X25" i="4"/>
  <c r="W38" i="4"/>
  <c r="W46" i="4"/>
  <c r="X33" i="4"/>
  <c r="W48" i="4"/>
  <c r="Y26" i="4"/>
  <c r="Y27" i="4"/>
  <c r="Y23" i="4"/>
  <c r="X24" i="4"/>
  <c r="X40" i="4"/>
  <c r="Y42" i="4"/>
  <c r="Y35" i="4"/>
  <c r="X29" i="4"/>
  <c r="X45" i="4"/>
  <c r="Y41" i="4"/>
  <c r="X37" i="4"/>
  <c r="Y43" i="4"/>
  <c r="BV47" i="4"/>
  <c r="BT47" i="4"/>
  <c r="BP42" i="4"/>
  <c r="BU42" i="4"/>
  <c r="BQ41" i="4"/>
  <c r="BV41" i="4"/>
  <c r="BP34" i="4"/>
  <c r="BU34" i="4"/>
  <c r="BO31" i="4"/>
  <c r="BT31" i="4"/>
  <c r="BO35" i="4"/>
  <c r="BT35" i="4"/>
  <c r="BP38" i="4"/>
  <c r="BU38" i="4"/>
  <c r="BQ33" i="4"/>
  <c r="BV33" i="4"/>
  <c r="BP30" i="4"/>
  <c r="BU30" i="4"/>
  <c r="BO43" i="4"/>
  <c r="BT43" i="4"/>
  <c r="BP27" i="4"/>
  <c r="AF27" i="4" s="1"/>
  <c r="AR27" i="4" s="1"/>
  <c r="AX27" i="4" s="1"/>
  <c r="BU27" i="4"/>
  <c r="BQ26" i="4"/>
  <c r="BV26" i="4"/>
  <c r="BP23" i="4"/>
  <c r="AF23" i="4" s="1"/>
  <c r="AR23" i="4" s="1"/>
  <c r="AX23" i="4" s="1"/>
  <c r="BU23" i="4"/>
  <c r="BO48" i="4"/>
  <c r="U49" i="3"/>
  <c r="Y49" i="3" s="1"/>
  <c r="S49" i="3"/>
  <c r="U48" i="3"/>
  <c r="S48" i="3"/>
  <c r="S50" i="3"/>
  <c r="Q46" i="3"/>
  <c r="S46" i="3" s="1"/>
  <c r="S51" i="3"/>
  <c r="O48" i="3"/>
  <c r="O49" i="3"/>
  <c r="Z46" i="3"/>
  <c r="AB46" i="3"/>
  <c r="AD46" i="3" s="1"/>
  <c r="T49" i="3"/>
  <c r="R49" i="3"/>
  <c r="Y50" i="3"/>
  <c r="W50" i="3"/>
  <c r="Y51" i="3"/>
  <c r="W51" i="3"/>
  <c r="R48" i="3"/>
  <c r="T48" i="3"/>
  <c r="R50" i="3"/>
  <c r="T50" i="3"/>
  <c r="Y48" i="3"/>
  <c r="W48" i="3"/>
  <c r="R51" i="3"/>
  <c r="T51" i="3"/>
  <c r="V46" i="3"/>
  <c r="N48" i="3"/>
  <c r="N49" i="3"/>
  <c r="N50" i="3"/>
  <c r="N51" i="3"/>
  <c r="I44" i="1"/>
  <c r="J44" i="1" s="1"/>
  <c r="I43" i="1"/>
  <c r="J43" i="1" s="1"/>
  <c r="J42" i="1"/>
  <c r="G45" i="1"/>
  <c r="H45" i="1" s="1"/>
  <c r="I45" i="1" s="1"/>
  <c r="J45" i="1" s="1"/>
  <c r="H44" i="1"/>
  <c r="F46" i="1"/>
  <c r="G46" i="1" s="1"/>
  <c r="H46" i="1" s="1"/>
  <c r="I46" i="1" s="1"/>
  <c r="J46" i="1" s="1"/>
  <c r="I34" i="1"/>
  <c r="J33" i="1"/>
  <c r="BN12" i="6" l="1"/>
  <c r="BT12" i="6" s="1"/>
  <c r="BC11" i="6"/>
  <c r="BI11" i="6" s="1"/>
  <c r="AW30" i="4"/>
  <c r="BC30" i="4"/>
  <c r="BI30" i="4" s="1"/>
  <c r="AW38" i="4"/>
  <c r="BC38" i="4"/>
  <c r="BI38" i="4" s="1"/>
  <c r="AV35" i="4"/>
  <c r="BB35" i="4"/>
  <c r="BH35" i="4" s="1"/>
  <c r="AX47" i="4"/>
  <c r="BD47" i="4"/>
  <c r="BJ47" i="4" s="1"/>
  <c r="BB47" i="4"/>
  <c r="BH47" i="4" s="1"/>
  <c r="AV47" i="4"/>
  <c r="AW47" i="4"/>
  <c r="BC47" i="4"/>
  <c r="BI47" i="4" s="1"/>
  <c r="AV31" i="4"/>
  <c r="BB31" i="4"/>
  <c r="BH31" i="4" s="1"/>
  <c r="BD23" i="4"/>
  <c r="BJ23" i="4" s="1"/>
  <c r="BD27" i="4"/>
  <c r="BJ27" i="4" s="1"/>
  <c r="AT32" i="4"/>
  <c r="AZ32" i="4"/>
  <c r="BF32" i="4" s="1"/>
  <c r="AQ48" i="4"/>
  <c r="AW48" i="4" s="1"/>
  <c r="AE48" i="4"/>
  <c r="AQ43" i="4"/>
  <c r="AW43" i="4" s="1"/>
  <c r="AE43" i="4"/>
  <c r="AE35" i="4"/>
  <c r="AQ35" i="4" s="1"/>
  <c r="AF42" i="4"/>
  <c r="AR42" i="4" s="1"/>
  <c r="G68" i="4"/>
  <c r="H68" i="4"/>
  <c r="AT38" i="4"/>
  <c r="AZ38" i="4"/>
  <c r="BF38" i="4" s="1"/>
  <c r="G57" i="4"/>
  <c r="H57" i="4"/>
  <c r="AQ31" i="4"/>
  <c r="AW31" i="4" s="1"/>
  <c r="AE31" i="4"/>
  <c r="BC42" i="4"/>
  <c r="BI42" i="4" s="1"/>
  <c r="AT31" i="4"/>
  <c r="AZ31" i="4"/>
  <c r="BF31" i="4" s="1"/>
  <c r="AT39" i="4"/>
  <c r="AZ39" i="4"/>
  <c r="BF39" i="4" s="1"/>
  <c r="BW47" i="4"/>
  <c r="AS47" i="4"/>
  <c r="AY47" i="4" s="1"/>
  <c r="AG47" i="4"/>
  <c r="W49" i="3"/>
  <c r="G61" i="4"/>
  <c r="H61" i="4"/>
  <c r="BB30" i="4"/>
  <c r="BH30" i="4" s="1"/>
  <c r="AR30" i="4"/>
  <c r="AX30" i="4" s="1"/>
  <c r="AF30" i="4"/>
  <c r="BW26" i="4"/>
  <c r="AG26" i="4"/>
  <c r="AS26" i="4" s="1"/>
  <c r="BW33" i="4"/>
  <c r="AG33" i="4"/>
  <c r="AS33" i="4" s="1"/>
  <c r="AY33" i="4" s="1"/>
  <c r="AF34" i="4"/>
  <c r="AR34" i="4"/>
  <c r="AX34" i="4" s="1"/>
  <c r="G78" i="4"/>
  <c r="H78" i="4"/>
  <c r="G69" i="4"/>
  <c r="H69" i="4"/>
  <c r="AU27" i="4"/>
  <c r="BA27" i="4"/>
  <c r="BG27" i="4" s="1"/>
  <c r="AT24" i="4"/>
  <c r="AZ24" i="4"/>
  <c r="BF24" i="4" s="1"/>
  <c r="AL23" i="4"/>
  <c r="BB43" i="4"/>
  <c r="BH43" i="4" s="1"/>
  <c r="AR38" i="4"/>
  <c r="AX38" i="4" s="1"/>
  <c r="BD38" i="4"/>
  <c r="BJ38" i="4" s="1"/>
  <c r="AF38" i="4"/>
  <c r="BW41" i="4"/>
  <c r="AS41" i="4"/>
  <c r="AY41" i="4" s="1"/>
  <c r="AG41" i="4"/>
  <c r="AP10" i="4"/>
  <c r="AT30" i="4"/>
  <c r="AZ30" i="4"/>
  <c r="BF30" i="4" s="1"/>
  <c r="G72" i="4"/>
  <c r="H72" i="4"/>
  <c r="G60" i="4"/>
  <c r="H60" i="4"/>
  <c r="BK45" i="4"/>
  <c r="AY44" i="4"/>
  <c r="BE44" i="4"/>
  <c r="AW23" i="4"/>
  <c r="BC23" i="4"/>
  <c r="BI23" i="4" s="1"/>
  <c r="BC16" i="6"/>
  <c r="BI16" i="6" s="1"/>
  <c r="BN18" i="6"/>
  <c r="BT18" i="6" s="1"/>
  <c r="BE13" i="6"/>
  <c r="BK13" i="6" s="1"/>
  <c r="BC18" i="6"/>
  <c r="BI18" i="6" s="1"/>
  <c r="BC17" i="6"/>
  <c r="BI17" i="6" s="1"/>
  <c r="BC10" i="6"/>
  <c r="BJ13" i="6"/>
  <c r="BP13" i="6"/>
  <c r="BV13" i="6" s="1"/>
  <c r="BH16" i="6"/>
  <c r="BN16" i="6"/>
  <c r="BT16" i="6" s="1"/>
  <c r="BH11" i="6"/>
  <c r="BN11" i="6"/>
  <c r="BT11" i="6" s="1"/>
  <c r="BN17" i="6"/>
  <c r="BT17" i="6" s="1"/>
  <c r="BC12" i="6"/>
  <c r="BI12" i="6" s="1"/>
  <c r="CH14" i="6"/>
  <c r="AR14" i="6"/>
  <c r="AX14" i="6" s="1"/>
  <c r="CC14" i="6"/>
  <c r="CC11" i="6"/>
  <c r="AR11" i="6"/>
  <c r="AX11" i="6" s="1"/>
  <c r="CH11" i="6"/>
  <c r="BC14" i="6"/>
  <c r="BO11" i="6"/>
  <c r="BU11" i="6" s="1"/>
  <c r="CC12" i="6"/>
  <c r="AR12" i="6"/>
  <c r="AX12" i="6" s="1"/>
  <c r="CH12" i="6"/>
  <c r="CC10" i="6"/>
  <c r="AR10" i="6"/>
  <c r="AX10" i="6" s="1"/>
  <c r="CH10" i="6"/>
  <c r="BH14" i="6"/>
  <c r="BN14" i="6"/>
  <c r="BT14" i="6" s="1"/>
  <c r="BH15" i="6"/>
  <c r="BN15" i="6"/>
  <c r="BT15" i="6" s="1"/>
  <c r="BH10" i="6"/>
  <c r="BN10" i="6"/>
  <c r="BT10" i="6" s="1"/>
  <c r="CH15" i="6"/>
  <c r="AR15" i="6"/>
  <c r="AX15" i="6" s="1"/>
  <c r="CC15" i="6"/>
  <c r="CH16" i="6"/>
  <c r="AR16" i="6"/>
  <c r="AX16" i="6" s="1"/>
  <c r="CC16" i="6"/>
  <c r="BC15" i="6"/>
  <c r="CH17" i="6"/>
  <c r="AR17" i="6"/>
  <c r="AX17" i="6" s="1"/>
  <c r="CC17" i="6"/>
  <c r="CH18" i="6"/>
  <c r="AR18" i="6"/>
  <c r="AX18" i="6" s="1"/>
  <c r="CC18" i="6"/>
  <c r="AU10" i="4"/>
  <c r="BA10" i="4"/>
  <c r="BG10" i="4" s="1"/>
  <c r="AT10" i="4"/>
  <c r="AZ10" i="4"/>
  <c r="BF10" i="4" s="1"/>
  <c r="BP10" i="4"/>
  <c r="AE10" i="4"/>
  <c r="AK10" i="4" s="1"/>
  <c r="BU10" i="4"/>
  <c r="Y34" i="4"/>
  <c r="Y36" i="4"/>
  <c r="Y47" i="4"/>
  <c r="X30" i="4"/>
  <c r="AJ31" i="4"/>
  <c r="X31" i="4"/>
  <c r="Y28" i="4"/>
  <c r="AJ39" i="4"/>
  <c r="X39" i="4"/>
  <c r="X32" i="4"/>
  <c r="Y44" i="4"/>
  <c r="AJ28" i="4"/>
  <c r="AK47" i="4"/>
  <c r="AJ44" i="4"/>
  <c r="AJ36" i="4"/>
  <c r="AK37" i="4"/>
  <c r="AJ30" i="4"/>
  <c r="AJ34" i="4"/>
  <c r="AK33" i="4"/>
  <c r="AK25" i="4"/>
  <c r="AJ40" i="4"/>
  <c r="AK43" i="4"/>
  <c r="AJ24" i="4"/>
  <c r="AK27" i="4"/>
  <c r="AJ42" i="4"/>
  <c r="AJ38" i="4"/>
  <c r="AJ32" i="4"/>
  <c r="AK45" i="4"/>
  <c r="AJ48" i="4"/>
  <c r="AJ46" i="4"/>
  <c r="AJ26" i="4"/>
  <c r="AK35" i="4"/>
  <c r="AK41" i="4"/>
  <c r="AK29" i="4"/>
  <c r="Y33" i="4"/>
  <c r="Y25" i="4"/>
  <c r="X46" i="4"/>
  <c r="X48" i="4"/>
  <c r="X38" i="4"/>
  <c r="Z41" i="4"/>
  <c r="Z23" i="4"/>
  <c r="AA23" i="4"/>
  <c r="D55" i="4" s="1"/>
  <c r="Z26" i="4"/>
  <c r="Z43" i="4"/>
  <c r="Y45" i="4"/>
  <c r="Z35" i="4"/>
  <c r="Y24" i="4"/>
  <c r="Z27" i="4"/>
  <c r="Y40" i="4"/>
  <c r="Y37" i="4"/>
  <c r="Y29" i="4"/>
  <c r="Z42" i="4"/>
  <c r="BQ42" i="4"/>
  <c r="BV42" i="4"/>
  <c r="BQ23" i="4"/>
  <c r="BV23" i="4"/>
  <c r="BQ34" i="4"/>
  <c r="BV34" i="4"/>
  <c r="BP43" i="4"/>
  <c r="BU43" i="4"/>
  <c r="BP31" i="4"/>
  <c r="BU31" i="4"/>
  <c r="BP48" i="4"/>
  <c r="BU48" i="4"/>
  <c r="BP35" i="4"/>
  <c r="BU35" i="4"/>
  <c r="BQ30" i="4"/>
  <c r="BV30" i="4"/>
  <c r="BQ27" i="4"/>
  <c r="BV27" i="4"/>
  <c r="BQ38" i="4"/>
  <c r="BV38" i="4"/>
  <c r="U46" i="3"/>
  <c r="X51" i="3"/>
  <c r="V51" i="3"/>
  <c r="AC48" i="3"/>
  <c r="AE48" i="3" s="1"/>
  <c r="AA48" i="3"/>
  <c r="AC50" i="3"/>
  <c r="AE50" i="3" s="1"/>
  <c r="AA50" i="3"/>
  <c r="AC51" i="3"/>
  <c r="AE51" i="3" s="1"/>
  <c r="AA51" i="3"/>
  <c r="X50" i="3"/>
  <c r="V50" i="3"/>
  <c r="X49" i="3"/>
  <c r="V49" i="3"/>
  <c r="X48" i="3"/>
  <c r="V48" i="3"/>
  <c r="Y46" i="3"/>
  <c r="W46" i="3"/>
  <c r="AC49" i="3"/>
  <c r="AE49" i="3" s="1"/>
  <c r="AA49" i="3"/>
  <c r="P11" i="1"/>
  <c r="P12" i="1"/>
  <c r="BO18" i="6" l="1"/>
  <c r="BU18" i="6" s="1"/>
  <c r="AY26" i="4"/>
  <c r="BE26" i="4"/>
  <c r="BK26" i="4" s="1"/>
  <c r="G58" i="4" s="1"/>
  <c r="AX42" i="4"/>
  <c r="BD42" i="4"/>
  <c r="BJ42" i="4" s="1"/>
  <c r="BC35" i="4"/>
  <c r="BI35" i="4" s="1"/>
  <c r="AW35" i="4"/>
  <c r="BO16" i="6"/>
  <c r="BU16" i="6" s="1"/>
  <c r="BE33" i="4"/>
  <c r="BK33" i="4" s="1"/>
  <c r="G65" i="4" s="1"/>
  <c r="AF35" i="4"/>
  <c r="AR35" i="4" s="1"/>
  <c r="BW34" i="4"/>
  <c r="AG34" i="4"/>
  <c r="AS34" i="4"/>
  <c r="AY34" i="4" s="1"/>
  <c r="BE34" i="4"/>
  <c r="BK34" i="4" s="1"/>
  <c r="G66" i="4" s="1"/>
  <c r="BE41" i="4"/>
  <c r="BK41" i="4" s="1"/>
  <c r="G73" i="4" s="1"/>
  <c r="BC31" i="4"/>
  <c r="BI31" i="4" s="1"/>
  <c r="BD30" i="4"/>
  <c r="BJ30" i="4" s="1"/>
  <c r="BE47" i="4"/>
  <c r="BK47" i="4" s="1"/>
  <c r="G79" i="4" s="1"/>
  <c r="H73" i="4"/>
  <c r="H79" i="4"/>
  <c r="BW23" i="4"/>
  <c r="AG23" i="4"/>
  <c r="AM23" i="4" s="1"/>
  <c r="E55" i="4" s="1"/>
  <c r="AS23" i="4"/>
  <c r="AY23" i="4" s="1"/>
  <c r="F55" i="4" s="1"/>
  <c r="BQ13" i="6"/>
  <c r="BW13" i="6" s="1"/>
  <c r="AF48" i="4"/>
  <c r="AR48" i="4"/>
  <c r="AX48" i="4" s="1"/>
  <c r="AF31" i="4"/>
  <c r="AR31" i="4" s="1"/>
  <c r="BW42" i="4"/>
  <c r="AG42" i="4"/>
  <c r="AS42" i="4"/>
  <c r="AY42" i="4" s="1"/>
  <c r="BW38" i="4"/>
  <c r="AG38" i="4"/>
  <c r="AS38" i="4" s="1"/>
  <c r="BW27" i="4"/>
  <c r="AS27" i="4"/>
  <c r="AY27" i="4" s="1"/>
  <c r="AG27" i="4"/>
  <c r="BE27" i="4"/>
  <c r="BK27" i="4" s="1"/>
  <c r="G59" i="4" s="1"/>
  <c r="BC48" i="4"/>
  <c r="BI48" i="4" s="1"/>
  <c r="BW30" i="4"/>
  <c r="AG30" i="4"/>
  <c r="AS30" i="4" s="1"/>
  <c r="AF43" i="4"/>
  <c r="AR43" i="4" s="1"/>
  <c r="AX43" i="4" s="1"/>
  <c r="BD43" i="4"/>
  <c r="BJ43" i="4" s="1"/>
  <c r="G77" i="4"/>
  <c r="H77" i="4"/>
  <c r="AV10" i="4"/>
  <c r="BB10" i="4"/>
  <c r="BH10" i="4" s="1"/>
  <c r="BD34" i="4"/>
  <c r="BJ34" i="4" s="1"/>
  <c r="H58" i="4"/>
  <c r="BC43" i="4"/>
  <c r="BI43" i="4" s="1"/>
  <c r="BK44" i="4"/>
  <c r="BO17" i="6"/>
  <c r="BU17" i="6" s="1"/>
  <c r="BI10" i="6"/>
  <c r="BO10" i="6"/>
  <c r="BU10" i="6" s="1"/>
  <c r="BD15" i="6"/>
  <c r="BJ15" i="6" s="1"/>
  <c r="BD11" i="6"/>
  <c r="BJ11" i="6" s="1"/>
  <c r="BD10" i="6"/>
  <c r="BD12" i="6"/>
  <c r="BJ12" i="6" s="1"/>
  <c r="BO12" i="6"/>
  <c r="BU12" i="6" s="1"/>
  <c r="CI11" i="6"/>
  <c r="AS11" i="6"/>
  <c r="AY11" i="6" s="1"/>
  <c r="CI18" i="6"/>
  <c r="AS18" i="6"/>
  <c r="AY18" i="6" s="1"/>
  <c r="CI16" i="6"/>
  <c r="AS16" i="6"/>
  <c r="AY16" i="6" s="1"/>
  <c r="BD18" i="6"/>
  <c r="BD16" i="6"/>
  <c r="CI14" i="6"/>
  <c r="AS14" i="6"/>
  <c r="AY14" i="6" s="1"/>
  <c r="CI17" i="6"/>
  <c r="AS17" i="6"/>
  <c r="AY17" i="6" s="1"/>
  <c r="BD17" i="6"/>
  <c r="BI15" i="6"/>
  <c r="BO15" i="6"/>
  <c r="BU15" i="6" s="1"/>
  <c r="CI15" i="6"/>
  <c r="AS15" i="6"/>
  <c r="AY15" i="6" s="1"/>
  <c r="CI10" i="6"/>
  <c r="AS10" i="6"/>
  <c r="AY10" i="6" s="1"/>
  <c r="CI12" i="6"/>
  <c r="AS12" i="6"/>
  <c r="AY12" i="6" s="1"/>
  <c r="BI14" i="6"/>
  <c r="BO14" i="6"/>
  <c r="BU14" i="6" s="1"/>
  <c r="BD14" i="6"/>
  <c r="AQ10" i="4"/>
  <c r="BQ10" i="4"/>
  <c r="BV10" i="4"/>
  <c r="AF10" i="4"/>
  <c r="AL10" i="4" s="1"/>
  <c r="AA47" i="4"/>
  <c r="D79" i="4" s="1"/>
  <c r="Z34" i="4"/>
  <c r="AA34" i="4"/>
  <c r="D66" i="4" s="1"/>
  <c r="Y32" i="4"/>
  <c r="Z47" i="4"/>
  <c r="AK39" i="4"/>
  <c r="Y39" i="4"/>
  <c r="AK30" i="4"/>
  <c r="Y30" i="4"/>
  <c r="AA26" i="4"/>
  <c r="D58" i="4" s="1"/>
  <c r="AA35" i="4"/>
  <c r="D67" i="4" s="1"/>
  <c r="Z28" i="4"/>
  <c r="Z44" i="4"/>
  <c r="AA42" i="4"/>
  <c r="D74" i="4" s="1"/>
  <c r="AA41" i="4"/>
  <c r="D73" i="4" s="1"/>
  <c r="AM41" i="4"/>
  <c r="AK31" i="4"/>
  <c r="Y31" i="4"/>
  <c r="Z36" i="4"/>
  <c r="AA27" i="4"/>
  <c r="D59" i="4" s="1"/>
  <c r="AM27" i="4"/>
  <c r="AA43" i="4"/>
  <c r="D75" i="4" s="1"/>
  <c r="AL47" i="4"/>
  <c r="AK24" i="4"/>
  <c r="AK28" i="4"/>
  <c r="AK48" i="4"/>
  <c r="AK42" i="4"/>
  <c r="AK40" i="4"/>
  <c r="AL37" i="4"/>
  <c r="AK32" i="4"/>
  <c r="AL29" i="4"/>
  <c r="AL43" i="4"/>
  <c r="AK38" i="4"/>
  <c r="AK36" i="4"/>
  <c r="AL35" i="4"/>
  <c r="AL45" i="4"/>
  <c r="AL27" i="4"/>
  <c r="AL25" i="4"/>
  <c r="AL33" i="4"/>
  <c r="AK26" i="4"/>
  <c r="AK46" i="4"/>
  <c r="AK34" i="4"/>
  <c r="AL41" i="4"/>
  <c r="AK44" i="4"/>
  <c r="Y48" i="4"/>
  <c r="Z33" i="4"/>
  <c r="Y38" i="4"/>
  <c r="Y46" i="4"/>
  <c r="Z25" i="4"/>
  <c r="Z45" i="4"/>
  <c r="Z37" i="4"/>
  <c r="Z32" i="4"/>
  <c r="Z24" i="4"/>
  <c r="Z29" i="4"/>
  <c r="Z40" i="4"/>
  <c r="BQ43" i="4"/>
  <c r="BV43" i="4"/>
  <c r="BQ31" i="4"/>
  <c r="BV31" i="4"/>
  <c r="BQ35" i="4"/>
  <c r="BV35" i="4"/>
  <c r="BQ48" i="4"/>
  <c r="BV48" i="4"/>
  <c r="Z51" i="3"/>
  <c r="AB51" i="3"/>
  <c r="AD51" i="3" s="1"/>
  <c r="AA46" i="3"/>
  <c r="AC46" i="3"/>
  <c r="AE46" i="3" s="1"/>
  <c r="AB50" i="3"/>
  <c r="AD50" i="3" s="1"/>
  <c r="Z50" i="3"/>
  <c r="Z48" i="3"/>
  <c r="AB48" i="3"/>
  <c r="AD48" i="3" s="1"/>
  <c r="Z49" i="3"/>
  <c r="AB49" i="3"/>
  <c r="AD49" i="3" s="1"/>
  <c r="DJ28" i="1"/>
  <c r="DK28" i="1" s="1"/>
  <c r="DL28" i="1" s="1"/>
  <c r="DM28" i="1" s="1"/>
  <c r="DN28" i="1" s="1"/>
  <c r="CX28" i="1"/>
  <c r="CY28" i="1" s="1"/>
  <c r="CZ28" i="1" s="1"/>
  <c r="DA28" i="1" s="1"/>
  <c r="DB28" i="1" s="1"/>
  <c r="AN28" i="1"/>
  <c r="AZ28" i="1" s="1"/>
  <c r="AB28" i="1"/>
  <c r="P28" i="1"/>
  <c r="P37" i="1"/>
  <c r="AB37" i="1"/>
  <c r="AN37" i="1"/>
  <c r="AZ37" i="1" s="1"/>
  <c r="CX37" i="1"/>
  <c r="CY37" i="1" s="1"/>
  <c r="CZ37" i="1" s="1"/>
  <c r="DA37" i="1" s="1"/>
  <c r="DB37" i="1" s="1"/>
  <c r="DJ37" i="1"/>
  <c r="DK37" i="1" s="1"/>
  <c r="DL37" i="1" s="1"/>
  <c r="DM37" i="1" s="1"/>
  <c r="DN37" i="1" s="1"/>
  <c r="DU19" i="1"/>
  <c r="DV19" i="1" s="1"/>
  <c r="DW19" i="1" s="1"/>
  <c r="DX19" i="1" s="1"/>
  <c r="DY19" i="1" s="1"/>
  <c r="DU45" i="1"/>
  <c r="DV45" i="1" s="1"/>
  <c r="DW45" i="1" s="1"/>
  <c r="DX45" i="1" s="1"/>
  <c r="DY45" i="1" s="1"/>
  <c r="DU36" i="1"/>
  <c r="DV36" i="1" s="1"/>
  <c r="DW36" i="1" s="1"/>
  <c r="DX36" i="1" s="1"/>
  <c r="DY36" i="1" s="1"/>
  <c r="DU44" i="1"/>
  <c r="DV44" i="1" s="1"/>
  <c r="DW44" i="1" s="1"/>
  <c r="DX44" i="1" s="1"/>
  <c r="DY44" i="1" s="1"/>
  <c r="DU43" i="1"/>
  <c r="DV43" i="1" s="1"/>
  <c r="DW43" i="1" s="1"/>
  <c r="DX43" i="1" s="1"/>
  <c r="DY43" i="1" s="1"/>
  <c r="DU42" i="1"/>
  <c r="DV42" i="1" s="1"/>
  <c r="DW42" i="1" s="1"/>
  <c r="DX42" i="1" s="1"/>
  <c r="DY42" i="1" s="1"/>
  <c r="DU41" i="1"/>
  <c r="DV41" i="1" s="1"/>
  <c r="DW41" i="1" s="1"/>
  <c r="DX41" i="1" s="1"/>
  <c r="DY41" i="1" s="1"/>
  <c r="DU40" i="1"/>
  <c r="DV40" i="1" s="1"/>
  <c r="DW40" i="1" s="1"/>
  <c r="DX40" i="1" s="1"/>
  <c r="DY40" i="1" s="1"/>
  <c r="DU39" i="1"/>
  <c r="DV39" i="1" s="1"/>
  <c r="DW39" i="1" s="1"/>
  <c r="DX39" i="1" s="1"/>
  <c r="DY39" i="1" s="1"/>
  <c r="DU38" i="1"/>
  <c r="DV38" i="1" s="1"/>
  <c r="DW38" i="1" s="1"/>
  <c r="DX38" i="1" s="1"/>
  <c r="DY38" i="1" s="1"/>
  <c r="DU37" i="1"/>
  <c r="DV37" i="1" s="1"/>
  <c r="DW37" i="1" s="1"/>
  <c r="DX37" i="1" s="1"/>
  <c r="DU35" i="1"/>
  <c r="DV35" i="1" s="1"/>
  <c r="DW35" i="1" s="1"/>
  <c r="DX35" i="1" s="1"/>
  <c r="DY35" i="1" s="1"/>
  <c r="DU34" i="1"/>
  <c r="DV34" i="1" s="1"/>
  <c r="DW34" i="1" s="1"/>
  <c r="DX34" i="1" s="1"/>
  <c r="DY34" i="1" s="1"/>
  <c r="DU33" i="1"/>
  <c r="DV33" i="1" s="1"/>
  <c r="DW33" i="1" s="1"/>
  <c r="DX33" i="1" s="1"/>
  <c r="DY33" i="1" s="1"/>
  <c r="DU32" i="1"/>
  <c r="DV32" i="1" s="1"/>
  <c r="DW32" i="1" s="1"/>
  <c r="DX32" i="1" s="1"/>
  <c r="DY32" i="1" s="1"/>
  <c r="DU31" i="1"/>
  <c r="DV31" i="1" s="1"/>
  <c r="DW31" i="1" s="1"/>
  <c r="DX31" i="1" s="1"/>
  <c r="DY31" i="1" s="1"/>
  <c r="DU30" i="1"/>
  <c r="DV30" i="1" s="1"/>
  <c r="DW30" i="1" s="1"/>
  <c r="DX30" i="1" s="1"/>
  <c r="DY30" i="1" s="1"/>
  <c r="DU29" i="1"/>
  <c r="DV29" i="1" s="1"/>
  <c r="DW29" i="1" s="1"/>
  <c r="DX29" i="1" s="1"/>
  <c r="DY29" i="1" s="1"/>
  <c r="DU28" i="1"/>
  <c r="DV28" i="1" s="1"/>
  <c r="DW28" i="1" s="1"/>
  <c r="DX28" i="1" s="1"/>
  <c r="DY28" i="1" s="1"/>
  <c r="DU27" i="1"/>
  <c r="DV27" i="1" s="1"/>
  <c r="DW27" i="1" s="1"/>
  <c r="DX27" i="1" s="1"/>
  <c r="DY27" i="1" s="1"/>
  <c r="DU26" i="1"/>
  <c r="DV26" i="1" s="1"/>
  <c r="DW26" i="1" s="1"/>
  <c r="DX26" i="1" s="1"/>
  <c r="DY26" i="1" s="1"/>
  <c r="DU25" i="1"/>
  <c r="DV25" i="1" s="1"/>
  <c r="DW25" i="1" s="1"/>
  <c r="DX25" i="1" s="1"/>
  <c r="DY25" i="1" s="1"/>
  <c r="DU24" i="1"/>
  <c r="DV24" i="1" s="1"/>
  <c r="DW24" i="1" s="1"/>
  <c r="DX24" i="1" s="1"/>
  <c r="DY24" i="1" s="1"/>
  <c r="DU23" i="1"/>
  <c r="DV23" i="1" s="1"/>
  <c r="DW23" i="1" s="1"/>
  <c r="DX23" i="1" s="1"/>
  <c r="DY23" i="1" s="1"/>
  <c r="DU22" i="1"/>
  <c r="DV22" i="1" s="1"/>
  <c r="DW22" i="1" s="1"/>
  <c r="DX22" i="1" s="1"/>
  <c r="DY22" i="1" s="1"/>
  <c r="DU21" i="1"/>
  <c r="DV21" i="1" s="1"/>
  <c r="DW21" i="1" s="1"/>
  <c r="DX21" i="1" s="1"/>
  <c r="DY21" i="1" s="1"/>
  <c r="DU20" i="1"/>
  <c r="DV20" i="1" s="1"/>
  <c r="DW20" i="1" s="1"/>
  <c r="DX20" i="1" s="1"/>
  <c r="DY20" i="1" s="1"/>
  <c r="DJ12" i="1"/>
  <c r="DK12" i="1" s="1"/>
  <c r="DL12" i="1" s="1"/>
  <c r="DM12" i="1" s="1"/>
  <c r="DN12" i="1" s="1"/>
  <c r="DJ13" i="1"/>
  <c r="DK13" i="1" s="1"/>
  <c r="DL13" i="1" s="1"/>
  <c r="DM13" i="1" s="1"/>
  <c r="DN13" i="1" s="1"/>
  <c r="DJ14" i="1"/>
  <c r="DK14" i="1" s="1"/>
  <c r="DL14" i="1" s="1"/>
  <c r="DM14" i="1" s="1"/>
  <c r="DN14" i="1" s="1"/>
  <c r="DJ15" i="1"/>
  <c r="DK15" i="1" s="1"/>
  <c r="DL15" i="1" s="1"/>
  <c r="DM15" i="1" s="1"/>
  <c r="DN15" i="1" s="1"/>
  <c r="DJ16" i="1"/>
  <c r="DK16" i="1" s="1"/>
  <c r="DL16" i="1" s="1"/>
  <c r="DM16" i="1" s="1"/>
  <c r="DN16" i="1" s="1"/>
  <c r="DJ17" i="1"/>
  <c r="DK17" i="1" s="1"/>
  <c r="DL17" i="1" s="1"/>
  <c r="DM17" i="1" s="1"/>
  <c r="DN17" i="1" s="1"/>
  <c r="DJ18" i="1"/>
  <c r="DK18" i="1" s="1"/>
  <c r="DL18" i="1" s="1"/>
  <c r="DM18" i="1" s="1"/>
  <c r="DN18" i="1" s="1"/>
  <c r="DJ19" i="1"/>
  <c r="DK19" i="1" s="1"/>
  <c r="DL19" i="1" s="1"/>
  <c r="DM19" i="1" s="1"/>
  <c r="DN19" i="1" s="1"/>
  <c r="DJ20" i="1"/>
  <c r="DK20" i="1" s="1"/>
  <c r="DL20" i="1" s="1"/>
  <c r="DM20" i="1" s="1"/>
  <c r="DN20" i="1" s="1"/>
  <c r="DJ21" i="1"/>
  <c r="DK21" i="1" s="1"/>
  <c r="DL21" i="1" s="1"/>
  <c r="DM21" i="1" s="1"/>
  <c r="DN21" i="1" s="1"/>
  <c r="DJ22" i="1"/>
  <c r="DK22" i="1" s="1"/>
  <c r="DL22" i="1" s="1"/>
  <c r="DM22" i="1" s="1"/>
  <c r="DN22" i="1" s="1"/>
  <c r="DJ23" i="1"/>
  <c r="DK23" i="1" s="1"/>
  <c r="DL23" i="1" s="1"/>
  <c r="DM23" i="1" s="1"/>
  <c r="DN23" i="1" s="1"/>
  <c r="DJ24" i="1"/>
  <c r="DK24" i="1" s="1"/>
  <c r="DL24" i="1" s="1"/>
  <c r="DM24" i="1" s="1"/>
  <c r="DN24" i="1" s="1"/>
  <c r="DJ25" i="1"/>
  <c r="DK25" i="1" s="1"/>
  <c r="DL25" i="1" s="1"/>
  <c r="DM25" i="1" s="1"/>
  <c r="DN25" i="1" s="1"/>
  <c r="DJ26" i="1"/>
  <c r="DK26" i="1" s="1"/>
  <c r="DL26" i="1" s="1"/>
  <c r="DM26" i="1" s="1"/>
  <c r="DN26" i="1" s="1"/>
  <c r="DJ27" i="1"/>
  <c r="DK27" i="1" s="1"/>
  <c r="DL27" i="1" s="1"/>
  <c r="DM27" i="1" s="1"/>
  <c r="DN27" i="1" s="1"/>
  <c r="DJ29" i="1"/>
  <c r="DK29" i="1" s="1"/>
  <c r="DL29" i="1" s="1"/>
  <c r="DM29" i="1" s="1"/>
  <c r="DN29" i="1" s="1"/>
  <c r="DJ30" i="1"/>
  <c r="DK30" i="1" s="1"/>
  <c r="DL30" i="1" s="1"/>
  <c r="DM30" i="1" s="1"/>
  <c r="DN30" i="1" s="1"/>
  <c r="DJ31" i="1"/>
  <c r="DK31" i="1" s="1"/>
  <c r="DL31" i="1" s="1"/>
  <c r="DM31" i="1" s="1"/>
  <c r="DN31" i="1" s="1"/>
  <c r="DJ32" i="1"/>
  <c r="DK32" i="1" s="1"/>
  <c r="DL32" i="1" s="1"/>
  <c r="DM32" i="1" s="1"/>
  <c r="DN32" i="1" s="1"/>
  <c r="DJ33" i="1"/>
  <c r="DK33" i="1" s="1"/>
  <c r="DL33" i="1" s="1"/>
  <c r="DM33" i="1" s="1"/>
  <c r="DN33" i="1" s="1"/>
  <c r="DJ34" i="1"/>
  <c r="DK34" i="1" s="1"/>
  <c r="DL34" i="1" s="1"/>
  <c r="DM34" i="1" s="1"/>
  <c r="DN34" i="1" s="1"/>
  <c r="DJ35" i="1"/>
  <c r="DK35" i="1" s="1"/>
  <c r="DL35" i="1" s="1"/>
  <c r="DM35" i="1" s="1"/>
  <c r="DN35" i="1" s="1"/>
  <c r="DJ36" i="1"/>
  <c r="DK36" i="1" s="1"/>
  <c r="DL36" i="1" s="1"/>
  <c r="DM36" i="1" s="1"/>
  <c r="DN36" i="1" s="1"/>
  <c r="DJ38" i="1"/>
  <c r="DK38" i="1" s="1"/>
  <c r="DL38" i="1" s="1"/>
  <c r="DM38" i="1" s="1"/>
  <c r="DN38" i="1" s="1"/>
  <c r="DJ39" i="1"/>
  <c r="DK39" i="1" s="1"/>
  <c r="DL39" i="1" s="1"/>
  <c r="DM39" i="1" s="1"/>
  <c r="DN39" i="1" s="1"/>
  <c r="DJ40" i="1"/>
  <c r="DK40" i="1" s="1"/>
  <c r="DL40" i="1" s="1"/>
  <c r="DM40" i="1" s="1"/>
  <c r="DN40" i="1" s="1"/>
  <c r="DJ41" i="1"/>
  <c r="DK41" i="1" s="1"/>
  <c r="DL41" i="1" s="1"/>
  <c r="DM41" i="1" s="1"/>
  <c r="DN41" i="1" s="1"/>
  <c r="DJ42" i="1"/>
  <c r="DK42" i="1" s="1"/>
  <c r="DL42" i="1" s="1"/>
  <c r="DM42" i="1" s="1"/>
  <c r="DN42" i="1" s="1"/>
  <c r="DJ43" i="1"/>
  <c r="DK43" i="1" s="1"/>
  <c r="DL43" i="1" s="1"/>
  <c r="DM43" i="1" s="1"/>
  <c r="DN43" i="1" s="1"/>
  <c r="DJ44" i="1"/>
  <c r="DK44" i="1" s="1"/>
  <c r="DL44" i="1" s="1"/>
  <c r="DM44" i="1" s="1"/>
  <c r="DN44" i="1" s="1"/>
  <c r="DJ45" i="1"/>
  <c r="DK45" i="1" s="1"/>
  <c r="DL45" i="1" s="1"/>
  <c r="DM45" i="1" s="1"/>
  <c r="DN45" i="1" s="1"/>
  <c r="DJ46" i="1"/>
  <c r="DK46" i="1" s="1"/>
  <c r="DL46" i="1" s="1"/>
  <c r="DJ11" i="1"/>
  <c r="DK11" i="1" s="1"/>
  <c r="DL11" i="1" s="1"/>
  <c r="DM11" i="1" s="1"/>
  <c r="DN11" i="1" s="1"/>
  <c r="AY38" i="4" l="1"/>
  <c r="BE38" i="4"/>
  <c r="BK38" i="4" s="1"/>
  <c r="G70" i="4" s="1"/>
  <c r="AY30" i="4"/>
  <c r="BE30" i="4"/>
  <c r="BK30" i="4" s="1"/>
  <c r="G62" i="4" s="1"/>
  <c r="AX31" i="4"/>
  <c r="BD31" i="4"/>
  <c r="BJ31" i="4" s="1"/>
  <c r="AX35" i="4"/>
  <c r="BD35" i="4"/>
  <c r="BJ35" i="4" s="1"/>
  <c r="BW43" i="4"/>
  <c r="AG43" i="4"/>
  <c r="AM43" i="4" s="1"/>
  <c r="E75" i="4" s="1"/>
  <c r="BE43" i="4"/>
  <c r="BK43" i="4" s="1"/>
  <c r="G75" i="4" s="1"/>
  <c r="AS43" i="4"/>
  <c r="AY43" i="4" s="1"/>
  <c r="F75" i="4" s="1"/>
  <c r="E73" i="4"/>
  <c r="BE42" i="4"/>
  <c r="BK42" i="4" s="1"/>
  <c r="G74" i="4" s="1"/>
  <c r="BD48" i="4"/>
  <c r="BJ48" i="4" s="1"/>
  <c r="H65" i="4"/>
  <c r="H70" i="4"/>
  <c r="BW48" i="4"/>
  <c r="AG48" i="4"/>
  <c r="AS48" i="4" s="1"/>
  <c r="F59" i="4"/>
  <c r="H66" i="4"/>
  <c r="H59" i="4"/>
  <c r="BW35" i="4"/>
  <c r="AG35" i="4"/>
  <c r="E59" i="4"/>
  <c r="AR10" i="4"/>
  <c r="AX10" i="4" s="1"/>
  <c r="H62" i="4"/>
  <c r="H74" i="4"/>
  <c r="BE23" i="4"/>
  <c r="BK23" i="4" s="1"/>
  <c r="G55" i="4" s="1"/>
  <c r="G76" i="4"/>
  <c r="H76" i="4"/>
  <c r="F73" i="4"/>
  <c r="H55" i="4"/>
  <c r="BW31" i="4"/>
  <c r="AS31" i="4"/>
  <c r="AY31" i="4" s="1"/>
  <c r="AG31" i="4"/>
  <c r="BP11" i="6"/>
  <c r="BV11" i="6" s="1"/>
  <c r="BP15" i="6"/>
  <c r="BV15" i="6" s="1"/>
  <c r="BP12" i="6"/>
  <c r="BV12" i="6" s="1"/>
  <c r="BJ10" i="6"/>
  <c r="BP10" i="6"/>
  <c r="BV10" i="6" s="1"/>
  <c r="BE15" i="6"/>
  <c r="BE17" i="6"/>
  <c r="BJ18" i="6"/>
  <c r="BP18" i="6"/>
  <c r="BV18" i="6" s="1"/>
  <c r="BE12" i="6"/>
  <c r="BJ17" i="6"/>
  <c r="BP17" i="6"/>
  <c r="BV17" i="6" s="1"/>
  <c r="BE16" i="6"/>
  <c r="BJ14" i="6"/>
  <c r="BP14" i="6"/>
  <c r="BV14" i="6" s="1"/>
  <c r="BE10" i="6"/>
  <c r="BJ16" i="6"/>
  <c r="BP16" i="6"/>
  <c r="BV16" i="6" s="1"/>
  <c r="BE14" i="6"/>
  <c r="BE18" i="6"/>
  <c r="BE11" i="6"/>
  <c r="AW10" i="4"/>
  <c r="BC10" i="4"/>
  <c r="BI10" i="4" s="1"/>
  <c r="BD10" i="4"/>
  <c r="BJ10" i="4" s="1"/>
  <c r="BW10" i="4"/>
  <c r="AG10" i="4"/>
  <c r="AM10" i="4" s="1"/>
  <c r="AM47" i="4"/>
  <c r="AA32" i="4"/>
  <c r="D64" i="4" s="1"/>
  <c r="AA37" i="4"/>
  <c r="D69" i="4" s="1"/>
  <c r="AM37" i="4"/>
  <c r="AA40" i="4"/>
  <c r="D72" i="4" s="1"/>
  <c r="AL30" i="4"/>
  <c r="Z30" i="4"/>
  <c r="AA29" i="4"/>
  <c r="D61" i="4" s="1"/>
  <c r="AM29" i="4"/>
  <c r="AA33" i="4"/>
  <c r="D65" i="4" s="1"/>
  <c r="AM33" i="4"/>
  <c r="AA28" i="4"/>
  <c r="D60" i="4" s="1"/>
  <c r="AA45" i="4"/>
  <c r="D77" i="4" s="1"/>
  <c r="AM45" i="4"/>
  <c r="AM32" i="4"/>
  <c r="AA25" i="4"/>
  <c r="D57" i="4" s="1"/>
  <c r="AM25" i="4"/>
  <c r="AA36" i="4"/>
  <c r="D68" i="4" s="1"/>
  <c r="AM36" i="4"/>
  <c r="AL39" i="4"/>
  <c r="Z39" i="4"/>
  <c r="AA24" i="4"/>
  <c r="D56" i="4" s="1"/>
  <c r="AM24" i="4"/>
  <c r="AL31" i="4"/>
  <c r="Z31" i="4"/>
  <c r="AA44" i="4"/>
  <c r="D76" i="4" s="1"/>
  <c r="AM44" i="4"/>
  <c r="AM40" i="4"/>
  <c r="AL40" i="4"/>
  <c r="AL44" i="4"/>
  <c r="AL36" i="4"/>
  <c r="AM26" i="4"/>
  <c r="E58" i="4" s="1"/>
  <c r="AL26" i="4"/>
  <c r="AL38" i="4"/>
  <c r="AL48" i="4"/>
  <c r="AL24" i="4"/>
  <c r="AL32" i="4"/>
  <c r="AM34" i="4"/>
  <c r="E66" i="4" s="1"/>
  <c r="AL34" i="4"/>
  <c r="AL46" i="4"/>
  <c r="AM42" i="4"/>
  <c r="E74" i="4" s="1"/>
  <c r="AL42" i="4"/>
  <c r="AM28" i="4"/>
  <c r="AL28" i="4"/>
  <c r="Z48" i="4"/>
  <c r="Z46" i="4"/>
  <c r="Z38" i="4"/>
  <c r="BR28" i="1"/>
  <c r="CD28" i="1" s="1"/>
  <c r="BR37" i="1"/>
  <c r="CD37" i="1" s="1"/>
  <c r="DY37" i="1"/>
  <c r="DM46" i="1"/>
  <c r="DN46" i="1" s="1"/>
  <c r="AY48" i="4" l="1"/>
  <c r="BE48" i="4"/>
  <c r="BK48" i="4" s="1"/>
  <c r="G80" i="4" s="1"/>
  <c r="E57" i="4"/>
  <c r="F57" i="4"/>
  <c r="E61" i="4"/>
  <c r="F61" i="4"/>
  <c r="E79" i="4"/>
  <c r="F79" i="4"/>
  <c r="AS35" i="4"/>
  <c r="AM35" i="4"/>
  <c r="E67" i="4" s="1"/>
  <c r="F58" i="4"/>
  <c r="F66" i="4"/>
  <c r="E77" i="4"/>
  <c r="F77" i="4"/>
  <c r="E72" i="4"/>
  <c r="F72" i="4"/>
  <c r="E69" i="4"/>
  <c r="F69" i="4"/>
  <c r="H80" i="4"/>
  <c r="E64" i="4"/>
  <c r="F64" i="4"/>
  <c r="E68" i="4"/>
  <c r="F68" i="4"/>
  <c r="E65" i="4"/>
  <c r="F65" i="4"/>
  <c r="BE31" i="4"/>
  <c r="BK31" i="4" s="1"/>
  <c r="G63" i="4" s="1"/>
  <c r="E56" i="4"/>
  <c r="F56" i="4"/>
  <c r="E60" i="4"/>
  <c r="F60" i="4"/>
  <c r="E76" i="4"/>
  <c r="F76" i="4"/>
  <c r="F74" i="4"/>
  <c r="H75" i="4"/>
  <c r="F70" i="4"/>
  <c r="BK17" i="6"/>
  <c r="BQ17" i="6"/>
  <c r="BW17" i="6" s="1"/>
  <c r="BK15" i="6"/>
  <c r="BQ15" i="6"/>
  <c r="BW15" i="6" s="1"/>
  <c r="BK16" i="6"/>
  <c r="BQ16" i="6"/>
  <c r="BW16" i="6" s="1"/>
  <c r="BK12" i="6"/>
  <c r="BQ12" i="6"/>
  <c r="BW12" i="6" s="1"/>
  <c r="BK11" i="6"/>
  <c r="BQ11" i="6"/>
  <c r="BW11" i="6" s="1"/>
  <c r="BK18" i="6"/>
  <c r="BQ18" i="6"/>
  <c r="BW18" i="6" s="1"/>
  <c r="BK10" i="6"/>
  <c r="BQ10" i="6"/>
  <c r="BW10" i="6" s="1"/>
  <c r="BK14" i="6"/>
  <c r="BQ14" i="6"/>
  <c r="BW14" i="6" s="1"/>
  <c r="AS10" i="4"/>
  <c r="AA46" i="4"/>
  <c r="D78" i="4" s="1"/>
  <c r="AM46" i="4"/>
  <c r="AA48" i="4"/>
  <c r="D80" i="4" s="1"/>
  <c r="AM48" i="4"/>
  <c r="AA30" i="4"/>
  <c r="D62" i="4" s="1"/>
  <c r="AM30" i="4"/>
  <c r="E62" i="4" s="1"/>
  <c r="AA39" i="4"/>
  <c r="D71" i="4" s="1"/>
  <c r="AM39" i="4"/>
  <c r="AA31" i="4"/>
  <c r="D63" i="4" s="1"/>
  <c r="AM31" i="4"/>
  <c r="E63" i="4" s="1"/>
  <c r="AA38" i="4"/>
  <c r="D70" i="4" s="1"/>
  <c r="AM38" i="4"/>
  <c r="CP28" i="1"/>
  <c r="CP37" i="1"/>
  <c r="AI29" i="3"/>
  <c r="AI30" i="3"/>
  <c r="AI31" i="3"/>
  <c r="AI32" i="3"/>
  <c r="AI33" i="3"/>
  <c r="AH29" i="3"/>
  <c r="AH30" i="3"/>
  <c r="AH31" i="3"/>
  <c r="AH32" i="3"/>
  <c r="AH33" i="3"/>
  <c r="AI37" i="3"/>
  <c r="AF34" i="3" s="1"/>
  <c r="AH34" i="3" s="1"/>
  <c r="AE37" i="3"/>
  <c r="AB34" i="3" s="1"/>
  <c r="AD34" i="3" s="1"/>
  <c r="AA37" i="3"/>
  <c r="W37" i="3"/>
  <c r="T34" i="3" s="1"/>
  <c r="V34" i="3" s="1"/>
  <c r="S37" i="3"/>
  <c r="P34" i="3" s="1"/>
  <c r="R34" i="3" s="1"/>
  <c r="O37" i="3"/>
  <c r="L34" i="3" s="1"/>
  <c r="N34" i="3" s="1"/>
  <c r="K37" i="3"/>
  <c r="H34" i="3" s="1"/>
  <c r="J34" i="3" s="1"/>
  <c r="AF36" i="3"/>
  <c r="AH36" i="3" s="1"/>
  <c r="AB36" i="3"/>
  <c r="AD36" i="3" s="1"/>
  <c r="X36" i="3"/>
  <c r="Z36" i="3" s="1"/>
  <c r="T36" i="3"/>
  <c r="V36" i="3" s="1"/>
  <c r="P36" i="3"/>
  <c r="R36" i="3" s="1"/>
  <c r="AF35" i="3"/>
  <c r="AH35" i="3" s="1"/>
  <c r="AB35" i="3"/>
  <c r="AD35" i="3" s="1"/>
  <c r="X35" i="3"/>
  <c r="Z35" i="3" s="1"/>
  <c r="T35" i="3"/>
  <c r="V35" i="3" s="1"/>
  <c r="P35" i="3"/>
  <c r="R35" i="3" s="1"/>
  <c r="X34" i="3"/>
  <c r="Z34" i="3" s="1"/>
  <c r="M33" i="3"/>
  <c r="Q33" i="3" s="1"/>
  <c r="U33" i="3" s="1"/>
  <c r="L33" i="3"/>
  <c r="N33" i="3" s="1"/>
  <c r="K33" i="3"/>
  <c r="J33" i="3"/>
  <c r="M32" i="3"/>
  <c r="O32" i="3" s="1"/>
  <c r="L32" i="3"/>
  <c r="N32" i="3" s="1"/>
  <c r="K32" i="3"/>
  <c r="J32" i="3"/>
  <c r="M31" i="3"/>
  <c r="O31" i="3" s="1"/>
  <c r="L31" i="3"/>
  <c r="N31" i="3" s="1"/>
  <c r="K31" i="3"/>
  <c r="J31" i="3"/>
  <c r="M30" i="3"/>
  <c r="Q30" i="3" s="1"/>
  <c r="U30" i="3" s="1"/>
  <c r="L30" i="3"/>
  <c r="N30" i="3" s="1"/>
  <c r="K30" i="3"/>
  <c r="J30" i="3"/>
  <c r="AI28" i="3"/>
  <c r="AH28" i="3"/>
  <c r="M28" i="3"/>
  <c r="O28" i="3" s="1"/>
  <c r="N28" i="3"/>
  <c r="K28" i="3"/>
  <c r="J28" i="3"/>
  <c r="AF18" i="3"/>
  <c r="AH18" i="3" s="1"/>
  <c r="AF17" i="3"/>
  <c r="AH17" i="3" s="1"/>
  <c r="AB18" i="3"/>
  <c r="AD18" i="3" s="1"/>
  <c r="AB17" i="3"/>
  <c r="AD17" i="3" s="1"/>
  <c r="X18" i="3"/>
  <c r="Z18" i="3" s="1"/>
  <c r="X17" i="3"/>
  <c r="Z17" i="3" s="1"/>
  <c r="T18" i="3"/>
  <c r="V18" i="3" s="1"/>
  <c r="T17" i="3"/>
  <c r="V17" i="3" s="1"/>
  <c r="P18" i="3"/>
  <c r="R18" i="3" s="1"/>
  <c r="P17" i="3"/>
  <c r="R17" i="3" s="1"/>
  <c r="T15" i="3"/>
  <c r="X15" i="3" s="1"/>
  <c r="M10" i="3"/>
  <c r="Q10" i="3" s="1"/>
  <c r="S10" i="3" s="1"/>
  <c r="M11" i="3"/>
  <c r="Q11" i="3" s="1"/>
  <c r="S11" i="3" s="1"/>
  <c r="M12" i="3"/>
  <c r="O12" i="3" s="1"/>
  <c r="M13" i="3"/>
  <c r="O13" i="3" s="1"/>
  <c r="M14" i="3"/>
  <c r="O14" i="3" s="1"/>
  <c r="M15" i="3"/>
  <c r="O15" i="3" s="1"/>
  <c r="L10" i="3"/>
  <c r="N10" i="3" s="1"/>
  <c r="L11" i="3"/>
  <c r="N11" i="3" s="1"/>
  <c r="L12" i="3"/>
  <c r="N12" i="3" s="1"/>
  <c r="L13" i="3"/>
  <c r="N13" i="3" s="1"/>
  <c r="L14" i="3"/>
  <c r="P14" i="3" s="1"/>
  <c r="R14" i="3" s="1"/>
  <c r="L15" i="3"/>
  <c r="R15" i="3" s="1"/>
  <c r="M9" i="3"/>
  <c r="O9" i="3" s="1"/>
  <c r="L9" i="3"/>
  <c r="N9" i="3" s="1"/>
  <c r="AI19" i="3"/>
  <c r="AF16" i="3" s="1"/>
  <c r="AE19" i="3"/>
  <c r="AB16" i="3" s="1"/>
  <c r="AA19" i="3"/>
  <c r="X16" i="3" s="1"/>
  <c r="W19" i="3"/>
  <c r="T16" i="3" s="1"/>
  <c r="V16" i="3" s="1"/>
  <c r="S19" i="3"/>
  <c r="P16" i="3" s="1"/>
  <c r="R16" i="3" s="1"/>
  <c r="O19" i="3"/>
  <c r="L16" i="3" s="1"/>
  <c r="N16" i="3" s="1"/>
  <c r="K19" i="3"/>
  <c r="H16" i="3" s="1"/>
  <c r="J16" i="3" s="1"/>
  <c r="K10" i="3"/>
  <c r="K11" i="3"/>
  <c r="K12" i="3"/>
  <c r="K13" i="3"/>
  <c r="K14" i="3"/>
  <c r="K15" i="3"/>
  <c r="K9" i="3"/>
  <c r="J10" i="3"/>
  <c r="J11" i="3"/>
  <c r="J12" i="3"/>
  <c r="J13" i="3"/>
  <c r="J14" i="3"/>
  <c r="J15" i="3"/>
  <c r="J9" i="3"/>
  <c r="F10" i="3"/>
  <c r="G10" i="3"/>
  <c r="F11" i="3"/>
  <c r="G11" i="3"/>
  <c r="F12" i="3"/>
  <c r="G12" i="3"/>
  <c r="F13" i="3"/>
  <c r="G13" i="3"/>
  <c r="F14" i="3"/>
  <c r="G14" i="3"/>
  <c r="F15" i="3"/>
  <c r="G15" i="3"/>
  <c r="G9" i="3"/>
  <c r="F9" i="3"/>
  <c r="AI10" i="3"/>
  <c r="AI11" i="3"/>
  <c r="AI12" i="3"/>
  <c r="AI13" i="3"/>
  <c r="AI14" i="3"/>
  <c r="AI15" i="3"/>
  <c r="AI9" i="3"/>
  <c r="AH10" i="3"/>
  <c r="AH11" i="3"/>
  <c r="AH12" i="3"/>
  <c r="AH13" i="3"/>
  <c r="AH14" i="3"/>
  <c r="AH15" i="3"/>
  <c r="AH9" i="3"/>
  <c r="E71" i="4" l="1"/>
  <c r="F71" i="4"/>
  <c r="F62" i="4"/>
  <c r="E70" i="4"/>
  <c r="E80" i="4"/>
  <c r="H63" i="4"/>
  <c r="E78" i="4"/>
  <c r="F78" i="4"/>
  <c r="AY35" i="4"/>
  <c r="F67" i="4" s="1"/>
  <c r="BE35" i="4"/>
  <c r="BK35" i="4" s="1"/>
  <c r="F63" i="4"/>
  <c r="F80" i="4"/>
  <c r="AY10" i="4"/>
  <c r="BE10" i="4"/>
  <c r="BK10" i="4" s="1"/>
  <c r="T28" i="3"/>
  <c r="X28" i="3" s="1"/>
  <c r="O30" i="3"/>
  <c r="O33" i="3"/>
  <c r="Q31" i="3"/>
  <c r="U31" i="3" s="1"/>
  <c r="W31" i="3" s="1"/>
  <c r="Q28" i="3"/>
  <c r="U28" i="3" s="1"/>
  <c r="Y28" i="3" s="1"/>
  <c r="P31" i="3"/>
  <c r="T31" i="3" s="1"/>
  <c r="X31" i="3" s="1"/>
  <c r="W30" i="3"/>
  <c r="Y30" i="3"/>
  <c r="V32" i="3"/>
  <c r="Y33" i="3"/>
  <c r="W33" i="3"/>
  <c r="S30" i="3"/>
  <c r="S33" i="3"/>
  <c r="R32" i="3"/>
  <c r="R33" i="3"/>
  <c r="T14" i="3"/>
  <c r="O11" i="3"/>
  <c r="U11" i="3"/>
  <c r="Y11" i="3" s="1"/>
  <c r="AA11" i="3" s="1"/>
  <c r="P12" i="3"/>
  <c r="O10" i="3"/>
  <c r="U10" i="3"/>
  <c r="Z15" i="3"/>
  <c r="AB15" i="3"/>
  <c r="AD15" i="3" s="1"/>
  <c r="V15" i="3"/>
  <c r="P11" i="3"/>
  <c r="N14" i="3"/>
  <c r="P9" i="3"/>
  <c r="Q14" i="3"/>
  <c r="U14" i="3" s="1"/>
  <c r="Q12" i="3"/>
  <c r="U12" i="3" s="1"/>
  <c r="P10" i="3"/>
  <c r="T10" i="3" s="1"/>
  <c r="N15" i="3"/>
  <c r="Q9" i="3"/>
  <c r="U9" i="3" s="1"/>
  <c r="Q13" i="3"/>
  <c r="U13" i="3" s="1"/>
  <c r="Q15" i="3"/>
  <c r="U15" i="3" s="1"/>
  <c r="P13" i="3"/>
  <c r="T13" i="3" s="1"/>
  <c r="Z16" i="3"/>
  <c r="AD16" i="3" s="1"/>
  <c r="AH16" i="3" s="1"/>
  <c r="L17" i="2"/>
  <c r="K17" i="2"/>
  <c r="J17" i="2"/>
  <c r="I17" i="2"/>
  <c r="I18" i="2" s="1"/>
  <c r="H17" i="2"/>
  <c r="H18" i="2" s="1"/>
  <c r="G17" i="2"/>
  <c r="F17" i="2"/>
  <c r="E17" i="2"/>
  <c r="D17" i="2"/>
  <c r="C17" i="2"/>
  <c r="H7" i="2"/>
  <c r="BF48" i="1"/>
  <c r="BL48" i="1" s="1"/>
  <c r="BF47" i="1"/>
  <c r="BL47" i="1" s="1"/>
  <c r="BF5" i="1"/>
  <c r="J18" i="2" l="1"/>
  <c r="G67" i="4"/>
  <c r="H67" i="4"/>
  <c r="K18" i="2"/>
  <c r="G18" i="2"/>
  <c r="E18" i="2"/>
  <c r="D18" i="2"/>
  <c r="D19" i="2"/>
  <c r="F18" i="2"/>
  <c r="AC11" i="3"/>
  <c r="AE11" i="3" s="1"/>
  <c r="S31" i="3"/>
  <c r="BF28" i="1"/>
  <c r="BF37" i="1"/>
  <c r="Y31" i="3"/>
  <c r="AC31" i="3" s="1"/>
  <c r="AE31" i="3" s="1"/>
  <c r="V31" i="3"/>
  <c r="V33" i="3"/>
  <c r="R28" i="3"/>
  <c r="V28" i="3"/>
  <c r="R31" i="3"/>
  <c r="W32" i="3"/>
  <c r="S32" i="3"/>
  <c r="W28" i="3"/>
  <c r="R30" i="3"/>
  <c r="V30" i="3"/>
  <c r="S28" i="3"/>
  <c r="AC30" i="3"/>
  <c r="AE30" i="3" s="1"/>
  <c r="AA30" i="3"/>
  <c r="AD33" i="3"/>
  <c r="Z33" i="3"/>
  <c r="AC28" i="3"/>
  <c r="AE28" i="3" s="1"/>
  <c r="AA28" i="3"/>
  <c r="AC33" i="3"/>
  <c r="AE33" i="3" s="1"/>
  <c r="AA33" i="3"/>
  <c r="AB31" i="3"/>
  <c r="AD31" i="3" s="1"/>
  <c r="Z31" i="3"/>
  <c r="AB28" i="3"/>
  <c r="AD28" i="3" s="1"/>
  <c r="Z28" i="3"/>
  <c r="AE32" i="3"/>
  <c r="AA32" i="3"/>
  <c r="AD32" i="3"/>
  <c r="Z32" i="3"/>
  <c r="AD30" i="3"/>
  <c r="Z30" i="3"/>
  <c r="W11" i="3"/>
  <c r="V14" i="3"/>
  <c r="X14" i="3"/>
  <c r="Y12" i="3"/>
  <c r="W12" i="3"/>
  <c r="Y10" i="3"/>
  <c r="W10" i="3"/>
  <c r="W14" i="3"/>
  <c r="Y14" i="3"/>
  <c r="V10" i="3"/>
  <c r="X10" i="3"/>
  <c r="X13" i="3"/>
  <c r="V13" i="3"/>
  <c r="W13" i="3"/>
  <c r="Y13" i="3"/>
  <c r="R11" i="3"/>
  <c r="T11" i="3"/>
  <c r="R12" i="3"/>
  <c r="T12" i="3"/>
  <c r="W15" i="3"/>
  <c r="Y15" i="3"/>
  <c r="W9" i="3"/>
  <c r="Y9" i="3"/>
  <c r="R13" i="3"/>
  <c r="S15" i="3"/>
  <c r="S14" i="3"/>
  <c r="S13" i="3"/>
  <c r="T9" i="3"/>
  <c r="R9" i="3"/>
  <c r="S9" i="3"/>
  <c r="R10" i="3"/>
  <c r="S12" i="3"/>
  <c r="L18" i="2"/>
  <c r="C7" i="2"/>
  <c r="D7" i="2"/>
  <c r="E7" i="2"/>
  <c r="E8" i="2" s="1"/>
  <c r="F7" i="2"/>
  <c r="I7" i="2"/>
  <c r="I8" i="2" s="1"/>
  <c r="J7" i="2"/>
  <c r="J8" i="2" s="1"/>
  <c r="K7" i="2"/>
  <c r="L7" i="2"/>
  <c r="G7" i="2"/>
  <c r="H8" i="2" s="1"/>
  <c r="K46" i="1"/>
  <c r="L45" i="1"/>
  <c r="BR48" i="1"/>
  <c r="BX48" i="1" s="1"/>
  <c r="BR47" i="1"/>
  <c r="BX47" i="1" s="1"/>
  <c r="CD48" i="1"/>
  <c r="CJ48" i="1" s="1"/>
  <c r="CD47" i="1"/>
  <c r="CJ47" i="1" s="1"/>
  <c r="CP48" i="1"/>
  <c r="CV48" i="1" s="1"/>
  <c r="CP47" i="1"/>
  <c r="CV47" i="1" s="1"/>
  <c r="DB48" i="1"/>
  <c r="DH48" i="1" s="1"/>
  <c r="DB47" i="1"/>
  <c r="DH47" i="1" s="1"/>
  <c r="CJ5" i="1"/>
  <c r="K8" i="2" l="1"/>
  <c r="F8" i="2"/>
  <c r="D9" i="2"/>
  <c r="L8" i="2"/>
  <c r="CJ37" i="1"/>
  <c r="CJ28" i="1"/>
  <c r="AA31" i="3"/>
  <c r="AB14" i="3"/>
  <c r="AD14" i="3" s="1"/>
  <c r="Z14" i="3"/>
  <c r="V9" i="3"/>
  <c r="X9" i="3"/>
  <c r="AC12" i="3"/>
  <c r="AE12" i="3" s="1"/>
  <c r="AA12" i="3"/>
  <c r="X12" i="3"/>
  <c r="V12" i="3"/>
  <c r="Z10" i="3"/>
  <c r="AB10" i="3"/>
  <c r="AD10" i="3" s="1"/>
  <c r="X11" i="3"/>
  <c r="V11" i="3"/>
  <c r="AC14" i="3"/>
  <c r="AE14" i="3" s="1"/>
  <c r="AA14" i="3"/>
  <c r="AC13" i="3"/>
  <c r="AE13" i="3" s="1"/>
  <c r="AA13" i="3"/>
  <c r="AA10" i="3"/>
  <c r="AC10" i="3"/>
  <c r="AE10" i="3" s="1"/>
  <c r="AB13" i="3"/>
  <c r="AD13" i="3" s="1"/>
  <c r="Z13" i="3"/>
  <c r="AC9" i="3"/>
  <c r="AE9" i="3" s="1"/>
  <c r="AA9" i="3"/>
  <c r="AA15" i="3"/>
  <c r="AC15" i="3"/>
  <c r="AE15" i="3" s="1"/>
  <c r="G8" i="2"/>
  <c r="D8" i="2"/>
  <c r="CX12" i="1"/>
  <c r="CY12" i="1" s="1"/>
  <c r="CZ12" i="1" s="1"/>
  <c r="DA12" i="1" s="1"/>
  <c r="DB12" i="1" s="1"/>
  <c r="CX13" i="1"/>
  <c r="CY13" i="1" s="1"/>
  <c r="CZ13" i="1" s="1"/>
  <c r="DA13" i="1" s="1"/>
  <c r="DB13" i="1" s="1"/>
  <c r="CX14" i="1"/>
  <c r="CY14" i="1" s="1"/>
  <c r="CZ14" i="1" s="1"/>
  <c r="DA14" i="1" s="1"/>
  <c r="DB14" i="1" s="1"/>
  <c r="CX15" i="1"/>
  <c r="CY15" i="1" s="1"/>
  <c r="CZ15" i="1" s="1"/>
  <c r="DA15" i="1" s="1"/>
  <c r="DB15" i="1" s="1"/>
  <c r="CX16" i="1"/>
  <c r="CY16" i="1" s="1"/>
  <c r="CZ16" i="1" s="1"/>
  <c r="DA16" i="1" s="1"/>
  <c r="CX17" i="1"/>
  <c r="CY17" i="1" s="1"/>
  <c r="CZ17" i="1" s="1"/>
  <c r="CX18" i="1"/>
  <c r="CX19" i="1"/>
  <c r="CY19" i="1" s="1"/>
  <c r="CZ19" i="1" s="1"/>
  <c r="DA19" i="1" s="1"/>
  <c r="DB19" i="1" s="1"/>
  <c r="CX20" i="1"/>
  <c r="CY20" i="1" s="1"/>
  <c r="CZ20" i="1" s="1"/>
  <c r="DA20" i="1" s="1"/>
  <c r="DB20" i="1" s="1"/>
  <c r="CX21" i="1"/>
  <c r="CY21" i="1" s="1"/>
  <c r="CZ21" i="1" s="1"/>
  <c r="DA21" i="1" s="1"/>
  <c r="DB21" i="1" s="1"/>
  <c r="CX22" i="1"/>
  <c r="CY22" i="1" s="1"/>
  <c r="CZ22" i="1" s="1"/>
  <c r="DA22" i="1" s="1"/>
  <c r="DB22" i="1" s="1"/>
  <c r="CX23" i="1"/>
  <c r="CY23" i="1" s="1"/>
  <c r="CZ23" i="1" s="1"/>
  <c r="DA23" i="1" s="1"/>
  <c r="DB23" i="1" s="1"/>
  <c r="CX24" i="1"/>
  <c r="CY24" i="1" s="1"/>
  <c r="CZ24" i="1" s="1"/>
  <c r="DA24" i="1" s="1"/>
  <c r="CX25" i="1"/>
  <c r="CY25" i="1" s="1"/>
  <c r="CZ25" i="1" s="1"/>
  <c r="CX26" i="1"/>
  <c r="CY26" i="1" s="1"/>
  <c r="CX27" i="1"/>
  <c r="CX29" i="1"/>
  <c r="CY29" i="1" s="1"/>
  <c r="CZ29" i="1" s="1"/>
  <c r="DA29" i="1" s="1"/>
  <c r="DB29" i="1" s="1"/>
  <c r="CX30" i="1"/>
  <c r="CY30" i="1" s="1"/>
  <c r="CZ30" i="1" s="1"/>
  <c r="DA30" i="1" s="1"/>
  <c r="DB30" i="1" s="1"/>
  <c r="CX31" i="1"/>
  <c r="CY31" i="1" s="1"/>
  <c r="CZ31" i="1" s="1"/>
  <c r="DA31" i="1" s="1"/>
  <c r="DB31" i="1" s="1"/>
  <c r="CX32" i="1"/>
  <c r="CY32" i="1" s="1"/>
  <c r="CZ32" i="1" s="1"/>
  <c r="DA32" i="1" s="1"/>
  <c r="DB32" i="1" s="1"/>
  <c r="CX33" i="1"/>
  <c r="CY33" i="1" s="1"/>
  <c r="CZ33" i="1" s="1"/>
  <c r="DA33" i="1" s="1"/>
  <c r="CX34" i="1"/>
  <c r="CY34" i="1" s="1"/>
  <c r="CZ34" i="1" s="1"/>
  <c r="CX35" i="1"/>
  <c r="CY35" i="1" s="1"/>
  <c r="CX36" i="1"/>
  <c r="CY36" i="1" s="1"/>
  <c r="CX38" i="1"/>
  <c r="CY38" i="1" s="1"/>
  <c r="CZ38" i="1" s="1"/>
  <c r="DA38" i="1" s="1"/>
  <c r="DB38" i="1" s="1"/>
  <c r="CX39" i="1"/>
  <c r="CY39" i="1" s="1"/>
  <c r="CZ39" i="1" s="1"/>
  <c r="DA39" i="1" s="1"/>
  <c r="DB39" i="1" s="1"/>
  <c r="CX40" i="1"/>
  <c r="CY40" i="1" s="1"/>
  <c r="CZ40" i="1" s="1"/>
  <c r="DA40" i="1" s="1"/>
  <c r="DB40" i="1" s="1"/>
  <c r="CX41" i="1"/>
  <c r="CY41" i="1" s="1"/>
  <c r="CZ41" i="1" s="1"/>
  <c r="DA41" i="1" s="1"/>
  <c r="DB41" i="1" s="1"/>
  <c r="CX42" i="1"/>
  <c r="CY42" i="1" s="1"/>
  <c r="CZ42" i="1" s="1"/>
  <c r="DA42" i="1" s="1"/>
  <c r="CX43" i="1"/>
  <c r="CY43" i="1" s="1"/>
  <c r="CZ43" i="1" s="1"/>
  <c r="CX44" i="1"/>
  <c r="CY44" i="1" s="1"/>
  <c r="CX45" i="1"/>
  <c r="CX46" i="1"/>
  <c r="CX11" i="1"/>
  <c r="CY11" i="1" s="1"/>
  <c r="CZ11" i="1" s="1"/>
  <c r="DA11" i="1" s="1"/>
  <c r="DB11" i="1" s="1"/>
  <c r="Z11" i="3" l="1"/>
  <c r="AB11" i="3"/>
  <c r="AD11" i="3" s="1"/>
  <c r="AB12" i="3"/>
  <c r="AD12" i="3" s="1"/>
  <c r="Z12" i="3"/>
  <c r="AB9" i="3"/>
  <c r="AD9" i="3" s="1"/>
  <c r="Z9" i="3"/>
  <c r="DB24" i="1"/>
  <c r="DA25" i="1"/>
  <c r="CZ36" i="1"/>
  <c r="CZ35" i="1"/>
  <c r="DA43" i="1"/>
  <c r="DB42" i="1"/>
  <c r="DA17" i="1"/>
  <c r="DB33" i="1"/>
  <c r="CZ44" i="1"/>
  <c r="CZ26" i="1"/>
  <c r="DB16" i="1"/>
  <c r="DA34" i="1"/>
  <c r="CY46" i="1"/>
  <c r="CY45" i="1"/>
  <c r="CY27" i="1"/>
  <c r="CY18" i="1"/>
  <c r="DH5" i="1"/>
  <c r="CV5" i="1"/>
  <c r="BX5" i="1"/>
  <c r="BL5" i="1"/>
  <c r="AI46" i="1"/>
  <c r="AU46" i="1" s="1"/>
  <c r="AJ46" i="1"/>
  <c r="AV46" i="1" s="1"/>
  <c r="AK46" i="1"/>
  <c r="AW46" i="1" s="1"/>
  <c r="AL46" i="1"/>
  <c r="AX46" i="1" s="1"/>
  <c r="AM46" i="1"/>
  <c r="AJ45" i="1"/>
  <c r="AK45" i="1"/>
  <c r="AL45" i="1"/>
  <c r="AM45" i="1"/>
  <c r="AY45" i="1" s="1"/>
  <c r="AK44" i="1"/>
  <c r="AW44" i="1" s="1"/>
  <c r="AL44" i="1"/>
  <c r="AX44" i="1" s="1"/>
  <c r="AM44" i="1"/>
  <c r="AY44" i="1" s="1"/>
  <c r="AL43" i="1"/>
  <c r="AM43" i="1"/>
  <c r="AM42" i="1"/>
  <c r="AY42" i="1" s="1"/>
  <c r="AJ36" i="1"/>
  <c r="AV36" i="1" s="1"/>
  <c r="AK36" i="1"/>
  <c r="AW36" i="1" s="1"/>
  <c r="AL36" i="1"/>
  <c r="AM36" i="1"/>
  <c r="AK35" i="1"/>
  <c r="AW35" i="1" s="1"/>
  <c r="AL35" i="1"/>
  <c r="AX35" i="1" s="1"/>
  <c r="AM35" i="1"/>
  <c r="AY35" i="1" s="1"/>
  <c r="AL34" i="1"/>
  <c r="AM34" i="1"/>
  <c r="AM33" i="1"/>
  <c r="AJ27" i="1"/>
  <c r="AK27" i="1"/>
  <c r="AW27" i="1" s="1"/>
  <c r="AL27" i="1"/>
  <c r="AX27" i="1" s="1"/>
  <c r="AM27" i="1"/>
  <c r="AK26" i="1"/>
  <c r="AL26" i="1"/>
  <c r="AX26" i="1" s="1"/>
  <c r="AM26" i="1"/>
  <c r="AY26" i="1" s="1"/>
  <c r="AL25" i="1"/>
  <c r="AX25" i="1" s="1"/>
  <c r="AM25" i="1"/>
  <c r="AM24" i="1"/>
  <c r="AY24" i="1" s="1"/>
  <c r="AJ18" i="1"/>
  <c r="AK18" i="1"/>
  <c r="AW18" i="1" s="1"/>
  <c r="AL18" i="1"/>
  <c r="AM18" i="1"/>
  <c r="AY18" i="1" s="1"/>
  <c r="AL17" i="1"/>
  <c r="AM17" i="1"/>
  <c r="AM16" i="1"/>
  <c r="AY16" i="1" s="1"/>
  <c r="AN12" i="1"/>
  <c r="AN13" i="1"/>
  <c r="AN14" i="1"/>
  <c r="AZ14" i="1" s="1"/>
  <c r="AN15" i="1"/>
  <c r="AN16" i="1"/>
  <c r="AZ16" i="1" s="1"/>
  <c r="AN17" i="1"/>
  <c r="AZ17" i="1" s="1"/>
  <c r="AN18" i="1"/>
  <c r="AZ18" i="1" s="1"/>
  <c r="AN19" i="1"/>
  <c r="AN20" i="1"/>
  <c r="AN21" i="1"/>
  <c r="AN22" i="1"/>
  <c r="AZ22" i="1" s="1"/>
  <c r="AN23" i="1"/>
  <c r="AN24" i="1"/>
  <c r="AZ24" i="1" s="1"/>
  <c r="AN25" i="1"/>
  <c r="AZ25" i="1" s="1"/>
  <c r="AN26" i="1"/>
  <c r="AZ26" i="1" s="1"/>
  <c r="AN27" i="1"/>
  <c r="AN29" i="1"/>
  <c r="AN30" i="1"/>
  <c r="AN31" i="1"/>
  <c r="AZ31" i="1" s="1"/>
  <c r="AN32" i="1"/>
  <c r="AN33" i="1"/>
  <c r="AZ33" i="1" s="1"/>
  <c r="AN34" i="1"/>
  <c r="AZ34" i="1" s="1"/>
  <c r="AN35" i="1"/>
  <c r="AZ35" i="1" s="1"/>
  <c r="AN36" i="1"/>
  <c r="AN38" i="1"/>
  <c r="AN39" i="1"/>
  <c r="AN40" i="1"/>
  <c r="AZ40" i="1" s="1"/>
  <c r="AN41" i="1"/>
  <c r="AN42" i="1"/>
  <c r="AZ42" i="1" s="1"/>
  <c r="AN43" i="1"/>
  <c r="AZ43" i="1" s="1"/>
  <c r="AN44" i="1"/>
  <c r="AZ44" i="1" s="1"/>
  <c r="AN45" i="1"/>
  <c r="AN46" i="1"/>
  <c r="AN11" i="1"/>
  <c r="AT5" i="1"/>
  <c r="AH5" i="1"/>
  <c r="W46" i="1"/>
  <c r="X45" i="1"/>
  <c r="Y44" i="1"/>
  <c r="Z43" i="1"/>
  <c r="AA42" i="1"/>
  <c r="X36" i="1"/>
  <c r="Y35" i="1"/>
  <c r="Z34" i="1"/>
  <c r="AA33" i="1"/>
  <c r="X27" i="1"/>
  <c r="Y26" i="1"/>
  <c r="Z25" i="1"/>
  <c r="AA24" i="1"/>
  <c r="X18" i="1"/>
  <c r="Z17" i="1"/>
  <c r="AA16" i="1"/>
  <c r="AB12" i="1"/>
  <c r="AB13" i="1"/>
  <c r="AB14" i="1"/>
  <c r="AB15" i="1"/>
  <c r="AB19" i="1"/>
  <c r="AB20" i="1"/>
  <c r="AB21" i="1"/>
  <c r="AB22" i="1"/>
  <c r="AB23" i="1"/>
  <c r="AB29" i="1"/>
  <c r="AB30" i="1"/>
  <c r="AB31" i="1"/>
  <c r="AB32" i="1"/>
  <c r="AB38" i="1"/>
  <c r="AB39" i="1"/>
  <c r="AB40" i="1"/>
  <c r="AB41" i="1"/>
  <c r="AB11" i="1"/>
  <c r="M44" i="1"/>
  <c r="N43" i="1"/>
  <c r="O42" i="1"/>
  <c r="L36" i="1"/>
  <c r="M35" i="1"/>
  <c r="N34" i="1"/>
  <c r="O33" i="1"/>
  <c r="L27" i="1"/>
  <c r="M26" i="1"/>
  <c r="N25" i="1"/>
  <c r="O24" i="1"/>
  <c r="L18" i="1"/>
  <c r="N17" i="1"/>
  <c r="O16" i="1"/>
  <c r="P13" i="1"/>
  <c r="P14" i="1"/>
  <c r="P15" i="1"/>
  <c r="P19" i="1"/>
  <c r="P20" i="1"/>
  <c r="P21" i="1"/>
  <c r="P22" i="1"/>
  <c r="P23" i="1"/>
  <c r="P29" i="1"/>
  <c r="P30" i="1"/>
  <c r="P31" i="1"/>
  <c r="P32" i="1"/>
  <c r="P38" i="1"/>
  <c r="P39" i="1"/>
  <c r="P40" i="1"/>
  <c r="P41" i="1"/>
  <c r="AB44" i="1"/>
  <c r="AB43" i="1"/>
  <c r="AB42" i="1"/>
  <c r="I35" i="1"/>
  <c r="AB33" i="1"/>
  <c r="G27" i="1"/>
  <c r="H27" i="1" s="1"/>
  <c r="AB26" i="1"/>
  <c r="O25" i="1"/>
  <c r="AB24" i="1"/>
  <c r="G18" i="1"/>
  <c r="H18" i="1" s="1"/>
  <c r="I18" i="1" s="1"/>
  <c r="J18" i="1" s="1"/>
  <c r="AB18" i="1" s="1"/>
  <c r="AB17" i="1"/>
  <c r="AB16" i="1"/>
  <c r="I36" i="1" l="1"/>
  <c r="J36" i="1" s="1"/>
  <c r="AB36" i="1" s="1"/>
  <c r="AH36" i="1" s="1"/>
  <c r="J35" i="1"/>
  <c r="AB35" i="1" s="1"/>
  <c r="AH35" i="1" s="1"/>
  <c r="AB34" i="1"/>
  <c r="AH34" i="1" s="1"/>
  <c r="I27" i="1"/>
  <c r="J27" i="1" s="1"/>
  <c r="P27" i="1" s="1"/>
  <c r="AH23" i="1"/>
  <c r="AH37" i="1"/>
  <c r="AH28" i="1"/>
  <c r="CV28" i="1"/>
  <c r="CV37" i="1"/>
  <c r="AT37" i="1"/>
  <c r="AT28" i="1"/>
  <c r="DH37" i="1"/>
  <c r="DH28" i="1"/>
  <c r="BX28" i="1"/>
  <c r="BX37" i="1"/>
  <c r="BL28" i="1"/>
  <c r="BL37" i="1"/>
  <c r="AT11" i="1"/>
  <c r="AT21" i="1"/>
  <c r="AP18" i="1"/>
  <c r="AT46" i="1"/>
  <c r="AT38" i="1"/>
  <c r="AT30" i="1"/>
  <c r="AT13" i="1"/>
  <c r="AT39" i="1"/>
  <c r="AT45" i="1"/>
  <c r="AT36" i="1"/>
  <c r="AT27" i="1"/>
  <c r="AT19" i="1"/>
  <c r="AS25" i="1"/>
  <c r="AP27" i="1"/>
  <c r="AR36" i="1"/>
  <c r="AT41" i="1"/>
  <c r="AT32" i="1"/>
  <c r="AT23" i="1"/>
  <c r="O34" i="1"/>
  <c r="DF34" i="1"/>
  <c r="AT29" i="1"/>
  <c r="DH31" i="1"/>
  <c r="AT15" i="1"/>
  <c r="AR18" i="1"/>
  <c r="AQ26" i="1"/>
  <c r="AS43" i="1"/>
  <c r="AP45" i="1"/>
  <c r="DH24" i="1"/>
  <c r="DH42" i="1"/>
  <c r="AT20" i="1"/>
  <c r="DC46" i="1"/>
  <c r="DE26" i="1"/>
  <c r="DH20" i="1"/>
  <c r="AF34" i="1"/>
  <c r="AH12" i="1"/>
  <c r="AH33" i="1"/>
  <c r="AH41" i="1"/>
  <c r="BK24" i="1"/>
  <c r="BE24" i="1"/>
  <c r="BI46" i="1"/>
  <c r="BC46" i="1"/>
  <c r="AH17" i="1"/>
  <c r="P44" i="1"/>
  <c r="BH46" i="1"/>
  <c r="BB46" i="1"/>
  <c r="AH30" i="1"/>
  <c r="AH14" i="1"/>
  <c r="AE26" i="1"/>
  <c r="BL44" i="1"/>
  <c r="BF44" i="1"/>
  <c r="BL35" i="1"/>
  <c r="BF35" i="1"/>
  <c r="BL26" i="1"/>
  <c r="BF26" i="1"/>
  <c r="BL18" i="1"/>
  <c r="BF18" i="1"/>
  <c r="BJ25" i="1"/>
  <c r="BD25" i="1"/>
  <c r="BI36" i="1"/>
  <c r="BC36" i="1"/>
  <c r="DH23" i="1"/>
  <c r="BI27" i="1"/>
  <c r="BC27" i="1"/>
  <c r="BJ44" i="1"/>
  <c r="BD44" i="1"/>
  <c r="AF43" i="1"/>
  <c r="BK16" i="1"/>
  <c r="BE16" i="1"/>
  <c r="BI44" i="1"/>
  <c r="BC44" i="1"/>
  <c r="AH24" i="1"/>
  <c r="AH42" i="1"/>
  <c r="AD27" i="1"/>
  <c r="AD45" i="1"/>
  <c r="BL43" i="1"/>
  <c r="BF43" i="1"/>
  <c r="BL34" i="1"/>
  <c r="BF34" i="1"/>
  <c r="BL25" i="1"/>
  <c r="BF25" i="1"/>
  <c r="BL17" i="1"/>
  <c r="BF17" i="1"/>
  <c r="BH36" i="1"/>
  <c r="BB36" i="1"/>
  <c r="BL33" i="1"/>
  <c r="BF33" i="1"/>
  <c r="BK18" i="1"/>
  <c r="BE18" i="1"/>
  <c r="BD26" i="1"/>
  <c r="BJ26" i="1"/>
  <c r="BQ42" i="1"/>
  <c r="BW42" i="1" s="1"/>
  <c r="BE42" i="1"/>
  <c r="BK42" i="1"/>
  <c r="BM46" i="1"/>
  <c r="BY46" i="1" s="1"/>
  <c r="BG46" i="1"/>
  <c r="BA46" i="1"/>
  <c r="BL24" i="1"/>
  <c r="BF24" i="1"/>
  <c r="BL42" i="1"/>
  <c r="BF42" i="1"/>
  <c r="BF16" i="1"/>
  <c r="BL16" i="1"/>
  <c r="AD36" i="1"/>
  <c r="BK35" i="1"/>
  <c r="BE35" i="1"/>
  <c r="BE45" i="1"/>
  <c r="BK45" i="1"/>
  <c r="P35" i="1"/>
  <c r="AH39" i="1"/>
  <c r="AH21" i="1"/>
  <c r="AF17" i="1"/>
  <c r="BF40" i="1"/>
  <c r="BL40" i="1"/>
  <c r="BF31" i="1"/>
  <c r="BL31" i="1"/>
  <c r="BF22" i="1"/>
  <c r="BL22" i="1"/>
  <c r="BL14" i="1"/>
  <c r="BF14" i="1"/>
  <c r="BC18" i="1"/>
  <c r="BI18" i="1"/>
  <c r="BJ35" i="1"/>
  <c r="BD35" i="1"/>
  <c r="AY43" i="1"/>
  <c r="DD45" i="1"/>
  <c r="BJ27" i="1"/>
  <c r="BD27" i="1"/>
  <c r="BC35" i="1"/>
  <c r="BI35" i="1"/>
  <c r="BK44" i="1"/>
  <c r="BE44" i="1"/>
  <c r="BJ46" i="1"/>
  <c r="BD46" i="1"/>
  <c r="BK26" i="1"/>
  <c r="BE26" i="1"/>
  <c r="AH43" i="1"/>
  <c r="P26" i="1"/>
  <c r="AH38" i="1"/>
  <c r="AH20" i="1"/>
  <c r="AD18" i="1"/>
  <c r="AE35" i="1"/>
  <c r="AS17" i="1"/>
  <c r="AS33" i="1"/>
  <c r="AS45" i="1"/>
  <c r="AO46" i="1"/>
  <c r="AH26" i="1"/>
  <c r="AH44" i="1"/>
  <c r="P24" i="1"/>
  <c r="AH32" i="1"/>
  <c r="AH19" i="1"/>
  <c r="AG24" i="1"/>
  <c r="AR17" i="1"/>
  <c r="AS26" i="1"/>
  <c r="AS34" i="1"/>
  <c r="AR45" i="1"/>
  <c r="AX18" i="1"/>
  <c r="DE36" i="1"/>
  <c r="P17" i="1"/>
  <c r="AH31" i="1"/>
  <c r="AH15" i="1"/>
  <c r="AF25" i="1"/>
  <c r="AG42" i="1"/>
  <c r="AR26" i="1"/>
  <c r="AR34" i="1"/>
  <c r="AQ45" i="1"/>
  <c r="AH16" i="1"/>
  <c r="AH11" i="1"/>
  <c r="AH29" i="1"/>
  <c r="AH13" i="1"/>
  <c r="AE44" i="1"/>
  <c r="AS27" i="1"/>
  <c r="AR43" i="1"/>
  <c r="AS46" i="1"/>
  <c r="AX45" i="1"/>
  <c r="DH15" i="1"/>
  <c r="DF17" i="1"/>
  <c r="DH30" i="1"/>
  <c r="AH18" i="1"/>
  <c r="O18" i="1"/>
  <c r="AH40" i="1"/>
  <c r="AH22" i="1"/>
  <c r="AG16" i="1"/>
  <c r="AG33" i="1"/>
  <c r="AC46" i="1"/>
  <c r="AT12" i="1"/>
  <c r="AS36" i="1"/>
  <c r="AV27" i="1"/>
  <c r="AS24" i="1"/>
  <c r="AZ23" i="1"/>
  <c r="AZ15" i="1"/>
  <c r="AZ41" i="1"/>
  <c r="AZ32" i="1"/>
  <c r="BR22" i="1"/>
  <c r="BQ24" i="1"/>
  <c r="BO27" i="1"/>
  <c r="BP44" i="1"/>
  <c r="BO46" i="1"/>
  <c r="BR31" i="1"/>
  <c r="BQ16" i="1"/>
  <c r="BO44" i="1"/>
  <c r="BN46" i="1"/>
  <c r="BR14" i="1"/>
  <c r="BP25" i="1"/>
  <c r="BO36" i="1"/>
  <c r="BO18" i="1"/>
  <c r="BO35" i="1"/>
  <c r="BN36" i="1"/>
  <c r="BR42" i="1"/>
  <c r="BR33" i="1"/>
  <c r="BR24" i="1"/>
  <c r="BR16" i="1"/>
  <c r="BR40" i="1"/>
  <c r="BP35" i="1"/>
  <c r="L46" i="1"/>
  <c r="DE45" i="1"/>
  <c r="CZ45" i="1"/>
  <c r="AR44" i="1"/>
  <c r="AT42" i="1"/>
  <c r="AT33" i="1"/>
  <c r="AT24" i="1"/>
  <c r="AT16" i="1"/>
  <c r="AP46" i="1"/>
  <c r="AQ44" i="1"/>
  <c r="AS35" i="1"/>
  <c r="AQ27" i="1"/>
  <c r="AS18" i="1"/>
  <c r="AZ11" i="1"/>
  <c r="AZ39" i="1"/>
  <c r="AZ30" i="1"/>
  <c r="AZ21" i="1"/>
  <c r="AZ13" i="1"/>
  <c r="AY34" i="1"/>
  <c r="BP26" i="1"/>
  <c r="AV18" i="1"/>
  <c r="DE46" i="1"/>
  <c r="CZ46" i="1"/>
  <c r="BP46" i="1" s="1"/>
  <c r="DF44" i="1"/>
  <c r="DA44" i="1"/>
  <c r="BQ44" i="1" s="1"/>
  <c r="AT18" i="1"/>
  <c r="P16" i="1"/>
  <c r="AT25" i="1"/>
  <c r="AR27" i="1"/>
  <c r="P42" i="1"/>
  <c r="P33" i="1"/>
  <c r="M36" i="1"/>
  <c r="Z27" i="1"/>
  <c r="AF27" i="1" s="1"/>
  <c r="AR35" i="1"/>
  <c r="AZ46" i="1"/>
  <c r="AZ38" i="1"/>
  <c r="AZ29" i="1"/>
  <c r="AZ20" i="1"/>
  <c r="AZ12" i="1"/>
  <c r="AW45" i="1"/>
  <c r="AY36" i="1"/>
  <c r="AX34" i="1"/>
  <c r="AW26" i="1"/>
  <c r="AY17" i="1"/>
  <c r="DD18" i="1"/>
  <c r="DH32" i="1"/>
  <c r="DE44" i="1"/>
  <c r="DG42" i="1"/>
  <c r="DH14" i="1"/>
  <c r="DG24" i="1"/>
  <c r="AT44" i="1"/>
  <c r="AQ36" i="1"/>
  <c r="DG17" i="1"/>
  <c r="DB17" i="1"/>
  <c r="DH17" i="1" s="1"/>
  <c r="AT43" i="1"/>
  <c r="AP36" i="1"/>
  <c r="AX43" i="1"/>
  <c r="AT40" i="1"/>
  <c r="AT31" i="1"/>
  <c r="AT22" i="1"/>
  <c r="AT14" i="1"/>
  <c r="AQ35" i="1"/>
  <c r="AQ18" i="1"/>
  <c r="AZ45" i="1"/>
  <c r="AZ36" i="1"/>
  <c r="AZ27" i="1"/>
  <c r="AZ19" i="1"/>
  <c r="AY46" i="1"/>
  <c r="AV45" i="1"/>
  <c r="AX36" i="1"/>
  <c r="AY33" i="1"/>
  <c r="AY25" i="1"/>
  <c r="AX17" i="1"/>
  <c r="DD27" i="1"/>
  <c r="DH41" i="1"/>
  <c r="DH12" i="1"/>
  <c r="DG43" i="1"/>
  <c r="DB43" i="1"/>
  <c r="DH43" i="1" s="1"/>
  <c r="DH21" i="1"/>
  <c r="DH11" i="1"/>
  <c r="AT26" i="1"/>
  <c r="DF26" i="1"/>
  <c r="DA26" i="1"/>
  <c r="BQ26" i="1" s="1"/>
  <c r="Y18" i="1"/>
  <c r="AE18" i="1" s="1"/>
  <c r="AS42" i="1"/>
  <c r="AY27" i="1"/>
  <c r="DE18" i="1"/>
  <c r="CZ18" i="1"/>
  <c r="DD46" i="1"/>
  <c r="DH16" i="1"/>
  <c r="DH33" i="1"/>
  <c r="DF43" i="1"/>
  <c r="DG25" i="1"/>
  <c r="DB25" i="1"/>
  <c r="DH25" i="1" s="1"/>
  <c r="DH19" i="1"/>
  <c r="AR46" i="1"/>
  <c r="AR25" i="1"/>
  <c r="BS46" i="1"/>
  <c r="X46" i="1"/>
  <c r="AD46" i="1" s="1"/>
  <c r="AT17" i="1"/>
  <c r="AB25" i="1"/>
  <c r="AH25" i="1" s="1"/>
  <c r="DD36" i="1"/>
  <c r="DH13" i="1"/>
  <c r="DG16" i="1"/>
  <c r="DG33" i="1"/>
  <c r="DF35" i="1"/>
  <c r="DA35" i="1"/>
  <c r="DF25" i="1"/>
  <c r="DH38" i="1"/>
  <c r="AT35" i="1"/>
  <c r="AS44" i="1"/>
  <c r="AS16" i="1"/>
  <c r="DF36" i="1"/>
  <c r="DA36" i="1"/>
  <c r="AT34" i="1"/>
  <c r="AQ46" i="1"/>
  <c r="Y45" i="1"/>
  <c r="AE45" i="1" s="1"/>
  <c r="M45" i="1"/>
  <c r="P18" i="1"/>
  <c r="O17" i="1"/>
  <c r="Z35" i="1"/>
  <c r="AF35" i="1" s="1"/>
  <c r="DE27" i="1"/>
  <c r="CZ27" i="1"/>
  <c r="DG34" i="1"/>
  <c r="DB34" i="1"/>
  <c r="DH34" i="1" s="1"/>
  <c r="DH39" i="1"/>
  <c r="DH40" i="1"/>
  <c r="DE35" i="1"/>
  <c r="DH29" i="1"/>
  <c r="DH22" i="1"/>
  <c r="O26" i="1"/>
  <c r="N26" i="1"/>
  <c r="Y27" i="1"/>
  <c r="AE27" i="1" s="1"/>
  <c r="Z44" i="1"/>
  <c r="AF44" i="1" s="1"/>
  <c r="N45" i="1"/>
  <c r="N18" i="1"/>
  <c r="O35" i="1"/>
  <c r="O43" i="1"/>
  <c r="AB27" i="1"/>
  <c r="AH27" i="1" s="1"/>
  <c r="AA25" i="1"/>
  <c r="AG25" i="1" s="1"/>
  <c r="Z36" i="1"/>
  <c r="AF36" i="1" s="1"/>
  <c r="AA44" i="1"/>
  <c r="AG44" i="1" s="1"/>
  <c r="M18" i="1"/>
  <c r="N35" i="1"/>
  <c r="AA17" i="1"/>
  <c r="AG17" i="1" s="1"/>
  <c r="Y36" i="1"/>
  <c r="AE36" i="1" s="1"/>
  <c r="P43" i="1"/>
  <c r="N27" i="1"/>
  <c r="O44" i="1"/>
  <c r="AA26" i="1"/>
  <c r="AG26" i="1" s="1"/>
  <c r="AA34" i="1"/>
  <c r="AG34" i="1" s="1"/>
  <c r="M27" i="1"/>
  <c r="N44" i="1"/>
  <c r="AA18" i="1"/>
  <c r="AG18" i="1" s="1"/>
  <c r="Z26" i="1"/>
  <c r="AF26" i="1" s="1"/>
  <c r="N36" i="1"/>
  <c r="Z18" i="1"/>
  <c r="AF18" i="1" s="1"/>
  <c r="AA35" i="1"/>
  <c r="AG35" i="1" s="1"/>
  <c r="AA43" i="1"/>
  <c r="AG43" i="1" s="1"/>
  <c r="AA36" i="1" l="1"/>
  <c r="AG36" i="1" s="1"/>
  <c r="O36" i="1"/>
  <c r="P36" i="1"/>
  <c r="P34" i="1"/>
  <c r="O27" i="1"/>
  <c r="AA27" i="1"/>
  <c r="AG27" i="1" s="1"/>
  <c r="P25" i="1"/>
  <c r="BF27" i="1"/>
  <c r="BL27" i="1"/>
  <c r="BF20" i="1"/>
  <c r="BL20" i="1"/>
  <c r="BF30" i="1"/>
  <c r="BL30" i="1"/>
  <c r="BB18" i="1"/>
  <c r="BH18" i="1"/>
  <c r="BL19" i="1"/>
  <c r="BF19" i="1"/>
  <c r="BE17" i="1"/>
  <c r="BK17" i="1"/>
  <c r="BF38" i="1"/>
  <c r="BL38" i="1"/>
  <c r="BF11" i="1"/>
  <c r="BL11" i="1"/>
  <c r="BR32" i="1"/>
  <c r="CD32" i="1" s="1"/>
  <c r="CP32" i="1" s="1"/>
  <c r="CV32" i="1" s="1"/>
  <c r="BL32" i="1"/>
  <c r="BF32" i="1"/>
  <c r="BJ18" i="1"/>
  <c r="BD18" i="1"/>
  <c r="BQ43" i="1"/>
  <c r="BK43" i="1"/>
  <c r="BE43" i="1"/>
  <c r="BC26" i="1"/>
  <c r="BI26" i="1"/>
  <c r="BE34" i="1"/>
  <c r="BK34" i="1"/>
  <c r="BL36" i="1"/>
  <c r="BF36" i="1"/>
  <c r="BD17" i="1"/>
  <c r="BJ17" i="1"/>
  <c r="BJ43" i="1"/>
  <c r="BD43" i="1"/>
  <c r="BD34" i="1"/>
  <c r="BJ34" i="1"/>
  <c r="CC42" i="1"/>
  <c r="CI42" i="1" s="1"/>
  <c r="BR15" i="1"/>
  <c r="BL15" i="1"/>
  <c r="BF15" i="1"/>
  <c r="BK25" i="1"/>
  <c r="BE25" i="1"/>
  <c r="BL45" i="1"/>
  <c r="BF45" i="1"/>
  <c r="BE36" i="1"/>
  <c r="BK36" i="1"/>
  <c r="BR23" i="1"/>
  <c r="BX23" i="1" s="1"/>
  <c r="BL23" i="1"/>
  <c r="BF23" i="1"/>
  <c r="BD45" i="1"/>
  <c r="BJ45" i="1"/>
  <c r="BR41" i="1"/>
  <c r="BL41" i="1"/>
  <c r="BF41" i="1"/>
  <c r="BC45" i="1"/>
  <c r="BI45" i="1"/>
  <c r="BF13" i="1"/>
  <c r="BL13" i="1"/>
  <c r="BF46" i="1"/>
  <c r="BL46" i="1"/>
  <c r="BE33" i="1"/>
  <c r="BK33" i="1"/>
  <c r="BK27" i="1"/>
  <c r="BE27" i="1"/>
  <c r="BD36" i="1"/>
  <c r="BJ36" i="1"/>
  <c r="BF12" i="1"/>
  <c r="BL12" i="1"/>
  <c r="BF21" i="1"/>
  <c r="BL21" i="1"/>
  <c r="BN27" i="1"/>
  <c r="BH27" i="1"/>
  <c r="BB27" i="1"/>
  <c r="BH45" i="1"/>
  <c r="BB45" i="1"/>
  <c r="BE46" i="1"/>
  <c r="BK46" i="1"/>
  <c r="BF29" i="1"/>
  <c r="BL29" i="1"/>
  <c r="BF39" i="1"/>
  <c r="BL39" i="1"/>
  <c r="BR34" i="1"/>
  <c r="BX34" i="1" s="1"/>
  <c r="BP45" i="1"/>
  <c r="CB45" i="1" s="1"/>
  <c r="BR25" i="1"/>
  <c r="BX25" i="1" s="1"/>
  <c r="BV46" i="1"/>
  <c r="CB46" i="1"/>
  <c r="BW26" i="1"/>
  <c r="CC26" i="1"/>
  <c r="BV45" i="1"/>
  <c r="DF27" i="1"/>
  <c r="DA27" i="1"/>
  <c r="BR39" i="1"/>
  <c r="BW44" i="1"/>
  <c r="CC44" i="1"/>
  <c r="BU46" i="1"/>
  <c r="CA46" i="1"/>
  <c r="BN45" i="1"/>
  <c r="DG35" i="1"/>
  <c r="DB35" i="1"/>
  <c r="DF18" i="1"/>
  <c r="DA18" i="1"/>
  <c r="BR20" i="1"/>
  <c r="BV35" i="1"/>
  <c r="CB35" i="1"/>
  <c r="BT36" i="1"/>
  <c r="BZ36" i="1"/>
  <c r="BR43" i="1"/>
  <c r="BV25" i="1"/>
  <c r="CB25" i="1"/>
  <c r="BW16" i="1"/>
  <c r="CC16" i="1"/>
  <c r="BV44" i="1"/>
  <c r="CB44" i="1"/>
  <c r="BR19" i="1"/>
  <c r="BR29" i="1"/>
  <c r="DG44" i="1"/>
  <c r="DB44" i="1"/>
  <c r="BP36" i="1"/>
  <c r="BU44" i="1"/>
  <c r="CA44" i="1"/>
  <c r="DG26" i="1"/>
  <c r="DB26" i="1"/>
  <c r="BR12" i="1"/>
  <c r="BR11" i="1"/>
  <c r="BX24" i="1"/>
  <c r="CD24" i="1"/>
  <c r="BQ17" i="1"/>
  <c r="BR38" i="1"/>
  <c r="M46" i="1"/>
  <c r="Y46" i="1"/>
  <c r="AE46" i="1" s="1"/>
  <c r="BX40" i="1"/>
  <c r="CD40" i="1"/>
  <c r="BX33" i="1"/>
  <c r="CD33" i="1"/>
  <c r="BR17" i="1"/>
  <c r="BU35" i="1"/>
  <c r="CA35" i="1"/>
  <c r="BX14" i="1"/>
  <c r="CD14" i="1"/>
  <c r="BU27" i="1"/>
  <c r="CA27" i="1"/>
  <c r="BX22" i="1"/>
  <c r="CD22" i="1"/>
  <c r="DG36" i="1"/>
  <c r="DB36" i="1"/>
  <c r="DH36" i="1" s="1"/>
  <c r="BQ34" i="1"/>
  <c r="BP17" i="1"/>
  <c r="BP43" i="1"/>
  <c r="BO26" i="1"/>
  <c r="DF46" i="1"/>
  <c r="DA46" i="1"/>
  <c r="BQ46" i="1" s="1"/>
  <c r="BR13" i="1"/>
  <c r="DF45" i="1"/>
  <c r="DA45" i="1"/>
  <c r="BO45" i="1"/>
  <c r="BP27" i="1"/>
  <c r="BV26" i="1"/>
  <c r="CB26" i="1"/>
  <c r="BX16" i="1"/>
  <c r="CD16" i="1"/>
  <c r="BU36" i="1"/>
  <c r="CA36" i="1"/>
  <c r="BQ25" i="1"/>
  <c r="BP34" i="1"/>
  <c r="BR21" i="1"/>
  <c r="BQ35" i="1"/>
  <c r="BX42" i="1"/>
  <c r="CD42" i="1"/>
  <c r="BU18" i="1"/>
  <c r="CA18" i="1"/>
  <c r="BT46" i="1"/>
  <c r="BZ46" i="1"/>
  <c r="BX31" i="1"/>
  <c r="CD31" i="1"/>
  <c r="BW24" i="1"/>
  <c r="CC24" i="1"/>
  <c r="CE46" i="1"/>
  <c r="CK46" i="1"/>
  <c r="CQ46" i="1" s="1"/>
  <c r="BQ33" i="1"/>
  <c r="BQ36" i="1"/>
  <c r="BP18" i="1"/>
  <c r="BN18" i="1"/>
  <c r="BR30" i="1"/>
  <c r="O45" i="1"/>
  <c r="Z45" i="1"/>
  <c r="AF45" i="1" s="1"/>
  <c r="BR36" i="1" l="1"/>
  <c r="CJ32" i="1"/>
  <c r="CO42" i="1"/>
  <c r="CU42" i="1" s="1"/>
  <c r="CD23" i="1"/>
  <c r="CP23" i="1" s="1"/>
  <c r="CV23" i="1" s="1"/>
  <c r="BX32" i="1"/>
  <c r="BT27" i="1"/>
  <c r="BZ27" i="1"/>
  <c r="BX15" i="1"/>
  <c r="CD15" i="1"/>
  <c r="BW43" i="1"/>
  <c r="CC43" i="1"/>
  <c r="CD41" i="1"/>
  <c r="BX41" i="1"/>
  <c r="CD25" i="1"/>
  <c r="CP25" i="1" s="1"/>
  <c r="CV25" i="1" s="1"/>
  <c r="CD34" i="1"/>
  <c r="CJ34" i="1" s="1"/>
  <c r="BX36" i="1"/>
  <c r="CD36" i="1"/>
  <c r="BX21" i="1"/>
  <c r="CD21" i="1"/>
  <c r="CJ14" i="1"/>
  <c r="CP14" i="1"/>
  <c r="CV14" i="1" s="1"/>
  <c r="CG36" i="1"/>
  <c r="CM36" i="1"/>
  <c r="CS36" i="1" s="1"/>
  <c r="BU45" i="1"/>
  <c r="CA45" i="1"/>
  <c r="BV17" i="1"/>
  <c r="CB17" i="1"/>
  <c r="BX11" i="1"/>
  <c r="CD11" i="1"/>
  <c r="BX19" i="1"/>
  <c r="CD19" i="1"/>
  <c r="CG46" i="1"/>
  <c r="CM46" i="1"/>
  <c r="CS46" i="1" s="1"/>
  <c r="CH45" i="1"/>
  <c r="CN45" i="1"/>
  <c r="CT45" i="1" s="1"/>
  <c r="BW46" i="1"/>
  <c r="CC46" i="1"/>
  <c r="DG27" i="1"/>
  <c r="DB27" i="1"/>
  <c r="BT45" i="1"/>
  <c r="BZ45" i="1"/>
  <c r="BT18" i="1"/>
  <c r="BZ18" i="1"/>
  <c r="CI24" i="1"/>
  <c r="CO24" i="1"/>
  <c r="CU24" i="1" s="1"/>
  <c r="CJ25" i="1"/>
  <c r="BV34" i="1"/>
  <c r="CB34" i="1"/>
  <c r="DG45" i="1"/>
  <c r="DB45" i="1"/>
  <c r="BQ45" i="1"/>
  <c r="CJ22" i="1"/>
  <c r="CP22" i="1"/>
  <c r="CV22" i="1" s="1"/>
  <c r="CG35" i="1"/>
  <c r="CM35" i="1"/>
  <c r="CS35" i="1" s="1"/>
  <c r="CJ24" i="1"/>
  <c r="CP24" i="1"/>
  <c r="CV24" i="1" s="1"/>
  <c r="CH25" i="1"/>
  <c r="CN25" i="1"/>
  <c r="CT25" i="1" s="1"/>
  <c r="BX20" i="1"/>
  <c r="CD20" i="1"/>
  <c r="BW33" i="1"/>
  <c r="CC33" i="1"/>
  <c r="BW34" i="1"/>
  <c r="CC34" i="1"/>
  <c r="BX29" i="1"/>
  <c r="CD29" i="1"/>
  <c r="BX30" i="1"/>
  <c r="CD30" i="1"/>
  <c r="BQ27" i="1"/>
  <c r="BV18" i="1"/>
  <c r="CB18" i="1"/>
  <c r="CJ16" i="1"/>
  <c r="CP16" i="1"/>
  <c r="CV16" i="1" s="1"/>
  <c r="BU26" i="1"/>
  <c r="CA26" i="1"/>
  <c r="N46" i="1"/>
  <c r="Z46" i="1"/>
  <c r="AF46" i="1" s="1"/>
  <c r="BX12" i="1"/>
  <c r="CD12" i="1"/>
  <c r="BV36" i="1"/>
  <c r="CB36" i="1"/>
  <c r="DG18" i="1"/>
  <c r="DB18" i="1"/>
  <c r="BQ18" i="1"/>
  <c r="CI44" i="1"/>
  <c r="CO44" i="1"/>
  <c r="CU44" i="1" s="1"/>
  <c r="CI26" i="1"/>
  <c r="CO26" i="1"/>
  <c r="CU26" i="1" s="1"/>
  <c r="CG18" i="1"/>
  <c r="CM18" i="1"/>
  <c r="CS18" i="1" s="1"/>
  <c r="CI16" i="1"/>
  <c r="CO16" i="1"/>
  <c r="CU16" i="1" s="1"/>
  <c r="CJ31" i="1"/>
  <c r="CP31" i="1"/>
  <c r="CV31" i="1" s="1"/>
  <c r="BX17" i="1"/>
  <c r="CD17" i="1"/>
  <c r="DH26" i="1"/>
  <c r="BR26" i="1"/>
  <c r="DH44" i="1"/>
  <c r="BR44" i="1"/>
  <c r="BX43" i="1"/>
  <c r="CD43" i="1"/>
  <c r="BV27" i="1"/>
  <c r="CB27" i="1"/>
  <c r="CJ40" i="1"/>
  <c r="CP40" i="1"/>
  <c r="CV40" i="1" s="1"/>
  <c r="CH35" i="1"/>
  <c r="CN35" i="1"/>
  <c r="CT35" i="1" s="1"/>
  <c r="CJ42" i="1"/>
  <c r="CP42" i="1"/>
  <c r="CV42" i="1" s="1"/>
  <c r="BW36" i="1"/>
  <c r="CC36" i="1"/>
  <c r="CH26" i="1"/>
  <c r="CN26" i="1"/>
  <c r="CT26" i="1" s="1"/>
  <c r="BX13" i="1"/>
  <c r="CD13" i="1"/>
  <c r="BV43" i="1"/>
  <c r="CB43" i="1"/>
  <c r="CJ33" i="1"/>
  <c r="CP33" i="1"/>
  <c r="CV33" i="1" s="1"/>
  <c r="BX38" i="1"/>
  <c r="CD38" i="1"/>
  <c r="CF36" i="1"/>
  <c r="CL36" i="1"/>
  <c r="CR36" i="1" s="1"/>
  <c r="DH35" i="1"/>
  <c r="BR35" i="1"/>
  <c r="CH46" i="1"/>
  <c r="CN46" i="1"/>
  <c r="CT46" i="1" s="1"/>
  <c r="BW17" i="1"/>
  <c r="CC17" i="1"/>
  <c r="CF46" i="1"/>
  <c r="CL46" i="1"/>
  <c r="CR46" i="1" s="1"/>
  <c r="BW35" i="1"/>
  <c r="CC35" i="1"/>
  <c r="BW25" i="1"/>
  <c r="CC25" i="1"/>
  <c r="DG46" i="1"/>
  <c r="DB46" i="1"/>
  <c r="CG27" i="1"/>
  <c r="CM27" i="1"/>
  <c r="CS27" i="1" s="1"/>
  <c r="CG44" i="1"/>
  <c r="CM44" i="1"/>
  <c r="CS44" i="1" s="1"/>
  <c r="CH44" i="1"/>
  <c r="CN44" i="1"/>
  <c r="CT44" i="1" s="1"/>
  <c r="BX39" i="1"/>
  <c r="CD39" i="1"/>
  <c r="P45" i="1"/>
  <c r="AA45" i="1"/>
  <c r="AG45" i="1" s="1"/>
  <c r="CJ23" i="1" l="1"/>
  <c r="CI43" i="1"/>
  <c r="CO43" i="1"/>
  <c r="CU43" i="1" s="1"/>
  <c r="CP41" i="1"/>
  <c r="CV41" i="1" s="1"/>
  <c r="CJ41" i="1"/>
  <c r="CJ15" i="1"/>
  <c r="CP15" i="1"/>
  <c r="CV15" i="1" s="1"/>
  <c r="CF27" i="1"/>
  <c r="CL27" i="1"/>
  <c r="CR27" i="1" s="1"/>
  <c r="CP34" i="1"/>
  <c r="CV34" i="1" s="1"/>
  <c r="BW27" i="1"/>
  <c r="CC27" i="1"/>
  <c r="DH18" i="1"/>
  <c r="BR18" i="1"/>
  <c r="O46" i="1"/>
  <c r="AA46" i="1"/>
  <c r="AG46" i="1" s="1"/>
  <c r="CJ30" i="1"/>
  <c r="CP30" i="1"/>
  <c r="CV30" i="1" s="1"/>
  <c r="CJ20" i="1"/>
  <c r="CP20" i="1"/>
  <c r="CV20" i="1" s="1"/>
  <c r="CI17" i="1"/>
  <c r="CO17" i="1"/>
  <c r="CU17" i="1" s="1"/>
  <c r="BX26" i="1"/>
  <c r="CD26" i="1"/>
  <c r="BW18" i="1"/>
  <c r="CC18" i="1"/>
  <c r="DH27" i="1"/>
  <c r="BR27" i="1"/>
  <c r="CJ19" i="1"/>
  <c r="CP19" i="1"/>
  <c r="CV19" i="1" s="1"/>
  <c r="CI25" i="1"/>
  <c r="CO25" i="1"/>
  <c r="CU25" i="1" s="1"/>
  <c r="CI36" i="1"/>
  <c r="CO36" i="1"/>
  <c r="CU36" i="1" s="1"/>
  <c r="CH27" i="1"/>
  <c r="CN27" i="1"/>
  <c r="CT27" i="1" s="1"/>
  <c r="CJ17" i="1"/>
  <c r="CP17" i="1"/>
  <c r="CV17" i="1" s="1"/>
  <c r="CG26" i="1"/>
  <c r="CM26" i="1"/>
  <c r="CS26" i="1" s="1"/>
  <c r="CI46" i="1"/>
  <c r="CO46" i="1"/>
  <c r="CU46" i="1" s="1"/>
  <c r="CJ11" i="1"/>
  <c r="CP11" i="1"/>
  <c r="CV11" i="1" s="1"/>
  <c r="DH46" i="1"/>
  <c r="BR46" i="1"/>
  <c r="CH36" i="1"/>
  <c r="CN36" i="1"/>
  <c r="CT36" i="1" s="1"/>
  <c r="CI35" i="1"/>
  <c r="CO35" i="1"/>
  <c r="CU35" i="1" s="1"/>
  <c r="BX35" i="1"/>
  <c r="CD35" i="1"/>
  <c r="CH43" i="1"/>
  <c r="CN43" i="1"/>
  <c r="CT43" i="1" s="1"/>
  <c r="CJ43" i="1"/>
  <c r="CP43" i="1"/>
  <c r="CV43" i="1" s="1"/>
  <c r="DH45" i="1"/>
  <c r="BR45" i="1"/>
  <c r="CF18" i="1"/>
  <c r="CL18" i="1"/>
  <c r="CR18" i="1" s="1"/>
  <c r="CH17" i="1"/>
  <c r="CN17" i="1"/>
  <c r="CT17" i="1" s="1"/>
  <c r="CJ21" i="1"/>
  <c r="CP21" i="1"/>
  <c r="CV21" i="1" s="1"/>
  <c r="CI33" i="1"/>
  <c r="CO33" i="1"/>
  <c r="CU33" i="1" s="1"/>
  <c r="CJ29" i="1"/>
  <c r="CP29" i="1"/>
  <c r="CV29" i="1" s="1"/>
  <c r="BW45" i="1"/>
  <c r="CC45" i="1"/>
  <c r="CJ12" i="1"/>
  <c r="CP12" i="1"/>
  <c r="CV12" i="1" s="1"/>
  <c r="CI34" i="1"/>
  <c r="CO34" i="1"/>
  <c r="CU34" i="1" s="1"/>
  <c r="CJ39" i="1"/>
  <c r="CP39" i="1"/>
  <c r="CV39" i="1" s="1"/>
  <c r="CJ38" i="1"/>
  <c r="CP38" i="1"/>
  <c r="CV38" i="1" s="1"/>
  <c r="CJ13" i="1"/>
  <c r="CP13" i="1"/>
  <c r="CV13" i="1" s="1"/>
  <c r="BX44" i="1"/>
  <c r="CD44" i="1"/>
  <c r="CH18" i="1"/>
  <c r="CN18" i="1"/>
  <c r="CT18" i="1" s="1"/>
  <c r="CH34" i="1"/>
  <c r="CN34" i="1"/>
  <c r="CT34" i="1" s="1"/>
  <c r="CF45" i="1"/>
  <c r="CL45" i="1"/>
  <c r="CR45" i="1" s="1"/>
  <c r="CG45" i="1"/>
  <c r="CM45" i="1"/>
  <c r="CS45" i="1" s="1"/>
  <c r="CJ36" i="1"/>
  <c r="CP36" i="1"/>
  <c r="CV36" i="1" s="1"/>
  <c r="AB45" i="1"/>
  <c r="AH45" i="1" s="1"/>
  <c r="CJ26" i="1" l="1"/>
  <c r="CP26" i="1"/>
  <c r="CV26" i="1" s="1"/>
  <c r="CJ44" i="1"/>
  <c r="CP44" i="1"/>
  <c r="CV44" i="1" s="1"/>
  <c r="BX46" i="1"/>
  <c r="CD46" i="1"/>
  <c r="P46" i="1"/>
  <c r="AB46" i="1"/>
  <c r="AH46" i="1" s="1"/>
  <c r="BX18" i="1"/>
  <c r="CD18" i="1"/>
  <c r="CI45" i="1"/>
  <c r="CO45" i="1"/>
  <c r="CU45" i="1" s="1"/>
  <c r="CJ35" i="1"/>
  <c r="CP35" i="1"/>
  <c r="CV35" i="1" s="1"/>
  <c r="BX27" i="1"/>
  <c r="CD27" i="1"/>
  <c r="BX45" i="1"/>
  <c r="CD45" i="1"/>
  <c r="CI18" i="1"/>
  <c r="CO18" i="1"/>
  <c r="CU18" i="1" s="1"/>
  <c r="CI27" i="1"/>
  <c r="CO27" i="1"/>
  <c r="CU27" i="1" s="1"/>
  <c r="CJ27" i="1" l="1"/>
  <c r="CP27" i="1"/>
  <c r="CV27" i="1" s="1"/>
  <c r="CJ46" i="1"/>
  <c r="CP46" i="1"/>
  <c r="CV46" i="1" s="1"/>
  <c r="CJ45" i="1"/>
  <c r="CP45" i="1"/>
  <c r="CV45" i="1" s="1"/>
  <c r="CJ18" i="1"/>
  <c r="CP18" i="1"/>
  <c r="CV18" i="1" s="1"/>
</calcChain>
</file>

<file path=xl/sharedStrings.xml><?xml version="1.0" encoding="utf-8"?>
<sst xmlns="http://schemas.openxmlformats.org/spreadsheetml/2006/main" count="5816" uniqueCount="433">
  <si>
    <t>3-5 ani</t>
  </si>
  <si>
    <t>5-10 ani</t>
  </si>
  <si>
    <t>10-15 ani</t>
  </si>
  <si>
    <t>15-20 ani</t>
  </si>
  <si>
    <t>grad 0</t>
  </si>
  <si>
    <t>grad 1</t>
  </si>
  <si>
    <t>grad 2</t>
  </si>
  <si>
    <t>grad 3</t>
  </si>
  <si>
    <t>grad 4</t>
  </si>
  <si>
    <t>grad 5</t>
  </si>
  <si>
    <t>Nr. crt.</t>
  </si>
  <si>
    <t xml:space="preserve"> Funcţia*)</t>
  </si>
  <si>
    <t>Nivelul studiilor</t>
  </si>
  <si>
    <t>Vechimea în învăţământ</t>
  </si>
  <si>
    <t>Profesor universitar</t>
  </si>
  <si>
    <t>S</t>
  </si>
  <si>
    <t>peste 40 ani</t>
  </si>
  <si>
    <t>35-40 ani</t>
  </si>
  <si>
    <t>30-35 ani</t>
  </si>
  <si>
    <t>25-30 ani</t>
  </si>
  <si>
    <t>20-25 ani</t>
  </si>
  <si>
    <t>6-10 ani</t>
  </si>
  <si>
    <t>Conferenţiar universitar</t>
  </si>
  <si>
    <t>3-6 ani</t>
  </si>
  <si>
    <t>Şef lucrări                   (lector universitar)</t>
  </si>
  <si>
    <t>Asistent universitar</t>
  </si>
  <si>
    <t>până la 3 ani</t>
  </si>
  <si>
    <t>0- 3ani</t>
  </si>
  <si>
    <t>&gt; 20 ani</t>
  </si>
  <si>
    <t>coef : %</t>
  </si>
  <si>
    <r>
      <t xml:space="preserve">Salariul de bază - lei   </t>
    </r>
    <r>
      <rPr>
        <b/>
        <sz val="10"/>
        <rFont val="Times New Roman"/>
        <family val="1"/>
        <charset val="238"/>
      </rPr>
      <t xml:space="preserve">HG_38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Gradaţia </t>
    </r>
  </si>
  <si>
    <r>
      <t xml:space="preserve">Salariul de bază  - lei  </t>
    </r>
    <r>
      <rPr>
        <b/>
        <sz val="10"/>
        <rFont val="Times New Roman"/>
        <family val="1"/>
        <charset val="238"/>
      </rPr>
      <t xml:space="preserve">Legea 63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Gradaţia </t>
    </r>
  </si>
  <si>
    <r>
      <rPr>
        <b/>
        <sz val="12"/>
        <rFont val="Times New Roman"/>
        <family val="1"/>
        <charset val="238"/>
      </rPr>
      <t>Salarii nete - lei</t>
    </r>
    <r>
      <rPr>
        <b/>
        <sz val="10"/>
        <rFont val="Times New Roman"/>
        <family val="1"/>
        <charset val="238"/>
      </rPr>
      <t xml:space="preserve">         inclusiv spor de doctor                                                                                                                                                           Gradaţia </t>
    </r>
  </si>
  <si>
    <t>Iulie  2017 - Decembrie 2017</t>
  </si>
  <si>
    <t>Decembrie 2016</t>
  </si>
  <si>
    <t>sal . Min</t>
  </si>
  <si>
    <t>Incepand cu ianuarie 2018 sal. Net = 0.585* sal. Brut</t>
  </si>
  <si>
    <r>
      <t xml:space="preserve">Salariul de bază - lei   </t>
    </r>
    <r>
      <rPr>
        <b/>
        <sz val="10"/>
        <rFont val="Times New Roman"/>
        <family val="1"/>
        <charset val="238"/>
      </rPr>
      <t xml:space="preserve">Legea 153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Gradaţia </t>
    </r>
  </si>
  <si>
    <r>
      <rPr>
        <b/>
        <sz val="12"/>
        <rFont val="Times New Roman"/>
        <family val="1"/>
        <charset val="238"/>
      </rPr>
      <t>Salarii nete - lei</t>
    </r>
    <r>
      <rPr>
        <b/>
        <sz val="10"/>
        <rFont val="Times New Roman"/>
        <family val="1"/>
        <charset val="238"/>
      </rPr>
      <t xml:space="preserve">         inclusiv spor de doctor                                                                                                                                                           Gradaţia       Legea 153 </t>
    </r>
  </si>
  <si>
    <t>Martie  2018 - Decembrie 2018</t>
  </si>
  <si>
    <t>Ianuarie  2019 - Decembrie 2019</t>
  </si>
  <si>
    <t>Ianuarie  2022 - Decembrie 2022</t>
  </si>
  <si>
    <t>Ianuarie  2021 - Decembrie 2021</t>
  </si>
  <si>
    <t>Ianuarie  2020 - Decembrie 2020</t>
  </si>
  <si>
    <t>sp. Doctor =</t>
  </si>
  <si>
    <t>indemnizatia de hrana=</t>
  </si>
  <si>
    <t>indemnizaţie de vacanţă=</t>
  </si>
  <si>
    <t>incepand cu data de 01 decembrie 2018 se adauga indemnizatia de harana (echivalentul a doua salarii minime pe un an calendaristisic) si cea de vacanta(echivalentul a unui salariu minim pe un an calendaristisic)</t>
  </si>
  <si>
    <t>net     indemnizaţie de vacanţă=</t>
  </si>
  <si>
    <t>net        indemnizatia de hrana=</t>
  </si>
  <si>
    <r>
      <rPr>
        <b/>
        <sz val="12"/>
        <rFont val="Times New Roman"/>
        <family val="1"/>
        <charset val="238"/>
      </rPr>
      <t>Salarii nete - lei</t>
    </r>
    <r>
      <rPr>
        <b/>
        <sz val="10"/>
        <rFont val="Times New Roman"/>
        <family val="1"/>
        <charset val="238"/>
      </rPr>
      <t xml:space="preserve">         inclusiv spor de doctor                                                                                                                                                           Gradaţia    HG_38 </t>
    </r>
  </si>
  <si>
    <t>2018 ian</t>
  </si>
  <si>
    <t>2017 iul</t>
  </si>
  <si>
    <t>2017 ian</t>
  </si>
  <si>
    <t>slariu Net</t>
  </si>
  <si>
    <t>hrana</t>
  </si>
  <si>
    <t>vacanta</t>
  </si>
  <si>
    <t>total</t>
  </si>
  <si>
    <t>perioada salarizare</t>
  </si>
  <si>
    <t>este inclus si 10% neuropsihic</t>
  </si>
  <si>
    <t>Functia</t>
  </si>
  <si>
    <t>Asistent 0-3ani/ gradatia de vechime 0</t>
  </si>
  <si>
    <t>cresteri slariale anuale nete 2016-2022 =</t>
  </si>
  <si>
    <t>crestere neta pentru perioada 2017-2022 =</t>
  </si>
  <si>
    <t xml:space="preserve">aceste salarii nu contin doctorat deoarece cei care obtineau doctoratul nu beneficiau de acest spor </t>
  </si>
  <si>
    <t>!!! la salariile nete sunt adaugate si efectele sporului neuropsihic de 10% din salariu de incadrare</t>
  </si>
  <si>
    <t>Martie  2018 - Noiembrie 2018</t>
  </si>
  <si>
    <t>Decembrie 2018 + 10% neuropsihic</t>
  </si>
  <si>
    <t>2018 dec</t>
  </si>
  <si>
    <t>2018 mart</t>
  </si>
  <si>
    <t>Ianuarie  2017 - Iunie 2017</t>
  </si>
  <si>
    <t>Profesor peste 40 ani / gradatia de vechime 5</t>
  </si>
  <si>
    <t xml:space="preserve"> 1. Funcţiile de conducere din învăţământul superior</t>
  </si>
  <si>
    <t>Nr.      crt</t>
  </si>
  <si>
    <t>Funcţia</t>
  </si>
  <si>
    <t>Grad I</t>
  </si>
  <si>
    <t>Grad II</t>
  </si>
  <si>
    <t>Salariul de bază - lei</t>
  </si>
  <si>
    <t>Rector*)</t>
  </si>
  <si>
    <t>Prorector*)</t>
  </si>
  <si>
    <t>Decan *)</t>
  </si>
  <si>
    <t>Prodecan*)</t>
  </si>
  <si>
    <t>Director de departament</t>
  </si>
  <si>
    <t>Director general administrativ al universitatii *)</t>
  </si>
  <si>
    <t>Director general adjunct administrativ al universitatii **)</t>
  </si>
  <si>
    <t>*) Salariile de baza cuprind și salariul de bază aferent unei norme didactice.</t>
  </si>
  <si>
    <t xml:space="preserve">  **)</t>
  </si>
  <si>
    <t>Se utilizeaza numai in institutiile de invatamant superior care au fuzionat.</t>
  </si>
  <si>
    <t>Nr.      crt.</t>
  </si>
  <si>
    <t>3. Funcţiile de conducere pentru funcţiile didactice auxiliare</t>
  </si>
  <si>
    <t>Director, contabil-şef*)</t>
  </si>
  <si>
    <t>Secretar-şef universitate*)</t>
  </si>
  <si>
    <t>Secretar-şef facultate*)</t>
  </si>
  <si>
    <t>Şef serviciu*</t>
  </si>
  <si>
    <t>Şef birou*</t>
  </si>
  <si>
    <t>Ianuarie  2018 - Februarie 2018</t>
  </si>
  <si>
    <t>Ianuarie  2018 -Februarie 2018</t>
  </si>
  <si>
    <t>Salariu Net</t>
  </si>
  <si>
    <t>Spor de doctor</t>
  </si>
  <si>
    <t>sp. Doct.</t>
  </si>
  <si>
    <t>Ianuarie2017 - Iunie2017</t>
  </si>
  <si>
    <t>Salarizare perioada:</t>
  </si>
  <si>
    <t>Iulie2017 - Decembrie2017</t>
  </si>
  <si>
    <t>Ianuarie2018 - Februarie2018</t>
  </si>
  <si>
    <t>Ianuarie2019 -Decembrie2019</t>
  </si>
  <si>
    <t>Ianuarie2020-Decembrie2020</t>
  </si>
  <si>
    <t>Ianuarie2021-Decembrie2021</t>
  </si>
  <si>
    <t>Ianuarie2022-Decembrie2022</t>
  </si>
  <si>
    <t>Martie2018 - Decembrie2018</t>
  </si>
  <si>
    <t>!!!  Pentru functiile de conducere la care se pastreaza si norma didactica de predare, incepand cu luna Decembrie 2018 la salariu brut se adauga si sporul neuropsihic de 10% din salariu de incadrare</t>
  </si>
  <si>
    <t>Salariu incadrare</t>
  </si>
  <si>
    <t>Din decembrie 2018 se adauga indemnizatia de hrana=</t>
  </si>
  <si>
    <t>Din decembrie 2018 se adauga indemnizaţie de vacanţă=</t>
  </si>
  <si>
    <t>Suma Comp.L_63</t>
  </si>
  <si>
    <t>S. Comp.L_63*0,7014</t>
  </si>
  <si>
    <t>Administrator șef facultate</t>
  </si>
  <si>
    <t xml:space="preserve">Se adaugadaca doctoratul este in domeniu de activitate </t>
  </si>
  <si>
    <t>Profesor studii superioare de lungă
durată grad didactic I</t>
  </si>
  <si>
    <t>Profesor studii superioare de lungă
durată grad didactic II</t>
  </si>
  <si>
    <t>Profesor studii superioare de lungă
durată grad didactic definitiv</t>
  </si>
  <si>
    <t>Profesor studii superioare de lungă
durată debutant</t>
  </si>
  <si>
    <t>1-5 ani</t>
  </si>
  <si>
    <t>&gt; 35 ani</t>
  </si>
  <si>
    <t>&gt; 45 ani</t>
  </si>
  <si>
    <t>până la 1 an</t>
  </si>
  <si>
    <t xml:space="preserve">Coeficienți   Legea 153                                                                                                                                                                 Gradaţia </t>
  </si>
  <si>
    <t>Invatamânt Preuniversitar</t>
  </si>
  <si>
    <r>
      <t xml:space="preserve">Funcţia invatamant superior                                                          </t>
    </r>
    <r>
      <rPr>
        <b/>
        <sz val="10"/>
        <rFont val="Times New Roman"/>
        <family val="1"/>
        <charset val="238"/>
      </rPr>
      <t>Cu stabilitate</t>
    </r>
  </si>
  <si>
    <t>Ianuarie2017 - Iulie2017</t>
  </si>
  <si>
    <r>
      <t xml:space="preserve">Funcţia invatamant superior                                                          </t>
    </r>
    <r>
      <rPr>
        <b/>
        <sz val="10"/>
        <rFont val="Times New Roman"/>
        <family val="1"/>
        <charset val="238"/>
      </rPr>
      <t>Fara stabilitate</t>
    </r>
  </si>
  <si>
    <t>secretar</t>
  </si>
  <si>
    <t>secretar debutant</t>
  </si>
  <si>
    <t>Casier, magaziner, funcționar, arhivar</t>
  </si>
  <si>
    <t>Șef formație pază/pompieri</t>
  </si>
  <si>
    <t>Debutant</t>
  </si>
  <si>
    <t>M; G</t>
  </si>
  <si>
    <t>M</t>
  </si>
  <si>
    <t>Şef formaţie muncitori</t>
  </si>
  <si>
    <t>debutant</t>
  </si>
  <si>
    <t>Portar, paznic, pompier, guard, bufetier,
manipulant bunuri, curier</t>
  </si>
  <si>
    <t>Bucătar, lenjereasă</t>
  </si>
  <si>
    <t xml:space="preserve">Îngrijitor </t>
  </si>
  <si>
    <t>II - fără sporuri</t>
  </si>
  <si>
    <t>Muncitor calificat                                   III</t>
  </si>
  <si>
    <t>Muncitor calificat                                    II</t>
  </si>
  <si>
    <t>Muncitor calificat / Bucătar calificat,  I</t>
  </si>
  <si>
    <t>Muncitor calificat                                   IV</t>
  </si>
  <si>
    <t>Muncitor necalificat                                I</t>
  </si>
  <si>
    <t>Maistru                                                        I</t>
  </si>
  <si>
    <t>Maistru                                                       II</t>
  </si>
  <si>
    <t>Șofer                                                             I</t>
  </si>
  <si>
    <t>Stenodactilograf, secretar-dactilograf, dactilograf                                               IA</t>
  </si>
  <si>
    <t>Administrator,                                            I</t>
  </si>
  <si>
    <t>Administrator,                                           II</t>
  </si>
  <si>
    <t xml:space="preserve">Şef depozit,                                                  I </t>
  </si>
  <si>
    <t>Şef depozit,                                                II</t>
  </si>
  <si>
    <t>Îngrijitor,                                       debutant</t>
  </si>
  <si>
    <t>Şofer                                                            II</t>
  </si>
  <si>
    <t xml:space="preserve">                                                                     I</t>
  </si>
  <si>
    <r>
      <rPr>
        <b/>
        <sz val="12"/>
        <rFont val="Times New Roman"/>
        <family val="1"/>
        <charset val="238"/>
      </rPr>
      <t>Salarizare_Februarie_2017</t>
    </r>
    <r>
      <rPr>
        <sz val="12"/>
        <rFont val="Times New Roman"/>
        <family val="1"/>
      </rPr>
      <t xml:space="preserve">                         Gradatia</t>
    </r>
  </si>
  <si>
    <t>0-3</t>
  </si>
  <si>
    <t>3-5</t>
  </si>
  <si>
    <t>5-10</t>
  </si>
  <si>
    <t>10-15</t>
  </si>
  <si>
    <t>15-20</t>
  </si>
  <si>
    <t>&gt;20</t>
  </si>
  <si>
    <t>Ianuarie  2019- Decembrie 2019</t>
  </si>
  <si>
    <r>
      <rPr>
        <b/>
        <sz val="12"/>
        <rFont val="Times New Roman"/>
        <family val="1"/>
        <charset val="238"/>
      </rPr>
      <t>Salarii nete - lei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Gradaţia </t>
    </r>
  </si>
  <si>
    <t>Ianuarie  2018- Decembrie 2018</t>
  </si>
  <si>
    <t>Ianuarie  2018 - Decembrie 2018</t>
  </si>
  <si>
    <t>Ianuarie  2020- Decembrie 2020</t>
  </si>
  <si>
    <t>Ianuarie  2021- Decembrie 2021</t>
  </si>
  <si>
    <t>voucher vacanță</t>
  </si>
  <si>
    <t>treapta I</t>
  </si>
  <si>
    <t>treapta II</t>
  </si>
  <si>
    <t>treapta III</t>
  </si>
  <si>
    <t>Supraveghetor sală</t>
  </si>
  <si>
    <t>Mânuitor carte, garderobier</t>
  </si>
  <si>
    <t>grad I</t>
  </si>
  <si>
    <t>grad II</t>
  </si>
  <si>
    <t>grad III</t>
  </si>
  <si>
    <t>Cercetător ştiinţific I</t>
  </si>
  <si>
    <t>Cercetător ştiinţific II</t>
  </si>
  <si>
    <t>Cercetător ştiinţific III</t>
  </si>
  <si>
    <t>Cercetător ştiinţific</t>
  </si>
  <si>
    <t>Asistent de cercetare ştiinţifică</t>
  </si>
  <si>
    <t>Asistent de cercetare ştiinţifică stagiar</t>
  </si>
  <si>
    <t>Asistent I</t>
  </si>
  <si>
    <t>Asistent II</t>
  </si>
  <si>
    <t>Asistent stagiar</t>
  </si>
  <si>
    <r>
      <rPr>
        <b/>
        <sz val="12"/>
        <rFont val="Times New Roman"/>
        <family val="1"/>
        <charset val="238"/>
      </rPr>
      <t>Salarii nete - lei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Gradaţia </t>
    </r>
  </si>
  <si>
    <t>net sp. Doctor =</t>
  </si>
  <si>
    <t>Dcembrie 2018  net    indemnizatia de hrana=</t>
  </si>
  <si>
    <t>voucher vacanță=</t>
  </si>
  <si>
    <t>net voucher vacanță=</t>
  </si>
  <si>
    <t>SSD</t>
  </si>
  <si>
    <t>PL/M</t>
  </si>
  <si>
    <t>Instructor, model treapta I</t>
  </si>
  <si>
    <t>Mediator şcolar treapta I</t>
  </si>
  <si>
    <t>M/G</t>
  </si>
  <si>
    <t>Biolog, biochimist, chimist, fizician</t>
  </si>
  <si>
    <r>
      <rPr>
        <b/>
        <sz val="12"/>
        <rFont val="Times New Roman"/>
        <family val="1"/>
        <charset val="238"/>
      </rPr>
      <t xml:space="preserve">Net       </t>
    </r>
    <r>
      <rPr>
        <b/>
        <sz val="12"/>
        <rFont val="Times New Roman"/>
        <family val="1"/>
        <charset val="238"/>
      </rPr>
      <t>Salarizare_Februarie_2017</t>
    </r>
    <r>
      <rPr>
        <sz val="12"/>
        <rFont val="Times New Roman"/>
        <family val="1"/>
      </rPr>
      <t xml:space="preserve">        Gradatia</t>
    </r>
  </si>
  <si>
    <t>cresterea pe net de la un an la altul</t>
  </si>
  <si>
    <t>Grad 5</t>
  </si>
  <si>
    <t xml:space="preserve">              grad II</t>
  </si>
  <si>
    <t xml:space="preserve">               grad  III </t>
  </si>
  <si>
    <t xml:space="preserve">                debutant</t>
  </si>
  <si>
    <t xml:space="preserve">                     gradul  I </t>
  </si>
  <si>
    <t xml:space="preserve">                     gradul  II</t>
  </si>
  <si>
    <t xml:space="preserve">                     debutant</t>
  </si>
  <si>
    <t xml:space="preserve">Secretar institutie/ unitate de invatamant grad I </t>
  </si>
  <si>
    <t xml:space="preserve">                                                 grad  II</t>
  </si>
  <si>
    <t xml:space="preserve">                                               grad  III</t>
  </si>
  <si>
    <t xml:space="preserve">                                               debutant</t>
  </si>
  <si>
    <t xml:space="preserve">                                     grad  I</t>
  </si>
  <si>
    <t xml:space="preserve">                                    grad   II</t>
  </si>
  <si>
    <t xml:space="preserve">                                      debutant</t>
  </si>
  <si>
    <t xml:space="preserve">                                gradul  II</t>
  </si>
  <si>
    <t xml:space="preserve">                                debutant</t>
  </si>
  <si>
    <t xml:space="preserve">                                      grad II </t>
  </si>
  <si>
    <t xml:space="preserve">                                      grad III </t>
  </si>
  <si>
    <t xml:space="preserve">                                   grad II </t>
  </si>
  <si>
    <t xml:space="preserve">                                   grad  III </t>
  </si>
  <si>
    <t xml:space="preserve">                                   debutant </t>
  </si>
  <si>
    <t xml:space="preserve">                     gradul  III</t>
  </si>
  <si>
    <t xml:space="preserve">       grad II</t>
  </si>
  <si>
    <t xml:space="preserve">       grad III</t>
  </si>
  <si>
    <t xml:space="preserve">       debutant</t>
  </si>
  <si>
    <t>Pedagog şcolar, laborant, mediator școlar grad I</t>
  </si>
  <si>
    <t xml:space="preserve">                                    grad  II</t>
  </si>
  <si>
    <t xml:space="preserve">                                     grad III</t>
  </si>
  <si>
    <t xml:space="preserve">                                 gradul  II</t>
  </si>
  <si>
    <t xml:space="preserve">                                 debutant</t>
  </si>
  <si>
    <t xml:space="preserve">                                   treapta  II </t>
  </si>
  <si>
    <t xml:space="preserve">                                   treapta  III </t>
  </si>
  <si>
    <t xml:space="preserve">                    treapta  I </t>
  </si>
  <si>
    <t xml:space="preserve">                     treapta II </t>
  </si>
  <si>
    <t xml:space="preserve">                      debutant</t>
  </si>
  <si>
    <t>Secretar institutie/ unitate de invatamant treapta I A</t>
  </si>
  <si>
    <t xml:space="preserve">            treapta  I</t>
  </si>
  <si>
    <t xml:space="preserve">           treapta  II</t>
  </si>
  <si>
    <t xml:space="preserve">              debutant</t>
  </si>
  <si>
    <t xml:space="preserve">                       treapta  I</t>
  </si>
  <si>
    <t xml:space="preserve">                       treapta  II</t>
  </si>
  <si>
    <t xml:space="preserve">                         debutant</t>
  </si>
  <si>
    <t xml:space="preserve">                  treapta  I </t>
  </si>
  <si>
    <t xml:space="preserve">                  treapta  II</t>
  </si>
  <si>
    <t xml:space="preserve">                    debutant</t>
  </si>
  <si>
    <t xml:space="preserve">                treapta  II</t>
  </si>
  <si>
    <t xml:space="preserve">                  debutant</t>
  </si>
  <si>
    <t xml:space="preserve">Şef atelier-şcoală, tehnician, administrator patrimoniu  treapta I </t>
  </si>
  <si>
    <t xml:space="preserve">                  treapta II </t>
  </si>
  <si>
    <t xml:space="preserve">                  treapta III </t>
  </si>
  <si>
    <t xml:space="preserve">                  debutant </t>
  </si>
  <si>
    <t>Laborant treapta  I</t>
  </si>
  <si>
    <t xml:space="preserve">              treapta II</t>
  </si>
  <si>
    <t xml:space="preserve">               debutant</t>
  </si>
  <si>
    <t xml:space="preserve">                          treapta  II</t>
  </si>
  <si>
    <t xml:space="preserve">                            debutant</t>
  </si>
  <si>
    <t xml:space="preserve">                       treapta II</t>
  </si>
  <si>
    <t xml:space="preserve">                        debutant</t>
  </si>
  <si>
    <t>Supraveghetor noapte treapta I</t>
  </si>
  <si>
    <t xml:space="preserve">                               treapta  II</t>
  </si>
  <si>
    <t>Informatician, analist programator  
gradul  I A</t>
  </si>
  <si>
    <t>Pedagog scolar, laborant;
 grad IA</t>
  </si>
  <si>
    <t xml:space="preserve">Instructor-animator, corepetitor; instructor de educaţie extraşcolară:
 gradul  I </t>
  </si>
  <si>
    <t xml:space="preserve">Administrator patrimoniu;
 grad I </t>
  </si>
  <si>
    <t xml:space="preserve">Informatician, analist programator;
 gradul  I </t>
  </si>
  <si>
    <t xml:space="preserve">Secretar institutie unitate de invatamant;
 grad I </t>
  </si>
  <si>
    <t xml:space="preserve">Instructor-animator, corepetitor, instructor de educaţie extraşcolară;
  gradul  I </t>
  </si>
  <si>
    <t xml:space="preserve">Administrator financiar Bibliotecar*); 
treapta  I </t>
  </si>
  <si>
    <t>Informatician, analist programator;
 treapta I A</t>
  </si>
  <si>
    <t>Pedagog scolar;
 treapta IA</t>
  </si>
  <si>
    <t>Instructor-animator, instructor educaţie extraşcolară;
 treapta I A</t>
  </si>
  <si>
    <t>Corepetitor;
 treapta I</t>
  </si>
  <si>
    <t>*) Se utilizează doar în bibliotecile din unităţile de învăţământ preuniversitar.</t>
  </si>
  <si>
    <t>Funcţia, gradul sau treapta profesională ANEXA I.6 Salarii de bază pentru funcţiile didactice auxiliare L153/2017</t>
  </si>
  <si>
    <t xml:space="preserve">Salarii nete - lei                                                                                                                                                        Gradaţia </t>
  </si>
  <si>
    <t xml:space="preserve">Salarii nete - lei                                                                                                                                                                   Gradaţia </t>
  </si>
  <si>
    <r>
      <t xml:space="preserve">Salariul de bază - lei   </t>
    </r>
    <r>
      <rPr>
        <b/>
        <sz val="10"/>
        <rFont val="Times New Roman"/>
        <family val="1"/>
        <charset val="238"/>
      </rPr>
      <t xml:space="preserve">Legea 153  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Gradaţia </t>
    </r>
  </si>
  <si>
    <t>Ianuarie  2018- Februarie 2018</t>
  </si>
  <si>
    <t>Martie  2018- Decembrie 2018</t>
  </si>
  <si>
    <t>Decembrie 2018 indemnizatia de hrana=</t>
  </si>
  <si>
    <t>Didactic auuxiliar cu stabilitate</t>
  </si>
  <si>
    <t>Inginer de sistem;  
gradul  I A</t>
  </si>
  <si>
    <t xml:space="preserve">Operator date; 
treapta  I </t>
  </si>
  <si>
    <t>Alte funcții Auxiliare conform Ordin Comun
 MEN 3058/16.01.2018 si MMJS 943/23.01.2018</t>
  </si>
  <si>
    <t>Biolog, biochimist, chimist, fizician; principal,</t>
  </si>
  <si>
    <t>Biolog, biochimist, chimist, fizician; debutant</t>
  </si>
  <si>
    <t>Psiholog principal</t>
  </si>
  <si>
    <t>Psiholog specialist</t>
  </si>
  <si>
    <t>Psiholog practicant</t>
  </si>
  <si>
    <t>Psiholog stagiar</t>
  </si>
  <si>
    <t>Sociolog principal</t>
  </si>
  <si>
    <t xml:space="preserve">Sociolog </t>
  </si>
  <si>
    <t>Sociolog debutant</t>
  </si>
  <si>
    <t xml:space="preserve"> gradul II</t>
  </si>
  <si>
    <t>Inginer agronom, zootehnist, pedolog; 
gradul I</t>
  </si>
  <si>
    <t>Biolog, biochimist, chimist, fizician; specialist;</t>
  </si>
  <si>
    <t>Inginer;
 specialist I A</t>
  </si>
  <si>
    <t xml:space="preserve"> gradul I</t>
  </si>
  <si>
    <t xml:space="preserve">Subinginer;
  I </t>
  </si>
  <si>
    <t xml:space="preserve"> II</t>
  </si>
  <si>
    <t>III</t>
  </si>
  <si>
    <t>Consilier juridic,
 grad IA</t>
  </si>
  <si>
    <t>Referent de specialitate 
gradul I</t>
  </si>
  <si>
    <t>Referent      gradul I</t>
  </si>
  <si>
    <t>Referent          IA</t>
  </si>
  <si>
    <t>Funcţia, gradul sau treapta profesională  salarii de bază pentru altefuncţii didactice auxiliare L153/2017</t>
  </si>
  <si>
    <t>Didactic auuxiliar fără stabilitate</t>
  </si>
  <si>
    <t>Administrator financiar, bibliotecar*)
 grad I</t>
  </si>
  <si>
    <t xml:space="preserve">Administrator financiar, Bibliotecar*);
 grad I </t>
  </si>
  <si>
    <t>Funcţia, gradul sau treapta profesională</t>
  </si>
  <si>
    <t>Nr de posturi</t>
  </si>
  <si>
    <t>Posturi Ocupate</t>
  </si>
  <si>
    <r>
      <rPr>
        <b/>
        <sz val="12"/>
        <rFont val="Times New Roman"/>
        <family val="1"/>
        <charset val="238"/>
      </rPr>
      <t>Salarizare_Ian_2017</t>
    </r>
    <r>
      <rPr>
        <sz val="12"/>
        <rFont val="Times New Roman"/>
        <family val="1"/>
      </rPr>
      <t xml:space="preserve">          Gradatia</t>
    </r>
  </si>
  <si>
    <t xml:space="preserve">Administrator financiar grad I </t>
  </si>
  <si>
    <t xml:space="preserve">grad II </t>
  </si>
  <si>
    <t xml:space="preserve">grad  III </t>
  </si>
  <si>
    <t xml:space="preserve">debutant </t>
  </si>
  <si>
    <t>Consilier juridic, auditor grad IA</t>
  </si>
  <si>
    <t>Informatician gradul I A</t>
  </si>
  <si>
    <t xml:space="preserve">grad I </t>
  </si>
  <si>
    <t xml:space="preserve">Secretar institutie/unitate de invatamant grad I </t>
  </si>
  <si>
    <t>Pedagog scolar, laborant; grad IA</t>
  </si>
  <si>
    <t xml:space="preserve">grad  I </t>
  </si>
  <si>
    <t xml:space="preserve">Instructor-animator, corepetitor; instructor de educaţie extraşcolară grad I </t>
  </si>
  <si>
    <t>grad  II</t>
  </si>
  <si>
    <t xml:space="preserve">Administrator patrimoniu grad I </t>
  </si>
  <si>
    <t xml:space="preserve">grad III </t>
  </si>
  <si>
    <t xml:space="preserve">Informatician gradul  I </t>
  </si>
  <si>
    <t>gradul  II</t>
  </si>
  <si>
    <t>gradul  III</t>
  </si>
  <si>
    <t xml:space="preserve"> debutant</t>
  </si>
  <si>
    <t>Pedagog şcolar, laborant grad I</t>
  </si>
  <si>
    <t xml:space="preserve">Instructor-animator, corepetitor, instructor de educaţie extraşcolară  grad I </t>
  </si>
  <si>
    <t>Administrator financiar contabil treapta I</t>
  </si>
  <si>
    <t xml:space="preserve">treapta  II </t>
  </si>
  <si>
    <t xml:space="preserve">treapta  III </t>
  </si>
  <si>
    <t>Informatician  treapta I A</t>
  </si>
  <si>
    <t xml:space="preserve">treapta I </t>
  </si>
  <si>
    <t xml:space="preserve">Secretar institutie/unitate de invatamant treapta IA </t>
  </si>
  <si>
    <t>Pedagog scolar  treapta IA</t>
  </si>
  <si>
    <t>Instructor-animator, instructor educaţie extraşcolară treapta I A</t>
  </si>
  <si>
    <t>Corepetitor treapta I</t>
  </si>
  <si>
    <t xml:space="preserve">Şef atelier-şcoală, administrator patrimoniu  treapta I </t>
  </si>
  <si>
    <t xml:space="preserve">treapta II </t>
  </si>
  <si>
    <t xml:space="preserve">treapta III </t>
  </si>
  <si>
    <t>Laborant  treapta I</t>
  </si>
  <si>
    <t>Îngrijitor grupă învățământ preșcolar</t>
  </si>
  <si>
    <t xml:space="preserve">Supraveghetor noapte </t>
  </si>
  <si>
    <t>G</t>
  </si>
  <si>
    <t>Bibliotecar, documentarist, redactor  grad  IA  - din institutii de învățământ superior și biblioteci centrale universitare</t>
  </si>
  <si>
    <t xml:space="preserve">Bibliotecar, documentarist, redactor  grad I </t>
  </si>
  <si>
    <t>Bibliotecar, documentarist, redactor  I A</t>
  </si>
  <si>
    <t>Mânuitor carte</t>
  </si>
  <si>
    <t>Analist, programator, inginer sistem ; IA</t>
  </si>
  <si>
    <t xml:space="preserve">Analist (programator) ajutor ; IA </t>
  </si>
  <si>
    <t>Operator, controlor date; I</t>
  </si>
  <si>
    <t>Inginer, economist, referent de specialitate gradul IA</t>
  </si>
  <si>
    <t>grad debutant</t>
  </si>
  <si>
    <t>Subinginer gradul I</t>
  </si>
  <si>
    <t>Biolog, biochmist, chimist, fizician principal</t>
  </si>
  <si>
    <t>Biolog, biochimist, chimist, fizician  specialist</t>
  </si>
  <si>
    <t>Biolog, biochimist, chimist, fizician, debutant</t>
  </si>
  <si>
    <t xml:space="preserve">Inginer  agronom, zootehnist , horticultor, pedolog grad I </t>
  </si>
  <si>
    <t>Psiholog, sociolog principal</t>
  </si>
  <si>
    <t>Psiholog, sociolog</t>
  </si>
  <si>
    <t>Psiholog, sociolog debutant</t>
  </si>
  <si>
    <t xml:space="preserve">Cercetător ştiinţific principal grad I </t>
  </si>
  <si>
    <t xml:space="preserve">Cercetător ştiinţific </t>
  </si>
  <si>
    <t>Asistent treapta I</t>
  </si>
  <si>
    <t>Regizor artistic, pictor, scenograf, coregraf, consultant artistic  grad I</t>
  </si>
  <si>
    <t>Maestru de studii (balet, canto, secretar literar muzical), operator imagine sunet grad I</t>
  </si>
  <si>
    <t>Maestru (balet-dans,corepetit.), dirij.cor; grad I</t>
  </si>
  <si>
    <t>Maestru (balet - dans, corepetitor), maestru de studii balet;  I</t>
  </si>
  <si>
    <t xml:space="preserve">   II</t>
  </si>
  <si>
    <t xml:space="preserve">  III</t>
  </si>
  <si>
    <t xml:space="preserve">Artist plastic, machior, peruchier, monteur imagine, editor imagine grad I </t>
  </si>
  <si>
    <t xml:space="preserve">Artist plastic, machior, peruchier, monteur imagine, editor imagine I  </t>
  </si>
  <si>
    <t xml:space="preserve">    II</t>
  </si>
  <si>
    <t xml:space="preserve">   III</t>
  </si>
  <si>
    <t xml:space="preserve"> </t>
  </si>
  <si>
    <t xml:space="preserve">Regizor scenă (culise) treapta I </t>
  </si>
  <si>
    <t xml:space="preserve">Secretar tehnic  de redacţie, traducător, tehnoredactor, corector, desenator artistic grad I </t>
  </si>
  <si>
    <t>Redactor grad I</t>
  </si>
  <si>
    <t xml:space="preserve">Secretar de  redacţie, tehnoredactor treapta IA </t>
  </si>
  <si>
    <t>Conservator, restaurator, muzeograf, bibliograf grad IA</t>
  </si>
  <si>
    <t>Conservator, restaurator, muzeograf, bibliograf grad I</t>
  </si>
  <si>
    <t>Conservator, restaurator, custode sala treapta I</t>
  </si>
  <si>
    <t>Asistent social gradul  I - (asistent social principal)</t>
  </si>
  <si>
    <t>Asistent social gradul  II - (asistent social specialist)</t>
  </si>
  <si>
    <t>Asistent social gradul  III - (asistent social practicant)</t>
  </si>
  <si>
    <t>Asistent social debutant</t>
  </si>
  <si>
    <t>Asistent social gradul  II - (asistent social )</t>
  </si>
  <si>
    <t>Asistent social I - (asitent social principal)</t>
  </si>
  <si>
    <t>Antrenor maestru (categoria I)</t>
  </si>
  <si>
    <t>Antrenor senior (categoria a II-a)</t>
  </si>
  <si>
    <t>Antrenor (categoria a III-a și a IV-a)</t>
  </si>
  <si>
    <t>Antrenor asistent (categoria a V-a si debutant)</t>
  </si>
  <si>
    <t>Medic veterinar grad I</t>
  </si>
  <si>
    <t>Tehnician, referent IA</t>
  </si>
  <si>
    <t>Căpitan</t>
  </si>
  <si>
    <t>Şef mecanic</t>
  </si>
  <si>
    <t>Ofiţer de punte, ofiţer mecanic, ofiţer electrician</t>
  </si>
  <si>
    <t>Şef timonier, şef echipaj</t>
  </si>
  <si>
    <t>Total =</t>
  </si>
  <si>
    <t>Alte Funcţii, grade sau treapte profesionale nespecificate in Grila</t>
  </si>
  <si>
    <t>E. Salarii de bază pentru funcţiile didactice auxiliare din învățământ conform HG38 februarie 2017</t>
  </si>
  <si>
    <t>Personal BCU-uri fără stabilitate</t>
  </si>
  <si>
    <t>Funcţia, gradul sau treapta profesională CAPITOLUL II Salarii de bază pentru funcţiile didactice auxiliare L153/2017
 I. Biblioteci naţionale sau de importanţă naţională, stabilite potrivit legii,
precum şi Biblioteca Academiei Române</t>
  </si>
  <si>
    <t>Bibliotecar, bibliotecar-arhivist, bibliograf, redactor, tehnoredactor, inginer de sistem, documentarist, conservator, restaurator, analist;
 grad IA</t>
  </si>
  <si>
    <t xml:space="preserve">              grad I</t>
  </si>
  <si>
    <t xml:space="preserve">               grad  II</t>
  </si>
  <si>
    <t xml:space="preserve">Bibliotecar, bibliotecar-arhivist, bibliograf, redactor, tehnoredactor, conservator, restaurator;
gradul  I </t>
  </si>
  <si>
    <t xml:space="preserve">                     gradul  II </t>
  </si>
  <si>
    <t xml:space="preserve">Bibliotecar, redactor, tehnoredactor;
 grad I </t>
  </si>
  <si>
    <t>PL</t>
  </si>
  <si>
    <t>Bibliotecar, redactor, tehnoredactor,operator date, controlor date, restaurator, conservator;
 grad IA</t>
  </si>
  <si>
    <t>Funcţia, gradul sau treapta profesională CAPITOLUL II Salarii de bază pentru funcţiile didactice auxiliare L153/2017
 II. Biblioteci Universitare</t>
  </si>
  <si>
    <t>Personal Biblioteci Universitare
 fără stabilitate</t>
  </si>
  <si>
    <t>E. Salarii de bază pentru funcţiile didactice auxiliare din învățământ conform HG38 ianuarie 2017</t>
  </si>
  <si>
    <t>Personal Biblioteci Universitare
 cu stabilitate</t>
  </si>
  <si>
    <t>Funcţia, gradul sau treapta profesională CAPITOLUL II Salarii de bază pentru funcţiile didactice auxiliare L153/2017
 I. Biblioteci naţionale sau de importanţă naţională, precum şi Biblioteca Academiei Române</t>
  </si>
  <si>
    <r>
      <rPr>
        <b/>
        <sz val="12"/>
        <rFont val="Times New Roman"/>
        <family val="1"/>
        <charset val="238"/>
      </rPr>
      <t>Salarizare_August_Decembrie_2017</t>
    </r>
    <r>
      <rPr>
        <sz val="12"/>
        <rFont val="Times New Roman"/>
        <family val="1"/>
      </rPr>
      <t xml:space="preserve">                         Gradatia</t>
    </r>
  </si>
  <si>
    <r>
      <rPr>
        <b/>
        <sz val="12"/>
        <rFont val="Times New Roman"/>
        <family val="1"/>
        <charset val="238"/>
      </rPr>
      <t>Net       Salarizare_August_Decembrie_2017</t>
    </r>
    <r>
      <rPr>
        <sz val="12"/>
        <rFont val="Times New Roman"/>
        <family val="1"/>
      </rPr>
      <t xml:space="preserve">        Gradatia</t>
    </r>
  </si>
  <si>
    <t xml:space="preserve"> Februarie_Iulie 2017</t>
  </si>
  <si>
    <t>August_Decembrie 2017 conform legii 152/2017</t>
  </si>
  <si>
    <t>Personal BCU-uri cu stabilitate</t>
  </si>
  <si>
    <t>Ianuarie  2018- Martie 2018</t>
  </si>
  <si>
    <t>Ianuarie  2018 - Martie 2018</t>
  </si>
  <si>
    <t>Personal cercetare din Unităti Cercetare</t>
  </si>
  <si>
    <t>Funcţia, gradul sau treapta profesională  salarii de bază pentru
 Capitolul II, Unități de Cercetare Științifică, Dezvoltare Tehnologică și Proiectare L153/2017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</si>
</sst>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</font>
    <font>
      <sz val="10"/>
      <color rgb="FF363636"/>
      <name val="Times New Roman"/>
      <family val="1"/>
    </font>
    <font>
      <b/>
      <sz val="10"/>
      <color rgb="FF363636"/>
      <name val="Times New Roman"/>
      <family val="1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8" fillId="0" borderId="0"/>
  </cellStyleXfs>
  <cellXfs count="1251">
    <xf numFmtId="0" fontId="0" fillId="0" borderId="0" xfId="0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0" fontId="0" fillId="2" borderId="5" xfId="0" applyNumberFormat="1" applyFont="1" applyFill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 vertical="center"/>
    </xf>
    <xf numFmtId="10" fontId="0" fillId="2" borderId="6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0" borderId="8" xfId="1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3" borderId="34" xfId="0" applyFill="1" applyBorder="1" applyAlignment="1"/>
    <xf numFmtId="0" fontId="0" fillId="3" borderId="35" xfId="0" applyFill="1" applyBorder="1" applyAlignment="1">
      <alignment horizontal="center" vertical="center"/>
    </xf>
    <xf numFmtId="0" fontId="7" fillId="3" borderId="2" xfId="1" applyFont="1" applyFill="1" applyBorder="1"/>
    <xf numFmtId="0" fontId="7" fillId="3" borderId="8" xfId="1" applyFont="1" applyFill="1" applyBorder="1"/>
    <xf numFmtId="0" fontId="7" fillId="3" borderId="3" xfId="1" applyFont="1" applyFill="1" applyBorder="1"/>
    <xf numFmtId="0" fontId="7" fillId="3" borderId="9" xfId="1" applyFont="1" applyFill="1" applyBorder="1"/>
    <xf numFmtId="3" fontId="7" fillId="5" borderId="20" xfId="1" applyNumberFormat="1" applyFont="1" applyFill="1" applyBorder="1"/>
    <xf numFmtId="3" fontId="7" fillId="5" borderId="21" xfId="1" applyNumberFormat="1" applyFont="1" applyFill="1" applyBorder="1"/>
    <xf numFmtId="3" fontId="7" fillId="5" borderId="22" xfId="1" applyNumberFormat="1" applyFont="1" applyFill="1" applyBorder="1"/>
    <xf numFmtId="3" fontId="7" fillId="5" borderId="13" xfId="1" applyNumberFormat="1" applyFont="1" applyFill="1" applyBorder="1"/>
    <xf numFmtId="3" fontId="7" fillId="5" borderId="5" xfId="1" applyNumberFormat="1" applyFont="1" applyFill="1" applyBorder="1"/>
    <xf numFmtId="3" fontId="7" fillId="5" borderId="4" xfId="1" applyNumberFormat="1" applyFont="1" applyFill="1" applyBorder="1"/>
    <xf numFmtId="3" fontId="7" fillId="5" borderId="6" xfId="1" applyNumberFormat="1" applyFont="1" applyFill="1" applyBorder="1"/>
    <xf numFmtId="3" fontId="7" fillId="5" borderId="13" xfId="2" applyNumberFormat="1" applyFont="1" applyFill="1" applyBorder="1"/>
    <xf numFmtId="3" fontId="7" fillId="5" borderId="4" xfId="2" applyNumberFormat="1" applyFont="1" applyFill="1" applyBorder="1"/>
    <xf numFmtId="3" fontId="7" fillId="5" borderId="5" xfId="2" applyNumberFormat="1" applyFont="1" applyFill="1" applyBorder="1"/>
    <xf numFmtId="3" fontId="7" fillId="5" borderId="7" xfId="1" applyNumberFormat="1" applyFont="1" applyFill="1" applyBorder="1"/>
    <xf numFmtId="3" fontId="7" fillId="5" borderId="8" xfId="1" applyNumberFormat="1" applyFont="1" applyFill="1" applyBorder="1"/>
    <xf numFmtId="3" fontId="7" fillId="5" borderId="9" xfId="1" applyNumberFormat="1" applyFont="1" applyFill="1" applyBorder="1"/>
    <xf numFmtId="3" fontId="7" fillId="4" borderId="20" xfId="1" applyNumberFormat="1" applyFont="1" applyFill="1" applyBorder="1"/>
    <xf numFmtId="3" fontId="7" fillId="4" borderId="21" xfId="1" applyNumberFormat="1" applyFont="1" applyFill="1" applyBorder="1"/>
    <xf numFmtId="3" fontId="7" fillId="4" borderId="22" xfId="1" applyNumberFormat="1" applyFont="1" applyFill="1" applyBorder="1"/>
    <xf numFmtId="3" fontId="7" fillId="4" borderId="5" xfId="1" applyNumberFormat="1" applyFont="1" applyFill="1" applyBorder="1"/>
    <xf numFmtId="3" fontId="7" fillId="4" borderId="4" xfId="1" applyNumberFormat="1" applyFont="1" applyFill="1" applyBorder="1"/>
    <xf numFmtId="3" fontId="7" fillId="4" borderId="6" xfId="1" applyNumberFormat="1" applyFont="1" applyFill="1" applyBorder="1"/>
    <xf numFmtId="3" fontId="7" fillId="4" borderId="5" xfId="2" applyNumberFormat="1" applyFont="1" applyFill="1" applyBorder="1"/>
    <xf numFmtId="3" fontId="7" fillId="4" borderId="4" xfId="2" applyNumberFormat="1" applyFont="1" applyFill="1" applyBorder="1"/>
    <xf numFmtId="3" fontId="7" fillId="4" borderId="7" xfId="1" applyNumberFormat="1" applyFont="1" applyFill="1" applyBorder="1"/>
    <xf numFmtId="3" fontId="7" fillId="4" borderId="8" xfId="1" applyNumberFormat="1" applyFont="1" applyFill="1" applyBorder="1"/>
    <xf numFmtId="3" fontId="7" fillId="4" borderId="9" xfId="1" applyNumberFormat="1" applyFont="1" applyFill="1" applyBorder="1"/>
    <xf numFmtId="0" fontId="1" fillId="6" borderId="35" xfId="0" applyFont="1" applyFill="1" applyBorder="1" applyAlignment="1">
      <alignment horizontal="center" vertical="center"/>
    </xf>
    <xf numFmtId="3" fontId="7" fillId="5" borderId="6" xfId="2" applyNumberFormat="1" applyFont="1" applyFill="1" applyBorder="1"/>
    <xf numFmtId="3" fontId="7" fillId="4" borderId="4" xfId="2" applyNumberFormat="1" applyFont="1" applyFill="1" applyBorder="1" applyAlignment="1">
      <alignment horizontal="center" vertical="center"/>
    </xf>
    <xf numFmtId="3" fontId="7" fillId="4" borderId="5" xfId="2" applyNumberFormat="1" applyFont="1" applyFill="1" applyBorder="1" applyAlignment="1">
      <alignment horizontal="center" vertical="center"/>
    </xf>
    <xf numFmtId="3" fontId="7" fillId="4" borderId="7" xfId="2" applyNumberFormat="1" applyFont="1" applyFill="1" applyBorder="1" applyAlignment="1">
      <alignment horizontal="center" vertical="center"/>
    </xf>
    <xf numFmtId="3" fontId="7" fillId="4" borderId="8" xfId="2" applyNumberFormat="1" applyFont="1" applyFill="1" applyBorder="1" applyAlignment="1">
      <alignment horizontal="center" vertical="center"/>
    </xf>
    <xf numFmtId="0" fontId="3" fillId="2" borderId="34" xfId="1" applyFont="1" applyFill="1" applyBorder="1"/>
    <xf numFmtId="0" fontId="3" fillId="2" borderId="36" xfId="1" applyFont="1" applyFill="1" applyBorder="1" applyAlignment="1">
      <alignment horizontal="left" vertical="center"/>
    </xf>
    <xf numFmtId="0" fontId="4" fillId="2" borderId="10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4" fillId="2" borderId="21" xfId="2" applyFont="1" applyFill="1" applyBorder="1" applyAlignment="1">
      <alignment horizontal="center" vertical="center" wrapText="1"/>
    </xf>
    <xf numFmtId="3" fontId="7" fillId="5" borderId="19" xfId="1" applyNumberFormat="1" applyFont="1" applyFill="1" applyBorder="1"/>
    <xf numFmtId="3" fontId="7" fillId="2" borderId="5" xfId="2" applyNumberFormat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3" fontId="7" fillId="4" borderId="20" xfId="2" applyNumberFormat="1" applyFont="1" applyFill="1" applyBorder="1" applyAlignment="1">
      <alignment horizontal="center" vertical="center"/>
    </xf>
    <xf numFmtId="3" fontId="7" fillId="4" borderId="21" xfId="2" applyNumberFormat="1" applyFont="1" applyFill="1" applyBorder="1" applyAlignment="1">
      <alignment horizontal="center" vertical="center"/>
    </xf>
    <xf numFmtId="3" fontId="7" fillId="4" borderId="22" xfId="2" applyNumberFormat="1" applyFont="1" applyFill="1" applyBorder="1" applyAlignment="1">
      <alignment horizontal="center" vertical="center"/>
    </xf>
    <xf numFmtId="3" fontId="7" fillId="4" borderId="6" xfId="2" applyNumberFormat="1" applyFont="1" applyFill="1" applyBorder="1" applyAlignment="1">
      <alignment horizontal="center" vertical="center"/>
    </xf>
    <xf numFmtId="3" fontId="7" fillId="4" borderId="9" xfId="2" applyNumberFormat="1" applyFont="1" applyFill="1" applyBorder="1" applyAlignment="1">
      <alignment horizontal="center" vertical="center"/>
    </xf>
    <xf numFmtId="3" fontId="7" fillId="2" borderId="6" xfId="2" applyNumberFormat="1" applyFont="1" applyFill="1" applyBorder="1" applyAlignment="1">
      <alignment horizontal="center" vertical="center"/>
    </xf>
    <xf numFmtId="3" fontId="7" fillId="2" borderId="8" xfId="2" applyNumberFormat="1" applyFont="1" applyFill="1" applyBorder="1" applyAlignment="1">
      <alignment horizontal="center" vertical="center"/>
    </xf>
    <xf numFmtId="3" fontId="7" fillId="2" borderId="9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3" fontId="0" fillId="0" borderId="5" xfId="0" applyNumberFormat="1" applyFill="1" applyBorder="1"/>
    <xf numFmtId="0" fontId="0" fillId="0" borderId="5" xfId="0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/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left" vertical="center"/>
    </xf>
    <xf numFmtId="0" fontId="4" fillId="0" borderId="21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5" xfId="3" applyFont="1" applyFill="1" applyBorder="1"/>
    <xf numFmtId="0" fontId="4" fillId="0" borderId="10" xfId="3" applyFont="1" applyFill="1" applyBorder="1"/>
    <xf numFmtId="0" fontId="4" fillId="0" borderId="1" xfId="3" applyFont="1" applyFill="1" applyBorder="1" applyAlignment="1">
      <alignment horizontal="center" vertical="center"/>
    </xf>
    <xf numFmtId="0" fontId="4" fillId="0" borderId="8" xfId="3" applyFont="1" applyFill="1" applyBorder="1"/>
    <xf numFmtId="0" fontId="4" fillId="0" borderId="5" xfId="3" applyFont="1" applyFill="1" applyBorder="1" applyAlignment="1">
      <alignment horizontal="right" vertical="center" wrapText="1"/>
    </xf>
    <xf numFmtId="0" fontId="4" fillId="0" borderId="5" xfId="3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9" borderId="5" xfId="3" applyFont="1" applyFill="1" applyBorder="1" applyAlignment="1">
      <alignment horizontal="center" vertical="center" wrapText="1"/>
    </xf>
    <xf numFmtId="3" fontId="4" fillId="9" borderId="5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3" fontId="4" fillId="11" borderId="5" xfId="0" applyNumberFormat="1" applyFont="1" applyFill="1" applyBorder="1" applyAlignment="1">
      <alignment horizontal="center" vertical="center"/>
    </xf>
    <xf numFmtId="3" fontId="8" fillId="11" borderId="5" xfId="0" applyNumberFormat="1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3" fontId="4" fillId="12" borderId="5" xfId="0" applyNumberFormat="1" applyFont="1" applyFill="1" applyBorder="1" applyAlignment="1">
      <alignment horizontal="center" vertical="center"/>
    </xf>
    <xf numFmtId="3" fontId="8" fillId="12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 wrapText="1"/>
    </xf>
    <xf numFmtId="0" fontId="4" fillId="13" borderId="5" xfId="3" applyFont="1" applyFill="1" applyBorder="1" applyAlignment="1">
      <alignment horizontal="center" vertical="center" wrapText="1"/>
    </xf>
    <xf numFmtId="3" fontId="4" fillId="13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3" xfId="0" applyFill="1" applyBorder="1" applyAlignment="1">
      <alignment horizontal="center" vertical="center"/>
    </xf>
    <xf numFmtId="0" fontId="0" fillId="6" borderId="11" xfId="0" applyFill="1" applyBorder="1" applyAlignment="1"/>
    <xf numFmtId="0" fontId="1" fillId="6" borderId="13" xfId="0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1" fillId="6" borderId="13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/>
    <xf numFmtId="3" fontId="0" fillId="6" borderId="11" xfId="0" applyNumberFormat="1" applyFill="1" applyBorder="1" applyAlignment="1"/>
    <xf numFmtId="0" fontId="0" fillId="0" borderId="0" xfId="0" applyAlignment="1">
      <alignment horizontal="right" vertical="center"/>
    </xf>
    <xf numFmtId="0" fontId="0" fillId="0" borderId="10" xfId="0" applyBorder="1"/>
    <xf numFmtId="0" fontId="0" fillId="3" borderId="17" xfId="0" applyFill="1" applyBorder="1" applyAlignment="1"/>
    <xf numFmtId="0" fontId="0" fillId="3" borderId="18" xfId="0" applyFill="1" applyBorder="1" applyAlignment="1">
      <alignment horizontal="center" vertical="center"/>
    </xf>
    <xf numFmtId="0" fontId="0" fillId="6" borderId="17" xfId="0" applyFill="1" applyBorder="1" applyAlignment="1"/>
    <xf numFmtId="0" fontId="1" fillId="6" borderId="18" xfId="0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right" vertical="center"/>
    </xf>
    <xf numFmtId="0" fontId="0" fillId="14" borderId="5" xfId="0" applyFill="1" applyBorder="1" applyAlignment="1"/>
    <xf numFmtId="0" fontId="4" fillId="0" borderId="41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42" xfId="3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9" borderId="5" xfId="0" applyNumberFormat="1" applyFont="1" applyFill="1" applyBorder="1" applyAlignment="1">
      <alignment horizontal="center" vertical="center" wrapText="1"/>
    </xf>
    <xf numFmtId="3" fontId="4" fillId="0" borderId="5" xfId="3" applyNumberFormat="1" applyFont="1" applyFill="1" applyBorder="1" applyAlignment="1">
      <alignment horizontal="center" vertical="center" wrapText="1"/>
    </xf>
    <xf numFmtId="3" fontId="8" fillId="9" borderId="5" xfId="0" applyNumberFormat="1" applyFont="1" applyFill="1" applyBorder="1" applyAlignment="1">
      <alignment horizontal="center" vertical="center" wrapText="1"/>
    </xf>
    <xf numFmtId="0" fontId="0" fillId="14" borderId="13" xfId="0" applyFill="1" applyBorder="1" applyAlignment="1"/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3" fontId="9" fillId="14" borderId="5" xfId="0" applyNumberFormat="1" applyFont="1" applyFill="1" applyBorder="1" applyAlignment="1">
      <alignment horizontal="center" vertical="center" wrapText="1"/>
    </xf>
    <xf numFmtId="3" fontId="10" fillId="14" borderId="5" xfId="0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0" fillId="3" borderId="17" xfId="0" applyFont="1" applyFill="1" applyBorder="1" applyAlignment="1"/>
    <xf numFmtId="0" fontId="0" fillId="3" borderId="18" xfId="0" applyFont="1" applyFill="1" applyBorder="1" applyAlignment="1">
      <alignment horizontal="center" vertical="center"/>
    </xf>
    <xf numFmtId="0" fontId="0" fillId="6" borderId="17" xfId="0" applyFont="1" applyFill="1" applyBorder="1" applyAlignment="1"/>
    <xf numFmtId="0" fontId="0" fillId="6" borderId="18" xfId="0" applyFont="1" applyFill="1" applyBorder="1" applyAlignment="1">
      <alignment horizontal="center" vertical="center"/>
    </xf>
    <xf numFmtId="0" fontId="0" fillId="3" borderId="11" xfId="0" applyFont="1" applyFill="1" applyBorder="1" applyAlignment="1"/>
    <xf numFmtId="0" fontId="0" fillId="3" borderId="13" xfId="0" applyFont="1" applyFill="1" applyBorder="1" applyAlignment="1">
      <alignment horizontal="center" vertical="center"/>
    </xf>
    <xf numFmtId="0" fontId="0" fillId="6" borderId="11" xfId="0" applyFont="1" applyFill="1" applyBorder="1" applyAlignment="1"/>
    <xf numFmtId="0" fontId="0" fillId="6" borderId="13" xfId="0" applyFont="1" applyFill="1" applyBorder="1" applyAlignment="1">
      <alignment horizontal="center" vertical="center"/>
    </xf>
    <xf numFmtId="3" fontId="0" fillId="3" borderId="13" xfId="0" applyNumberFormat="1" applyFont="1" applyFill="1" applyBorder="1" applyAlignment="1">
      <alignment horizontal="center" vertical="center"/>
    </xf>
    <xf numFmtId="3" fontId="0" fillId="6" borderId="13" xfId="0" applyNumberFormat="1" applyFont="1" applyFill="1" applyBorder="1" applyAlignment="1">
      <alignment horizontal="center" vertical="center"/>
    </xf>
    <xf numFmtId="3" fontId="0" fillId="3" borderId="11" xfId="0" applyNumberFormat="1" applyFont="1" applyFill="1" applyBorder="1" applyAlignment="1"/>
    <xf numFmtId="3" fontId="0" fillId="6" borderId="11" xfId="0" applyNumberFormat="1" applyFont="1" applyFill="1" applyBorder="1" applyAlignment="1"/>
    <xf numFmtId="0" fontId="4" fillId="3" borderId="2" xfId="3" applyFont="1" applyFill="1" applyBorder="1" applyAlignment="1">
      <alignment horizontal="right"/>
    </xf>
    <xf numFmtId="0" fontId="4" fillId="2" borderId="37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0" fillId="2" borderId="17" xfId="0" applyFont="1" applyFill="1" applyBorder="1" applyAlignment="1">
      <alignment horizontal="center" vertical="center"/>
    </xf>
    <xf numFmtId="10" fontId="0" fillId="2" borderId="11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7" fillId="9" borderId="21" xfId="1" applyNumberFormat="1" applyFont="1" applyFill="1" applyBorder="1"/>
    <xf numFmtId="4" fontId="7" fillId="9" borderId="22" xfId="1" applyNumberFormat="1" applyFont="1" applyFill="1" applyBorder="1"/>
    <xf numFmtId="4" fontId="7" fillId="9" borderId="5" xfId="1" applyNumberFormat="1" applyFont="1" applyFill="1" applyBorder="1"/>
    <xf numFmtId="4" fontId="7" fillId="9" borderId="6" xfId="1" applyNumberFormat="1" applyFont="1" applyFill="1" applyBorder="1"/>
    <xf numFmtId="4" fontId="7" fillId="9" borderId="8" xfId="1" applyNumberFormat="1" applyFont="1" applyFill="1" applyBorder="1"/>
    <xf numFmtId="4" fontId="7" fillId="9" borderId="9" xfId="1" applyNumberFormat="1" applyFont="1" applyFill="1" applyBorder="1"/>
    <xf numFmtId="0" fontId="4" fillId="2" borderId="37" xfId="2" applyFont="1" applyFill="1" applyBorder="1" applyAlignment="1">
      <alignment vertical="center" wrapText="1"/>
    </xf>
    <xf numFmtId="4" fontId="7" fillId="9" borderId="48" xfId="1" applyNumberFormat="1" applyFont="1" applyFill="1" applyBorder="1"/>
    <xf numFmtId="4" fontId="7" fillId="9" borderId="13" xfId="1" applyNumberFormat="1" applyFont="1" applyFill="1" applyBorder="1"/>
    <xf numFmtId="4" fontId="7" fillId="9" borderId="19" xfId="1" applyNumberFormat="1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3" fontId="7" fillId="5" borderId="48" xfId="1" applyNumberFormat="1" applyFont="1" applyFill="1" applyBorder="1"/>
    <xf numFmtId="0" fontId="4" fillId="2" borderId="41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4" fontId="11" fillId="15" borderId="52" xfId="1" applyNumberFormat="1" applyFont="1" applyFill="1" applyBorder="1"/>
    <xf numFmtId="4" fontId="11" fillId="6" borderId="50" xfId="1" applyNumberFormat="1" applyFont="1" applyFill="1" applyBorder="1"/>
    <xf numFmtId="4" fontId="11" fillId="6" borderId="51" xfId="1" applyNumberFormat="1" applyFont="1" applyFill="1" applyBorder="1"/>
    <xf numFmtId="4" fontId="11" fillId="6" borderId="52" xfId="1" applyNumberFormat="1" applyFont="1" applyFill="1" applyBorder="1"/>
    <xf numFmtId="4" fontId="12" fillId="6" borderId="51" xfId="1" applyNumberFormat="1" applyFont="1" applyFill="1" applyBorder="1"/>
    <xf numFmtId="4" fontId="13" fillId="6" borderId="51" xfId="1" applyNumberFormat="1" applyFont="1" applyFill="1" applyBorder="1"/>
    <xf numFmtId="4" fontId="13" fillId="6" borderId="52" xfId="1" applyNumberFormat="1" applyFont="1" applyFill="1" applyBorder="1"/>
    <xf numFmtId="4" fontId="12" fillId="6" borderId="50" xfId="1" applyNumberFormat="1" applyFont="1" applyFill="1" applyBorder="1"/>
    <xf numFmtId="4" fontId="12" fillId="6" borderId="51" xfId="2" applyNumberFormat="1" applyFont="1" applyFill="1" applyBorder="1"/>
    <xf numFmtId="4" fontId="13" fillId="6" borderId="51" xfId="2" applyNumberFormat="1" applyFont="1" applyFill="1" applyBorder="1"/>
    <xf numFmtId="0" fontId="0" fillId="16" borderId="34" xfId="0" applyFill="1" applyBorder="1"/>
    <xf numFmtId="0" fontId="0" fillId="16" borderId="36" xfId="0" applyFill="1" applyBorder="1"/>
    <xf numFmtId="0" fontId="0" fillId="16" borderId="35" xfId="0" applyFill="1" applyBorder="1"/>
    <xf numFmtId="0" fontId="0" fillId="16" borderId="53" xfId="0" applyFill="1" applyBorder="1"/>
    <xf numFmtId="0" fontId="0" fillId="16" borderId="0" xfId="0" applyFill="1" applyBorder="1"/>
    <xf numFmtId="0" fontId="0" fillId="16" borderId="54" xfId="0" applyFill="1" applyBorder="1"/>
    <xf numFmtId="0" fontId="0" fillId="16" borderId="31" xfId="0" applyFill="1" applyBorder="1"/>
    <xf numFmtId="0" fontId="0" fillId="16" borderId="27" xfId="0" applyFill="1" applyBorder="1"/>
    <xf numFmtId="0" fontId="0" fillId="16" borderId="32" xfId="0" applyFill="1" applyBorder="1"/>
    <xf numFmtId="3" fontId="4" fillId="15" borderId="5" xfId="0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 wrapText="1"/>
    </xf>
    <xf numFmtId="3" fontId="7" fillId="4" borderId="48" xfId="2" applyNumberFormat="1" applyFont="1" applyFill="1" applyBorder="1" applyAlignment="1">
      <alignment horizontal="center" vertical="center"/>
    </xf>
    <xf numFmtId="3" fontId="7" fillId="4" borderId="13" xfId="2" applyNumberFormat="1" applyFont="1" applyFill="1" applyBorder="1" applyAlignment="1">
      <alignment horizontal="center" vertical="center"/>
    </xf>
    <xf numFmtId="3" fontId="7" fillId="2" borderId="13" xfId="2" applyNumberFormat="1" applyFont="1" applyFill="1" applyBorder="1" applyAlignment="1">
      <alignment horizontal="center" vertical="center"/>
    </xf>
    <xf numFmtId="3" fontId="7" fillId="2" borderId="19" xfId="2" applyNumberFormat="1" applyFont="1" applyFill="1" applyBorder="1" applyAlignment="1">
      <alignment horizontal="center" vertical="center"/>
    </xf>
    <xf numFmtId="3" fontId="7" fillId="4" borderId="25" xfId="2" applyNumberFormat="1" applyFont="1" applyFill="1" applyBorder="1" applyAlignment="1">
      <alignment horizontal="center" vertical="center"/>
    </xf>
    <xf numFmtId="3" fontId="7" fillId="4" borderId="10" xfId="2" applyNumberFormat="1" applyFont="1" applyFill="1" applyBorder="1" applyAlignment="1">
      <alignment horizontal="center" vertical="center"/>
    </xf>
    <xf numFmtId="3" fontId="7" fillId="4" borderId="26" xfId="2" applyNumberFormat="1" applyFont="1" applyFill="1" applyBorder="1" applyAlignment="1">
      <alignment horizontal="center" vertical="center"/>
    </xf>
    <xf numFmtId="3" fontId="7" fillId="8" borderId="7" xfId="2" applyNumberFormat="1" applyFont="1" applyFill="1" applyBorder="1" applyAlignment="1">
      <alignment horizontal="center" vertical="center"/>
    </xf>
    <xf numFmtId="3" fontId="7" fillId="8" borderId="8" xfId="2" applyNumberFormat="1" applyFont="1" applyFill="1" applyBorder="1" applyAlignment="1">
      <alignment horizontal="center" vertical="center"/>
    </xf>
    <xf numFmtId="3" fontId="7" fillId="8" borderId="9" xfId="2" applyNumberFormat="1" applyFont="1" applyFill="1" applyBorder="1" applyAlignment="1">
      <alignment horizontal="center" vertical="center"/>
    </xf>
    <xf numFmtId="3" fontId="8" fillId="15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5" xfId="0" applyFont="1" applyBorder="1"/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4" fontId="16" fillId="0" borderId="0" xfId="0" applyNumberFormat="1" applyFont="1"/>
    <xf numFmtId="3" fontId="16" fillId="0" borderId="0" xfId="0" applyNumberFormat="1" applyFont="1"/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14" fillId="12" borderId="25" xfId="0" applyNumberFormat="1" applyFont="1" applyFill="1" applyBorder="1" applyAlignment="1">
      <alignment horizontal="center" vertical="center"/>
    </xf>
    <xf numFmtId="2" fontId="14" fillId="12" borderId="10" xfId="0" applyNumberFormat="1" applyFont="1" applyFill="1" applyBorder="1" applyAlignment="1">
      <alignment horizontal="center" vertical="center"/>
    </xf>
    <xf numFmtId="2" fontId="14" fillId="12" borderId="26" xfId="0" applyNumberFormat="1" applyFont="1" applyFill="1" applyBorder="1" applyAlignment="1">
      <alignment horizontal="center" vertical="center"/>
    </xf>
    <xf numFmtId="3" fontId="4" fillId="9" borderId="4" xfId="4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2" fontId="14" fillId="12" borderId="5" xfId="0" applyNumberFormat="1" applyFont="1" applyFill="1" applyBorder="1" applyAlignment="1">
      <alignment horizontal="center" vertical="center"/>
    </xf>
    <xf numFmtId="0" fontId="0" fillId="3" borderId="34" xfId="0" applyFill="1" applyBorder="1" applyAlignment="1">
      <alignment vertical="center"/>
    </xf>
    <xf numFmtId="3" fontId="7" fillId="5" borderId="5" xfId="1" applyNumberFormat="1" applyFont="1" applyFill="1" applyBorder="1" applyAlignment="1">
      <alignment vertical="center"/>
    </xf>
    <xf numFmtId="3" fontId="7" fillId="5" borderId="6" xfId="1" applyNumberFormat="1" applyFont="1" applyFill="1" applyBorder="1" applyAlignment="1">
      <alignment vertical="center"/>
    </xf>
    <xf numFmtId="3" fontId="7" fillId="5" borderId="4" xfId="1" applyNumberFormat="1" applyFont="1" applyFill="1" applyBorder="1" applyAlignment="1">
      <alignment vertical="center"/>
    </xf>
    <xf numFmtId="3" fontId="7" fillId="5" borderId="8" xfId="1" applyNumberFormat="1" applyFont="1" applyFill="1" applyBorder="1" applyAlignment="1">
      <alignment vertical="center"/>
    </xf>
    <xf numFmtId="3" fontId="7" fillId="5" borderId="9" xfId="1" applyNumberFormat="1" applyFont="1" applyFill="1" applyBorder="1" applyAlignment="1">
      <alignment vertical="center"/>
    </xf>
    <xf numFmtId="3" fontId="7" fillId="5" borderId="7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9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4" fontId="15" fillId="2" borderId="4" xfId="0" applyNumberFormat="1" applyFont="1" applyFill="1" applyBorder="1" applyAlignment="1">
      <alignment vertical="center"/>
    </xf>
    <xf numFmtId="4" fontId="15" fillId="2" borderId="7" xfId="0" applyNumberFormat="1" applyFont="1" applyFill="1" applyBorder="1" applyAlignment="1">
      <alignment vertical="center"/>
    </xf>
    <xf numFmtId="3" fontId="15" fillId="5" borderId="5" xfId="0" applyNumberFormat="1" applyFont="1" applyFill="1" applyBorder="1" applyAlignment="1">
      <alignment vertical="center"/>
    </xf>
    <xf numFmtId="0" fontId="16" fillId="0" borderId="0" xfId="0" applyFont="1" applyFill="1"/>
    <xf numFmtId="0" fontId="7" fillId="3" borderId="17" xfId="1" applyFont="1" applyFill="1" applyBorder="1" applyAlignment="1">
      <alignment vertical="center"/>
    </xf>
    <xf numFmtId="0" fontId="7" fillId="3" borderId="42" xfId="1" applyFont="1" applyFill="1" applyBorder="1" applyAlignment="1">
      <alignment vertical="center"/>
    </xf>
    <xf numFmtId="3" fontId="15" fillId="2" borderId="13" xfId="0" applyNumberFormat="1" applyFont="1" applyFill="1" applyBorder="1" applyAlignment="1">
      <alignment vertical="center"/>
    </xf>
    <xf numFmtId="3" fontId="15" fillId="2" borderId="19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0" fillId="0" borderId="0" xfId="0" applyFill="1" applyBorder="1"/>
    <xf numFmtId="0" fontId="16" fillId="0" borderId="0" xfId="0" applyFont="1" applyFill="1" applyAlignment="1"/>
    <xf numFmtId="3" fontId="15" fillId="5" borderId="4" xfId="0" applyNumberFormat="1" applyFont="1" applyFill="1" applyBorder="1" applyAlignment="1">
      <alignment vertical="center"/>
    </xf>
    <xf numFmtId="3" fontId="15" fillId="5" borderId="6" xfId="0" applyNumberFormat="1" applyFont="1" applyFill="1" applyBorder="1" applyAlignment="1">
      <alignment vertical="center"/>
    </xf>
    <xf numFmtId="3" fontId="15" fillId="5" borderId="13" xfId="0" applyNumberFormat="1" applyFont="1" applyFill="1" applyBorder="1" applyAlignment="1">
      <alignment vertical="center"/>
    </xf>
    <xf numFmtId="3" fontId="15" fillId="5" borderId="7" xfId="0" applyNumberFormat="1" applyFont="1" applyFill="1" applyBorder="1" applyAlignment="1">
      <alignment vertical="center"/>
    </xf>
    <xf numFmtId="3" fontId="15" fillId="5" borderId="8" xfId="0" applyNumberFormat="1" applyFont="1" applyFill="1" applyBorder="1" applyAlignment="1">
      <alignment vertical="center"/>
    </xf>
    <xf numFmtId="3" fontId="15" fillId="5" borderId="9" xfId="0" applyNumberFormat="1" applyFont="1" applyFill="1" applyBorder="1" applyAlignment="1">
      <alignment vertical="center"/>
    </xf>
    <xf numFmtId="3" fontId="15" fillId="9" borderId="4" xfId="0" applyNumberFormat="1" applyFont="1" applyFill="1" applyBorder="1" applyAlignment="1">
      <alignment vertical="center"/>
    </xf>
    <xf numFmtId="3" fontId="15" fillId="9" borderId="5" xfId="0" applyNumberFormat="1" applyFont="1" applyFill="1" applyBorder="1" applyAlignment="1">
      <alignment vertical="center"/>
    </xf>
    <xf numFmtId="3" fontId="15" fillId="9" borderId="6" xfId="0" applyNumberFormat="1" applyFont="1" applyFill="1" applyBorder="1" applyAlignment="1">
      <alignment vertical="center"/>
    </xf>
    <xf numFmtId="3" fontId="7" fillId="9" borderId="4" xfId="1" applyNumberFormat="1" applyFont="1" applyFill="1" applyBorder="1" applyAlignment="1">
      <alignment vertical="center"/>
    </xf>
    <xf numFmtId="3" fontId="7" fillId="9" borderId="5" xfId="1" applyNumberFormat="1" applyFont="1" applyFill="1" applyBorder="1" applyAlignment="1">
      <alignment vertical="center"/>
    </xf>
    <xf numFmtId="3" fontId="7" fillId="9" borderId="6" xfId="1" applyNumberFormat="1" applyFont="1" applyFill="1" applyBorder="1" applyAlignment="1">
      <alignment vertical="center"/>
    </xf>
    <xf numFmtId="3" fontId="15" fillId="9" borderId="7" xfId="0" applyNumberFormat="1" applyFont="1" applyFill="1" applyBorder="1" applyAlignment="1">
      <alignment vertical="center"/>
    </xf>
    <xf numFmtId="3" fontId="15" fillId="9" borderId="8" xfId="0" applyNumberFormat="1" applyFont="1" applyFill="1" applyBorder="1" applyAlignment="1">
      <alignment vertical="center"/>
    </xf>
    <xf numFmtId="3" fontId="15" fillId="9" borderId="9" xfId="0" applyNumberFormat="1" applyFont="1" applyFill="1" applyBorder="1" applyAlignment="1">
      <alignment vertical="center"/>
    </xf>
    <xf numFmtId="3" fontId="7" fillId="9" borderId="7" xfId="1" applyNumberFormat="1" applyFont="1" applyFill="1" applyBorder="1" applyAlignment="1">
      <alignment vertical="center"/>
    </xf>
    <xf numFmtId="3" fontId="7" fillId="9" borderId="8" xfId="1" applyNumberFormat="1" applyFont="1" applyFill="1" applyBorder="1" applyAlignment="1">
      <alignment vertical="center"/>
    </xf>
    <xf numFmtId="3" fontId="7" fillId="9" borderId="9" xfId="1" applyNumberFormat="1" applyFont="1" applyFill="1" applyBorder="1" applyAlignment="1">
      <alignment vertical="center"/>
    </xf>
    <xf numFmtId="3" fontId="15" fillId="5" borderId="24" xfId="0" applyNumberFormat="1" applyFont="1" applyFill="1" applyBorder="1" applyAlignment="1">
      <alignment vertical="center"/>
    </xf>
    <xf numFmtId="3" fontId="15" fillId="5" borderId="19" xfId="0" applyNumberFormat="1" applyFont="1" applyFill="1" applyBorder="1" applyAlignment="1">
      <alignment vertical="center"/>
    </xf>
    <xf numFmtId="3" fontId="15" fillId="5" borderId="60" xfId="0" applyNumberFormat="1" applyFont="1" applyFill="1" applyBorder="1" applyAlignment="1">
      <alignment vertical="center"/>
    </xf>
    <xf numFmtId="4" fontId="7" fillId="18" borderId="5" xfId="1" applyNumberFormat="1" applyFont="1" applyFill="1" applyBorder="1" applyAlignment="1">
      <alignment vertical="center"/>
    </xf>
    <xf numFmtId="4" fontId="7" fillId="18" borderId="6" xfId="1" applyNumberFormat="1" applyFont="1" applyFill="1" applyBorder="1" applyAlignment="1">
      <alignment vertical="center"/>
    </xf>
    <xf numFmtId="4" fontId="7" fillId="18" borderId="8" xfId="1" applyNumberFormat="1" applyFont="1" applyFill="1" applyBorder="1" applyAlignment="1">
      <alignment vertical="center"/>
    </xf>
    <xf numFmtId="4" fontId="7" fillId="18" borderId="9" xfId="1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7" fillId="0" borderId="17" xfId="1" applyFont="1" applyFill="1" applyBorder="1" applyAlignment="1">
      <alignment vertical="center"/>
    </xf>
    <xf numFmtId="0" fontId="7" fillId="0" borderId="42" xfId="1" applyFont="1" applyFill="1" applyBorder="1" applyAlignment="1">
      <alignment vertical="center"/>
    </xf>
    <xf numFmtId="3" fontId="7" fillId="5" borderId="25" xfId="1" applyNumberFormat="1" applyFont="1" applyFill="1" applyBorder="1" applyAlignment="1">
      <alignment vertical="center"/>
    </xf>
    <xf numFmtId="3" fontId="7" fillId="5" borderId="10" xfId="1" applyNumberFormat="1" applyFont="1" applyFill="1" applyBorder="1" applyAlignment="1">
      <alignment vertical="center"/>
    </xf>
    <xf numFmtId="3" fontId="7" fillId="5" borderId="26" xfId="1" applyNumberFormat="1" applyFont="1" applyFill="1" applyBorder="1" applyAlignment="1">
      <alignment vertical="center"/>
    </xf>
    <xf numFmtId="0" fontId="7" fillId="3" borderId="22" xfId="1" applyFont="1" applyFill="1" applyBorder="1" applyAlignment="1">
      <alignment vertical="center"/>
    </xf>
    <xf numFmtId="2" fontId="14" fillId="12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" fontId="14" fillId="12" borderId="13" xfId="0" applyNumberFormat="1" applyFont="1" applyFill="1" applyBorder="1" applyAlignment="1">
      <alignment horizontal="center" vertical="center"/>
    </xf>
    <xf numFmtId="3" fontId="4" fillId="9" borderId="13" xfId="4" applyNumberFormat="1" applyFont="1" applyFill="1" applyBorder="1" applyAlignment="1">
      <alignment horizontal="center" vertical="center"/>
    </xf>
    <xf numFmtId="3" fontId="4" fillId="9" borderId="13" xfId="0" applyNumberFormat="1" applyFont="1" applyFill="1" applyBorder="1" applyAlignment="1">
      <alignment horizontal="center" vertical="center"/>
    </xf>
    <xf numFmtId="3" fontId="4" fillId="9" borderId="19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8" xfId="0" applyBorder="1"/>
    <xf numFmtId="3" fontId="4" fillId="9" borderId="19" xfId="4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3" fontId="19" fillId="20" borderId="20" xfId="0" applyNumberFormat="1" applyFont="1" applyFill="1" applyBorder="1" applyAlignment="1">
      <alignment horizontal="center" vertical="center" wrapText="1"/>
    </xf>
    <xf numFmtId="3" fontId="19" fillId="20" borderId="21" xfId="0" applyNumberFormat="1" applyFont="1" applyFill="1" applyBorder="1" applyAlignment="1">
      <alignment horizontal="center" vertical="center" wrapText="1"/>
    </xf>
    <xf numFmtId="3" fontId="19" fillId="20" borderId="2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14" fillId="12" borderId="67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2" fontId="14" fillId="12" borderId="68" xfId="0" applyNumberFormat="1" applyFont="1" applyFill="1" applyBorder="1" applyAlignment="1">
      <alignment horizontal="center" vertical="center"/>
    </xf>
    <xf numFmtId="2" fontId="14" fillId="12" borderId="69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59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3" fontId="4" fillId="0" borderId="6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" fontId="15" fillId="0" borderId="21" xfId="1" applyNumberFormat="1" applyFont="1" applyFill="1" applyBorder="1" applyAlignment="1">
      <alignment horizontal="right" vertical="center" wrapText="1"/>
    </xf>
    <xf numFmtId="1" fontId="15" fillId="0" borderId="22" xfId="1" applyNumberFormat="1" applyFont="1" applyFill="1" applyBorder="1" applyAlignment="1">
      <alignment horizontal="center" vertical="center" wrapText="1"/>
    </xf>
    <xf numFmtId="1" fontId="15" fillId="0" borderId="5" xfId="1" applyNumberFormat="1" applyFont="1" applyFill="1" applyBorder="1" applyAlignment="1">
      <alignment horizontal="right" vertical="center" wrapText="1"/>
    </xf>
    <xf numFmtId="1" fontId="15" fillId="0" borderId="6" xfId="1" applyNumberFormat="1" applyFont="1" applyFill="1" applyBorder="1" applyAlignment="1">
      <alignment horizontal="center" vertical="center" wrapText="1"/>
    </xf>
    <xf numFmtId="1" fontId="15" fillId="0" borderId="8" xfId="1" applyNumberFormat="1" applyFont="1" applyFill="1" applyBorder="1" applyAlignment="1">
      <alignment horizontal="right" vertical="center" wrapText="1"/>
    </xf>
    <xf numFmtId="1" fontId="15" fillId="0" borderId="9" xfId="1" applyNumberFormat="1" applyFont="1" applyFill="1" applyBorder="1" applyAlignment="1">
      <alignment horizontal="center" vertical="center" wrapText="1"/>
    </xf>
    <xf numFmtId="1" fontId="15" fillId="0" borderId="5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right" vertical="center" wrapText="1"/>
    </xf>
    <xf numFmtId="1" fontId="15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4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  <xf numFmtId="3" fontId="15" fillId="20" borderId="21" xfId="0" applyNumberFormat="1" applyFont="1" applyFill="1" applyBorder="1" applyAlignment="1">
      <alignment horizontal="right" vertical="center" wrapText="1"/>
    </xf>
    <xf numFmtId="3" fontId="15" fillId="20" borderId="22" xfId="0" applyNumberFormat="1" applyFont="1" applyFill="1" applyBorder="1" applyAlignment="1">
      <alignment horizontal="right" vertical="center" wrapText="1"/>
    </xf>
    <xf numFmtId="3" fontId="15" fillId="20" borderId="5" xfId="0" applyNumberFormat="1" applyFont="1" applyFill="1" applyBorder="1" applyAlignment="1">
      <alignment horizontal="right" vertical="center" wrapText="1"/>
    </xf>
    <xf numFmtId="3" fontId="15" fillId="20" borderId="6" xfId="0" applyNumberFormat="1" applyFont="1" applyFill="1" applyBorder="1" applyAlignment="1">
      <alignment horizontal="right" vertical="center" wrapText="1"/>
    </xf>
    <xf numFmtId="3" fontId="15" fillId="20" borderId="8" xfId="0" applyNumberFormat="1" applyFont="1" applyFill="1" applyBorder="1" applyAlignment="1">
      <alignment horizontal="right" vertical="center" wrapText="1"/>
    </xf>
    <xf numFmtId="3" fontId="15" fillId="20" borderId="9" xfId="0" applyNumberFormat="1" applyFont="1" applyFill="1" applyBorder="1" applyAlignment="1">
      <alignment horizontal="right" vertical="center" wrapText="1"/>
    </xf>
    <xf numFmtId="3" fontId="15" fillId="20" borderId="20" xfId="0" applyNumberFormat="1" applyFont="1" applyFill="1" applyBorder="1" applyAlignment="1">
      <alignment horizontal="right" vertical="center" wrapText="1"/>
    </xf>
    <xf numFmtId="3" fontId="15" fillId="20" borderId="4" xfId="0" applyNumberFormat="1" applyFont="1" applyFill="1" applyBorder="1" applyAlignment="1">
      <alignment horizontal="right" vertical="center" wrapText="1"/>
    </xf>
    <xf numFmtId="3" fontId="15" fillId="20" borderId="7" xfId="0" applyNumberFormat="1" applyFont="1" applyFill="1" applyBorder="1" applyAlignment="1">
      <alignment horizontal="right" vertical="center" wrapText="1"/>
    </xf>
    <xf numFmtId="3" fontId="15" fillId="0" borderId="20" xfId="0" applyNumberFormat="1" applyFont="1" applyFill="1" applyBorder="1" applyAlignment="1">
      <alignment horizontal="right" vertical="center" wrapText="1"/>
    </xf>
    <xf numFmtId="3" fontId="15" fillId="0" borderId="21" xfId="0" applyNumberFormat="1" applyFont="1" applyFill="1" applyBorder="1" applyAlignment="1">
      <alignment horizontal="right" vertical="center" wrapText="1"/>
    </xf>
    <xf numFmtId="3" fontId="15" fillId="0" borderId="22" xfId="0" applyNumberFormat="1" applyFont="1" applyFill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1" fontId="15" fillId="0" borderId="21" xfId="1" applyNumberFormat="1" applyFont="1" applyFill="1" applyBorder="1" applyAlignment="1">
      <alignment vertical="center" wrapText="1"/>
    </xf>
    <xf numFmtId="1" fontId="15" fillId="0" borderId="8" xfId="1" applyNumberFormat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center" vertical="center"/>
    </xf>
    <xf numFmtId="1" fontId="15" fillId="0" borderId="14" xfId="1" applyNumberFormat="1" applyFont="1" applyFill="1" applyBorder="1" applyAlignment="1">
      <alignment horizontal="right" vertical="center" wrapText="1"/>
    </xf>
    <xf numFmtId="1" fontId="15" fillId="0" borderId="14" xfId="1" applyNumberFormat="1" applyFont="1" applyFill="1" applyBorder="1" applyAlignment="1">
      <alignment horizontal="center" vertical="center" wrapText="1"/>
    </xf>
    <xf numFmtId="3" fontId="15" fillId="9" borderId="13" xfId="0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vertical="center"/>
    </xf>
    <xf numFmtId="0" fontId="14" fillId="3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0" fontId="14" fillId="2" borderId="5" xfId="0" applyNumberFormat="1" applyFont="1" applyFill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 vertical="center"/>
    </xf>
    <xf numFmtId="10" fontId="14" fillId="2" borderId="6" xfId="0" applyNumberFormat="1" applyFont="1" applyFill="1" applyBorder="1" applyAlignment="1">
      <alignment horizontal="center" vertical="center"/>
    </xf>
    <xf numFmtId="10" fontId="14" fillId="2" borderId="11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3" fontId="15" fillId="5" borderId="5" xfId="1" applyNumberFormat="1" applyFont="1" applyFill="1" applyBorder="1" applyAlignment="1">
      <alignment vertical="center"/>
    </xf>
    <xf numFmtId="3" fontId="15" fillId="5" borderId="6" xfId="1" applyNumberFormat="1" applyFont="1" applyFill="1" applyBorder="1" applyAlignment="1">
      <alignment vertical="center"/>
    </xf>
    <xf numFmtId="4" fontId="15" fillId="18" borderId="5" xfId="1" applyNumberFormat="1" applyFont="1" applyFill="1" applyBorder="1" applyAlignment="1">
      <alignment vertical="center"/>
    </xf>
    <xf numFmtId="4" fontId="15" fillId="18" borderId="6" xfId="1" applyNumberFormat="1" applyFont="1" applyFill="1" applyBorder="1" applyAlignment="1">
      <alignment vertical="center"/>
    </xf>
    <xf numFmtId="4" fontId="15" fillId="18" borderId="8" xfId="1" applyNumberFormat="1" applyFont="1" applyFill="1" applyBorder="1" applyAlignment="1">
      <alignment vertical="center"/>
    </xf>
    <xf numFmtId="4" fontId="15" fillId="18" borderId="9" xfId="1" applyNumberFormat="1" applyFont="1" applyFill="1" applyBorder="1" applyAlignment="1">
      <alignment vertical="center"/>
    </xf>
    <xf numFmtId="0" fontId="15" fillId="0" borderId="3" xfId="1" applyFont="1" applyFill="1" applyBorder="1" applyAlignment="1">
      <alignment vertical="center"/>
    </xf>
    <xf numFmtId="0" fontId="15" fillId="3" borderId="3" xfId="1" applyFont="1" applyFill="1" applyBorder="1" applyAlignment="1">
      <alignment vertical="center"/>
    </xf>
    <xf numFmtId="0" fontId="15" fillId="3" borderId="17" xfId="1" applyFont="1" applyFill="1" applyBorder="1" applyAlignment="1">
      <alignment vertical="center"/>
    </xf>
    <xf numFmtId="0" fontId="15" fillId="0" borderId="17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3" borderId="9" xfId="1" applyFont="1" applyFill="1" applyBorder="1" applyAlignment="1">
      <alignment vertical="center"/>
    </xf>
    <xf numFmtId="0" fontId="15" fillId="3" borderId="42" xfId="1" applyFont="1" applyFill="1" applyBorder="1" applyAlignment="1">
      <alignment vertical="center"/>
    </xf>
    <xf numFmtId="0" fontId="15" fillId="0" borderId="42" xfId="1" applyFont="1" applyFill="1" applyBorder="1" applyAlignment="1">
      <alignment vertical="center"/>
    </xf>
    <xf numFmtId="4" fontId="15" fillId="2" borderId="20" xfId="0" applyNumberFormat="1" applyFont="1" applyFill="1" applyBorder="1" applyAlignment="1">
      <alignment vertical="center"/>
    </xf>
    <xf numFmtId="4" fontId="15" fillId="18" borderId="21" xfId="1" applyNumberFormat="1" applyFont="1" applyFill="1" applyBorder="1" applyAlignment="1">
      <alignment vertical="center"/>
    </xf>
    <xf numFmtId="4" fontId="15" fillId="18" borderId="22" xfId="1" applyNumberFormat="1" applyFont="1" applyFill="1" applyBorder="1" applyAlignment="1">
      <alignment vertical="center"/>
    </xf>
    <xf numFmtId="3" fontId="15" fillId="21" borderId="5" xfId="1" applyNumberFormat="1" applyFont="1" applyFill="1" applyBorder="1" applyAlignment="1">
      <alignment vertical="center"/>
    </xf>
    <xf numFmtId="3" fontId="15" fillId="21" borderId="20" xfId="1" applyNumberFormat="1" applyFont="1" applyFill="1" applyBorder="1" applyAlignment="1">
      <alignment vertical="center"/>
    </xf>
    <xf numFmtId="3" fontId="15" fillId="21" borderId="21" xfId="1" applyNumberFormat="1" applyFont="1" applyFill="1" applyBorder="1" applyAlignment="1">
      <alignment vertical="center"/>
    </xf>
    <xf numFmtId="3" fontId="15" fillId="21" borderId="22" xfId="1" applyNumberFormat="1" applyFont="1" applyFill="1" applyBorder="1" applyAlignment="1">
      <alignment vertical="center"/>
    </xf>
    <xf numFmtId="3" fontId="15" fillId="21" borderId="4" xfId="1" applyNumberFormat="1" applyFont="1" applyFill="1" applyBorder="1" applyAlignment="1">
      <alignment vertical="center"/>
    </xf>
    <xf numFmtId="3" fontId="15" fillId="21" borderId="6" xfId="1" applyNumberFormat="1" applyFont="1" applyFill="1" applyBorder="1" applyAlignment="1">
      <alignment vertical="center"/>
    </xf>
    <xf numFmtId="3" fontId="15" fillId="21" borderId="7" xfId="1" applyNumberFormat="1" applyFont="1" applyFill="1" applyBorder="1" applyAlignment="1">
      <alignment vertical="center"/>
    </xf>
    <xf numFmtId="3" fontId="15" fillId="21" borderId="8" xfId="1" applyNumberFormat="1" applyFont="1" applyFill="1" applyBorder="1" applyAlignment="1">
      <alignment vertical="center"/>
    </xf>
    <xf numFmtId="3" fontId="15" fillId="21" borderId="9" xfId="1" applyNumberFormat="1" applyFont="1" applyFill="1" applyBorder="1" applyAlignment="1">
      <alignment vertical="center"/>
    </xf>
    <xf numFmtId="3" fontId="14" fillId="0" borderId="11" xfId="0" applyNumberFormat="1" applyFont="1" applyBorder="1" applyAlignment="1">
      <alignment horizontal="right" vertical="center"/>
    </xf>
    <xf numFmtId="3" fontId="15" fillId="5" borderId="20" xfId="0" applyNumberFormat="1" applyFont="1" applyFill="1" applyBorder="1" applyAlignment="1">
      <alignment vertical="center"/>
    </xf>
    <xf numFmtId="3" fontId="15" fillId="5" borderId="21" xfId="0" applyNumberFormat="1" applyFont="1" applyFill="1" applyBorder="1" applyAlignment="1">
      <alignment vertical="center"/>
    </xf>
    <xf numFmtId="3" fontId="15" fillId="5" borderId="22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right" vertical="center"/>
    </xf>
    <xf numFmtId="3" fontId="14" fillId="0" borderId="21" xfId="0" applyNumberFormat="1" applyFont="1" applyBorder="1" applyAlignment="1">
      <alignment horizontal="right" vertical="center"/>
    </xf>
    <xf numFmtId="3" fontId="14" fillId="0" borderId="22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14" fillId="0" borderId="8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2" fontId="14" fillId="12" borderId="33" xfId="0" applyNumberFormat="1" applyFont="1" applyFill="1" applyBorder="1" applyAlignment="1">
      <alignment horizontal="center" vertical="center"/>
    </xf>
    <xf numFmtId="2" fontId="14" fillId="12" borderId="15" xfId="0" applyNumberFormat="1" applyFont="1" applyFill="1" applyBorder="1" applyAlignment="1">
      <alignment horizontal="center" vertical="center"/>
    </xf>
    <xf numFmtId="3" fontId="15" fillId="5" borderId="21" xfId="1" applyNumberFormat="1" applyFont="1" applyFill="1" applyBorder="1" applyAlignment="1">
      <alignment vertical="center"/>
    </xf>
    <xf numFmtId="3" fontId="15" fillId="9" borderId="48" xfId="0" applyNumberFormat="1" applyFont="1" applyFill="1" applyBorder="1" applyAlignment="1">
      <alignment vertical="center"/>
    </xf>
    <xf numFmtId="3" fontId="15" fillId="5" borderId="22" xfId="1" applyNumberFormat="1" applyFont="1" applyFill="1" applyBorder="1" applyAlignment="1">
      <alignment vertical="center"/>
    </xf>
    <xf numFmtId="3" fontId="15" fillId="9" borderId="20" xfId="0" applyNumberFormat="1" applyFont="1" applyFill="1" applyBorder="1" applyAlignment="1">
      <alignment vertical="center"/>
    </xf>
    <xf numFmtId="3" fontId="15" fillId="2" borderId="48" xfId="0" applyNumberFormat="1" applyFont="1" applyFill="1" applyBorder="1" applyAlignment="1">
      <alignment vertical="center"/>
    </xf>
    <xf numFmtId="3" fontId="15" fillId="5" borderId="8" xfId="1" applyNumberFormat="1" applyFont="1" applyFill="1" applyBorder="1" applyAlignment="1">
      <alignment vertical="center"/>
    </xf>
    <xf numFmtId="3" fontId="15" fillId="9" borderId="19" xfId="0" applyNumberFormat="1" applyFont="1" applyFill="1" applyBorder="1" applyAlignment="1">
      <alignment vertical="center"/>
    </xf>
    <xf numFmtId="3" fontId="15" fillId="5" borderId="9" xfId="1" applyNumberFormat="1" applyFont="1" applyFill="1" applyBorder="1" applyAlignment="1">
      <alignment vertical="center"/>
    </xf>
    <xf numFmtId="3" fontId="15" fillId="9" borderId="21" xfId="0" applyNumberFormat="1" applyFont="1" applyFill="1" applyBorder="1" applyAlignment="1">
      <alignment vertical="center"/>
    </xf>
    <xf numFmtId="3" fontId="15" fillId="9" borderId="46" xfId="0" applyNumberFormat="1" applyFont="1" applyFill="1" applyBorder="1" applyAlignment="1">
      <alignment vertical="center"/>
    </xf>
    <xf numFmtId="3" fontId="15" fillId="9" borderId="24" xfId="0" applyNumberFormat="1" applyFont="1" applyFill="1" applyBorder="1" applyAlignment="1">
      <alignment vertical="center"/>
    </xf>
    <xf numFmtId="3" fontId="15" fillId="9" borderId="60" xfId="0" applyNumberFormat="1" applyFont="1" applyFill="1" applyBorder="1" applyAlignment="1">
      <alignment vertical="center"/>
    </xf>
    <xf numFmtId="3" fontId="15" fillId="9" borderId="22" xfId="0" applyNumberFormat="1" applyFont="1" applyFill="1" applyBorder="1" applyAlignment="1">
      <alignment vertical="center"/>
    </xf>
    <xf numFmtId="3" fontId="15" fillId="21" borderId="41" xfId="1" applyNumberFormat="1" applyFont="1" applyFill="1" applyBorder="1" applyAlignment="1">
      <alignment vertical="center"/>
    </xf>
    <xf numFmtId="3" fontId="15" fillId="21" borderId="11" xfId="1" applyNumberFormat="1" applyFont="1" applyFill="1" applyBorder="1" applyAlignment="1">
      <alignment vertical="center"/>
    </xf>
    <xf numFmtId="3" fontId="15" fillId="21" borderId="42" xfId="1" applyNumberFormat="1" applyFont="1" applyFill="1" applyBorder="1" applyAlignment="1">
      <alignment vertical="center"/>
    </xf>
    <xf numFmtId="3" fontId="15" fillId="22" borderId="20" xfId="1" applyNumberFormat="1" applyFont="1" applyFill="1" applyBorder="1" applyAlignment="1">
      <alignment vertical="center"/>
    </xf>
    <xf numFmtId="3" fontId="15" fillId="22" borderId="21" xfId="1" applyNumberFormat="1" applyFont="1" applyFill="1" applyBorder="1" applyAlignment="1">
      <alignment vertical="center"/>
    </xf>
    <xf numFmtId="3" fontId="15" fillId="22" borderId="22" xfId="1" applyNumberFormat="1" applyFont="1" applyFill="1" applyBorder="1" applyAlignment="1">
      <alignment vertical="center"/>
    </xf>
    <xf numFmtId="3" fontId="15" fillId="22" borderId="4" xfId="1" applyNumberFormat="1" applyFont="1" applyFill="1" applyBorder="1" applyAlignment="1">
      <alignment vertical="center"/>
    </xf>
    <xf numFmtId="3" fontId="15" fillId="22" borderId="5" xfId="1" applyNumberFormat="1" applyFont="1" applyFill="1" applyBorder="1" applyAlignment="1">
      <alignment vertical="center"/>
    </xf>
    <xf numFmtId="3" fontId="15" fillId="22" borderId="6" xfId="1" applyNumberFormat="1" applyFont="1" applyFill="1" applyBorder="1" applyAlignment="1">
      <alignment vertical="center"/>
    </xf>
    <xf numFmtId="3" fontId="15" fillId="22" borderId="7" xfId="1" applyNumberFormat="1" applyFont="1" applyFill="1" applyBorder="1" applyAlignment="1">
      <alignment vertical="center"/>
    </xf>
    <xf numFmtId="3" fontId="15" fillId="22" borderId="8" xfId="1" applyNumberFormat="1" applyFont="1" applyFill="1" applyBorder="1" applyAlignment="1">
      <alignment vertical="center"/>
    </xf>
    <xf numFmtId="3" fontId="15" fillId="22" borderId="9" xfId="1" applyNumberFormat="1" applyFont="1" applyFill="1" applyBorder="1" applyAlignment="1">
      <alignment vertical="center"/>
    </xf>
    <xf numFmtId="3" fontId="15" fillId="21" borderId="48" xfId="1" applyNumberFormat="1" applyFont="1" applyFill="1" applyBorder="1" applyAlignment="1">
      <alignment vertical="center"/>
    </xf>
    <xf numFmtId="3" fontId="15" fillId="21" borderId="13" xfId="1" applyNumberFormat="1" applyFont="1" applyFill="1" applyBorder="1" applyAlignment="1">
      <alignment vertical="center"/>
    </xf>
    <xf numFmtId="3" fontId="15" fillId="21" borderId="19" xfId="1" applyNumberFormat="1" applyFont="1" applyFill="1" applyBorder="1" applyAlignment="1">
      <alignment vertical="center"/>
    </xf>
    <xf numFmtId="3" fontId="15" fillId="19" borderId="5" xfId="0" applyNumberFormat="1" applyFont="1" applyFill="1" applyBorder="1" applyAlignment="1">
      <alignment vertical="center"/>
    </xf>
    <xf numFmtId="3" fontId="15" fillId="19" borderId="21" xfId="0" applyNumberFormat="1" applyFont="1" applyFill="1" applyBorder="1" applyAlignment="1">
      <alignment vertical="center"/>
    </xf>
    <xf numFmtId="3" fontId="15" fillId="19" borderId="22" xfId="0" applyNumberFormat="1" applyFont="1" applyFill="1" applyBorder="1" applyAlignment="1">
      <alignment vertical="center"/>
    </xf>
    <xf numFmtId="3" fontId="15" fillId="19" borderId="6" xfId="0" applyNumberFormat="1" applyFont="1" applyFill="1" applyBorder="1" applyAlignment="1">
      <alignment vertical="center"/>
    </xf>
    <xf numFmtId="3" fontId="15" fillId="19" borderId="8" xfId="0" applyNumberFormat="1" applyFont="1" applyFill="1" applyBorder="1" applyAlignment="1">
      <alignment vertical="center"/>
    </xf>
    <xf numFmtId="3" fontId="15" fillId="19" borderId="9" xfId="0" applyNumberFormat="1" applyFont="1" applyFill="1" applyBorder="1" applyAlignment="1">
      <alignment vertical="center"/>
    </xf>
    <xf numFmtId="3" fontId="14" fillId="0" borderId="41" xfId="0" applyNumberFormat="1" applyFont="1" applyBorder="1" applyAlignment="1">
      <alignment horizontal="right" vertical="center"/>
    </xf>
    <xf numFmtId="3" fontId="14" fillId="0" borderId="42" xfId="0" applyNumberFormat="1" applyFont="1" applyBorder="1" applyAlignment="1">
      <alignment horizontal="right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 vertical="center"/>
    </xf>
    <xf numFmtId="3" fontId="15" fillId="19" borderId="48" xfId="0" applyNumberFormat="1" applyFont="1" applyFill="1" applyBorder="1" applyAlignment="1">
      <alignment vertical="center"/>
    </xf>
    <xf numFmtId="3" fontId="15" fillId="19" borderId="46" xfId="0" applyNumberFormat="1" applyFont="1" applyFill="1" applyBorder="1" applyAlignment="1">
      <alignment vertical="center"/>
    </xf>
    <xf numFmtId="3" fontId="15" fillId="19" borderId="13" xfId="0" applyNumberFormat="1" applyFont="1" applyFill="1" applyBorder="1" applyAlignment="1">
      <alignment vertical="center"/>
    </xf>
    <xf numFmtId="3" fontId="15" fillId="19" borderId="24" xfId="0" applyNumberFormat="1" applyFont="1" applyFill="1" applyBorder="1" applyAlignment="1">
      <alignment vertical="center"/>
    </xf>
    <xf numFmtId="3" fontId="15" fillId="19" borderId="19" xfId="0" applyNumberFormat="1" applyFont="1" applyFill="1" applyBorder="1" applyAlignment="1">
      <alignment vertical="center"/>
    </xf>
    <xf numFmtId="3" fontId="15" fillId="19" borderId="60" xfId="0" applyNumberFormat="1" applyFont="1" applyFill="1" applyBorder="1" applyAlignment="1">
      <alignment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3" fontId="14" fillId="0" borderId="19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5" fillId="0" borderId="5" xfId="4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5" fillId="0" borderId="22" xfId="0" applyNumberFormat="1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right" vertical="center" wrapText="1"/>
    </xf>
    <xf numFmtId="1" fontId="15" fillId="0" borderId="8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vertical="center"/>
    </xf>
    <xf numFmtId="1" fontId="15" fillId="0" borderId="4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1" fontId="15" fillId="0" borderId="72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 wrapText="1"/>
    </xf>
    <xf numFmtId="3" fontId="15" fillId="20" borderId="48" xfId="0" applyNumberFormat="1" applyFont="1" applyFill="1" applyBorder="1" applyAlignment="1">
      <alignment horizontal="right" vertical="center" wrapText="1"/>
    </xf>
    <xf numFmtId="3" fontId="15" fillId="20" borderId="13" xfId="0" applyNumberFormat="1" applyFont="1" applyFill="1" applyBorder="1" applyAlignment="1">
      <alignment horizontal="right" vertical="center" wrapText="1"/>
    </xf>
    <xf numFmtId="3" fontId="15" fillId="20" borderId="19" xfId="0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22" xfId="4" applyFont="1" applyFill="1" applyBorder="1" applyAlignment="1">
      <alignment horizontal="center" vertical="center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right" vertical="center" wrapText="1"/>
    </xf>
    <xf numFmtId="0" fontId="15" fillId="0" borderId="9" xfId="4" applyFont="1" applyFill="1" applyBorder="1" applyAlignment="1">
      <alignment horizontal="center" vertical="center" wrapText="1"/>
    </xf>
    <xf numFmtId="0" fontId="15" fillId="0" borderId="21" xfId="4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right" vertical="center" wrapText="1"/>
    </xf>
    <xf numFmtId="0" fontId="15" fillId="0" borderId="0" xfId="4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3" fontId="15" fillId="24" borderId="20" xfId="0" applyNumberFormat="1" applyFont="1" applyFill="1" applyBorder="1" applyAlignment="1">
      <alignment horizontal="right" vertical="center" wrapText="1"/>
    </xf>
    <xf numFmtId="3" fontId="15" fillId="24" borderId="21" xfId="0" applyNumberFormat="1" applyFont="1" applyFill="1" applyBorder="1" applyAlignment="1">
      <alignment horizontal="right" vertical="center" wrapText="1"/>
    </xf>
    <xf numFmtId="3" fontId="15" fillId="24" borderId="22" xfId="0" applyNumberFormat="1" applyFont="1" applyFill="1" applyBorder="1" applyAlignment="1">
      <alignment horizontal="right" vertical="center" wrapText="1"/>
    </xf>
    <xf numFmtId="3" fontId="15" fillId="24" borderId="4" xfId="0" applyNumberFormat="1" applyFont="1" applyFill="1" applyBorder="1" applyAlignment="1">
      <alignment horizontal="right" vertical="center" wrapText="1"/>
    </xf>
    <xf numFmtId="3" fontId="15" fillId="24" borderId="5" xfId="0" applyNumberFormat="1" applyFont="1" applyFill="1" applyBorder="1" applyAlignment="1">
      <alignment horizontal="right" vertical="center" wrapText="1"/>
    </xf>
    <xf numFmtId="3" fontId="15" fillId="24" borderId="6" xfId="0" applyNumberFormat="1" applyFont="1" applyFill="1" applyBorder="1" applyAlignment="1">
      <alignment horizontal="right" vertical="center" wrapText="1"/>
    </xf>
    <xf numFmtId="3" fontId="15" fillId="2" borderId="21" xfId="0" applyNumberFormat="1" applyFont="1" applyFill="1" applyBorder="1" applyAlignment="1">
      <alignment vertical="center"/>
    </xf>
    <xf numFmtId="4" fontId="15" fillId="2" borderId="21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vertical="center"/>
    </xf>
    <xf numFmtId="4" fontId="15" fillId="2" borderId="8" xfId="0" applyNumberFormat="1" applyFont="1" applyFill="1" applyBorder="1" applyAlignment="1">
      <alignment vertical="center"/>
    </xf>
    <xf numFmtId="3" fontId="15" fillId="2" borderId="20" xfId="0" applyNumberFormat="1" applyFont="1" applyFill="1" applyBorder="1" applyAlignment="1">
      <alignment vertical="center"/>
    </xf>
    <xf numFmtId="3" fontId="15" fillId="2" borderId="4" xfId="0" applyNumberFormat="1" applyFont="1" applyFill="1" applyBorder="1" applyAlignment="1">
      <alignment vertical="center"/>
    </xf>
    <xf numFmtId="3" fontId="15" fillId="2" borderId="7" xfId="0" applyNumberFormat="1" applyFont="1" applyFill="1" applyBorder="1" applyAlignment="1">
      <alignment vertical="center"/>
    </xf>
    <xf numFmtId="0" fontId="14" fillId="0" borderId="4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1" fontId="15" fillId="0" borderId="42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5" fillId="0" borderId="41" xfId="4" applyFont="1" applyFill="1" applyBorder="1" applyAlignment="1">
      <alignment horizontal="center" vertical="center" wrapText="1"/>
    </xf>
    <xf numFmtId="0" fontId="15" fillId="0" borderId="42" xfId="4" applyFont="1" applyFill="1" applyBorder="1" applyAlignment="1">
      <alignment horizontal="center" vertical="center" wrapText="1"/>
    </xf>
    <xf numFmtId="3" fontId="4" fillId="11" borderId="11" xfId="0" applyNumberFormat="1" applyFont="1" applyFill="1" applyBorder="1" applyAlignment="1">
      <alignment horizontal="center" vertical="center"/>
    </xf>
    <xf numFmtId="3" fontId="4" fillId="11" borderId="13" xfId="0" applyNumberFormat="1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/>
    </xf>
    <xf numFmtId="3" fontId="9" fillId="10" borderId="11" xfId="0" applyNumberFormat="1" applyFont="1" applyFill="1" applyBorder="1" applyAlignment="1">
      <alignment horizontal="center" vertical="center" wrapText="1"/>
    </xf>
    <xf numFmtId="3" fontId="9" fillId="10" borderId="13" xfId="0" applyNumberFormat="1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4" borderId="5" xfId="0" applyFill="1" applyBorder="1" applyAlignment="1">
      <alignment horizontal="right"/>
    </xf>
    <xf numFmtId="3" fontId="4" fillId="12" borderId="11" xfId="0" applyNumberFormat="1" applyFont="1" applyFill="1" applyBorder="1" applyAlignment="1">
      <alignment horizontal="center" vertical="center"/>
    </xf>
    <xf numFmtId="3" fontId="4" fillId="12" borderId="13" xfId="0" applyNumberFormat="1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3" fontId="0" fillId="11" borderId="5" xfId="0" applyNumberFormat="1" applyFill="1" applyBorder="1" applyAlignment="1">
      <alignment horizontal="center"/>
    </xf>
    <xf numFmtId="3" fontId="0" fillId="12" borderId="5" xfId="0" applyNumberFormat="1" applyFill="1" applyBorder="1" applyAlignment="1">
      <alignment horizont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8" fillId="7" borderId="43" xfId="3" applyFont="1" applyFill="1" applyBorder="1" applyAlignment="1">
      <alignment horizontal="center" wrapText="1"/>
    </xf>
    <xf numFmtId="0" fontId="8" fillId="7" borderId="44" xfId="3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wrapText="1"/>
    </xf>
    <xf numFmtId="0" fontId="0" fillId="5" borderId="3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4" fontId="11" fillId="15" borderId="50" xfId="1" applyNumberFormat="1" applyFont="1" applyFill="1" applyBorder="1" applyAlignment="1">
      <alignment horizontal="center" vertical="center"/>
    </xf>
    <xf numFmtId="4" fontId="11" fillId="15" borderId="51" xfId="1" applyNumberFormat="1" applyFont="1" applyFill="1" applyBorder="1" applyAlignment="1">
      <alignment horizontal="center" vertical="center"/>
    </xf>
    <xf numFmtId="4" fontId="11" fillId="15" borderId="52" xfId="1" applyNumberFormat="1" applyFont="1" applyFill="1" applyBorder="1" applyAlignment="1">
      <alignment horizontal="center" vertical="center"/>
    </xf>
    <xf numFmtId="4" fontId="7" fillId="9" borderId="48" xfId="1" applyNumberFormat="1" applyFont="1" applyFill="1" applyBorder="1" applyAlignment="1">
      <alignment horizontal="center" vertical="center"/>
    </xf>
    <xf numFmtId="4" fontId="7" fillId="9" borderId="13" xfId="1" applyNumberFormat="1" applyFont="1" applyFill="1" applyBorder="1" applyAlignment="1">
      <alignment horizontal="center" vertical="center"/>
    </xf>
    <xf numFmtId="4" fontId="7" fillId="9" borderId="19" xfId="1" applyNumberFormat="1" applyFont="1" applyFill="1" applyBorder="1" applyAlignment="1">
      <alignment horizontal="center" vertical="center"/>
    </xf>
    <xf numFmtId="4" fontId="7" fillId="9" borderId="21" xfId="1" applyNumberFormat="1" applyFont="1" applyFill="1" applyBorder="1" applyAlignment="1">
      <alignment horizontal="center" vertical="center"/>
    </xf>
    <xf numFmtId="4" fontId="7" fillId="9" borderId="5" xfId="1" applyNumberFormat="1" applyFont="1" applyFill="1" applyBorder="1" applyAlignment="1">
      <alignment horizontal="center" vertical="center"/>
    </xf>
    <xf numFmtId="4" fontId="7" fillId="9" borderId="8" xfId="1" applyNumberFormat="1" applyFont="1" applyFill="1" applyBorder="1" applyAlignment="1">
      <alignment horizontal="center" vertical="center"/>
    </xf>
    <xf numFmtId="4" fontId="7" fillId="9" borderId="22" xfId="1" applyNumberFormat="1" applyFont="1" applyFill="1" applyBorder="1" applyAlignment="1">
      <alignment horizontal="center" vertical="center"/>
    </xf>
    <xf numFmtId="4" fontId="7" fillId="9" borderId="6" xfId="1" applyNumberFormat="1" applyFont="1" applyFill="1" applyBorder="1" applyAlignment="1">
      <alignment horizontal="center" vertical="center"/>
    </xf>
    <xf numFmtId="4" fontId="7" fillId="9" borderId="9" xfId="1" applyNumberFormat="1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3" borderId="5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4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5" borderId="38" xfId="1" quotePrefix="1" applyFont="1" applyFill="1" applyBorder="1" applyAlignment="1">
      <alignment horizontal="center"/>
    </xf>
    <xf numFmtId="0" fontId="6" fillId="5" borderId="39" xfId="1" applyFont="1" applyFill="1" applyBorder="1" applyAlignment="1">
      <alignment horizontal="center"/>
    </xf>
    <xf numFmtId="0" fontId="6" fillId="5" borderId="45" xfId="1" applyFont="1" applyFill="1" applyBorder="1" applyAlignment="1">
      <alignment horizontal="center"/>
    </xf>
    <xf numFmtId="0" fontId="5" fillId="5" borderId="43" xfId="2" applyFont="1" applyFill="1" applyBorder="1" applyAlignment="1">
      <alignment horizontal="center" vertical="center" wrapText="1"/>
    </xf>
    <xf numFmtId="0" fontId="5" fillId="5" borderId="44" xfId="2" applyFont="1" applyFill="1" applyBorder="1" applyAlignment="1">
      <alignment horizontal="center" vertical="center" wrapText="1"/>
    </xf>
    <xf numFmtId="0" fontId="5" fillId="5" borderId="46" xfId="2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/>
    </xf>
    <xf numFmtId="0" fontId="3" fillId="2" borderId="44" xfId="1" applyFont="1" applyFill="1" applyBorder="1" applyAlignment="1">
      <alignment horizontal="center"/>
    </xf>
    <xf numFmtId="0" fontId="3" fillId="2" borderId="46" xfId="1" applyFont="1" applyFill="1" applyBorder="1" applyAlignment="1">
      <alignment horizontal="center"/>
    </xf>
    <xf numFmtId="17" fontId="6" fillId="4" borderId="48" xfId="1" quotePrefix="1" applyNumberFormat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4" borderId="22" xfId="1" applyFont="1" applyFill="1" applyBorder="1" applyAlignment="1">
      <alignment horizont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47" xfId="2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0" fontId="4" fillId="4" borderId="24" xfId="2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right"/>
    </xf>
    <xf numFmtId="0" fontId="0" fillId="6" borderId="29" xfId="0" applyFill="1" applyBorder="1" applyAlignment="1">
      <alignment horizontal="right"/>
    </xf>
    <xf numFmtId="0" fontId="0" fillId="6" borderId="30" xfId="0" applyFill="1" applyBorder="1" applyAlignment="1">
      <alignment horizontal="right"/>
    </xf>
    <xf numFmtId="17" fontId="6" fillId="4" borderId="20" xfId="1" quotePrefix="1" applyNumberFormat="1" applyFont="1" applyFill="1" applyBorder="1" applyAlignment="1">
      <alignment horizontal="center"/>
    </xf>
    <xf numFmtId="0" fontId="5" fillId="4" borderId="23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5" fillId="4" borderId="24" xfId="2" applyFont="1" applyFill="1" applyBorder="1" applyAlignment="1">
      <alignment horizontal="center" vertical="center" wrapText="1"/>
    </xf>
    <xf numFmtId="0" fontId="6" fillId="5" borderId="20" xfId="1" quotePrefix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22" xfId="1" applyFont="1" applyFill="1" applyBorder="1" applyAlignment="1">
      <alignment horizontal="center"/>
    </xf>
    <xf numFmtId="0" fontId="4" fillId="5" borderId="23" xfId="2" applyFont="1" applyFill="1" applyBorder="1" applyAlignment="1">
      <alignment horizontal="center" vertical="center" wrapText="1"/>
    </xf>
    <xf numFmtId="0" fontId="4" fillId="5" borderId="12" xfId="2" applyFont="1" applyFill="1" applyBorder="1" applyAlignment="1">
      <alignment horizontal="center" vertical="center" wrapText="1"/>
    </xf>
    <xf numFmtId="0" fontId="4" fillId="5" borderId="24" xfId="2" applyFont="1" applyFill="1" applyBorder="1" applyAlignment="1">
      <alignment horizontal="center" vertical="center" wrapText="1"/>
    </xf>
    <xf numFmtId="0" fontId="5" fillId="5" borderId="2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24" xfId="2" applyFont="1" applyFill="1" applyBorder="1" applyAlignment="1">
      <alignment horizontal="center" vertical="center" wrapText="1"/>
    </xf>
    <xf numFmtId="0" fontId="6" fillId="4" borderId="20" xfId="1" quotePrefix="1" applyFont="1" applyFill="1" applyBorder="1" applyAlignment="1">
      <alignment horizontal="center"/>
    </xf>
    <xf numFmtId="0" fontId="4" fillId="4" borderId="23" xfId="2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/>
    </xf>
    <xf numFmtId="0" fontId="4" fillId="5" borderId="43" xfId="2" applyFont="1" applyFill="1" applyBorder="1" applyAlignment="1">
      <alignment horizontal="center" vertical="center" wrapText="1"/>
    </xf>
    <xf numFmtId="0" fontId="4" fillId="5" borderId="44" xfId="2" applyFont="1" applyFill="1" applyBorder="1" applyAlignment="1">
      <alignment horizontal="center" vertical="center" wrapText="1"/>
    </xf>
    <xf numFmtId="0" fontId="4" fillId="5" borderId="46" xfId="2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/>
    </xf>
    <xf numFmtId="0" fontId="15" fillId="0" borderId="63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15" fillId="0" borderId="38" xfId="4" applyFont="1" applyFill="1" applyBorder="1" applyAlignment="1">
      <alignment horizontal="center" vertical="center"/>
    </xf>
    <xf numFmtId="0" fontId="15" fillId="0" borderId="37" xfId="4" applyFont="1" applyFill="1" applyBorder="1" applyAlignment="1">
      <alignment horizontal="center" vertical="center"/>
    </xf>
    <xf numFmtId="0" fontId="15" fillId="0" borderId="63" xfId="4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4" fillId="0" borderId="59" xfId="0" applyFont="1" applyFill="1" applyBorder="1" applyAlignment="1">
      <alignment horizontal="right" vertical="center"/>
    </xf>
    <xf numFmtId="0" fontId="14" fillId="0" borderId="55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3" borderId="59" xfId="0" applyFont="1" applyFill="1" applyBorder="1" applyAlignment="1">
      <alignment horizontal="right" vertical="center"/>
    </xf>
    <xf numFmtId="0" fontId="5" fillId="21" borderId="43" xfId="2" applyFont="1" applyFill="1" applyBorder="1" applyAlignment="1">
      <alignment horizontal="center" vertical="center" wrapText="1"/>
    </xf>
    <xf numFmtId="0" fontId="5" fillId="21" borderId="44" xfId="2" applyFont="1" applyFill="1" applyBorder="1" applyAlignment="1">
      <alignment horizontal="center" vertical="center" wrapText="1"/>
    </xf>
    <xf numFmtId="0" fontId="5" fillId="21" borderId="46" xfId="2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58" xfId="0" applyFont="1" applyBorder="1" applyAlignment="1">
      <alignment horizontal="right" vertical="center"/>
    </xf>
    <xf numFmtId="0" fontId="14" fillId="0" borderId="56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3" borderId="56" xfId="0" applyFont="1" applyFill="1" applyBorder="1" applyAlignment="1">
      <alignment horizontal="right"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58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5" fillId="5" borderId="38" xfId="1" quotePrefix="1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/>
    </xf>
    <xf numFmtId="0" fontId="5" fillId="9" borderId="38" xfId="1" quotePrefix="1" applyFont="1" applyFill="1" applyBorder="1" applyAlignment="1">
      <alignment horizontal="center" vertical="center"/>
    </xf>
    <xf numFmtId="0" fontId="5" fillId="9" borderId="39" xfId="1" applyFont="1" applyFill="1" applyBorder="1" applyAlignment="1">
      <alignment horizontal="center" vertical="center"/>
    </xf>
    <xf numFmtId="0" fontId="5" fillId="9" borderId="45" xfId="1" applyFont="1" applyFill="1" applyBorder="1" applyAlignment="1">
      <alignment horizontal="center" vertical="center"/>
    </xf>
    <xf numFmtId="0" fontId="5" fillId="5" borderId="57" xfId="1" quotePrefix="1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17" fillId="17" borderId="48" xfId="2" applyFont="1" applyFill="1" applyBorder="1" applyAlignment="1">
      <alignment horizontal="center" vertical="center" wrapText="1"/>
    </xf>
    <xf numFmtId="0" fontId="17" fillId="17" borderId="21" xfId="2" applyFont="1" applyFill="1" applyBorder="1" applyAlignment="1">
      <alignment horizontal="center" vertical="center" wrapText="1"/>
    </xf>
    <xf numFmtId="0" fontId="17" fillId="17" borderId="22" xfId="2" applyFont="1" applyFill="1" applyBorder="1" applyAlignment="1">
      <alignment horizontal="center" vertical="center" wrapText="1"/>
    </xf>
    <xf numFmtId="0" fontId="15" fillId="5" borderId="43" xfId="2" applyFont="1" applyFill="1" applyBorder="1" applyAlignment="1">
      <alignment horizontal="center" vertical="center" wrapText="1"/>
    </xf>
    <xf numFmtId="0" fontId="15" fillId="5" borderId="44" xfId="2" applyFont="1" applyFill="1" applyBorder="1" applyAlignment="1">
      <alignment horizontal="center" vertical="center" wrapText="1"/>
    </xf>
    <xf numFmtId="0" fontId="15" fillId="5" borderId="46" xfId="2" applyFont="1" applyFill="1" applyBorder="1" applyAlignment="1">
      <alignment horizontal="center" vertical="center" wrapText="1"/>
    </xf>
    <xf numFmtId="0" fontId="15" fillId="9" borderId="44" xfId="2" applyFont="1" applyFill="1" applyBorder="1" applyAlignment="1">
      <alignment horizontal="center" vertical="center" wrapText="1"/>
    </xf>
    <xf numFmtId="0" fontId="15" fillId="9" borderId="46" xfId="2" applyFont="1" applyFill="1" applyBorder="1" applyAlignment="1">
      <alignment horizontal="center" vertical="center" wrapText="1"/>
    </xf>
    <xf numFmtId="0" fontId="5" fillId="7" borderId="43" xfId="2" applyFont="1" applyFill="1" applyBorder="1" applyAlignment="1">
      <alignment horizontal="center" vertical="center" wrapText="1"/>
    </xf>
    <xf numFmtId="0" fontId="5" fillId="7" borderId="44" xfId="2" applyFont="1" applyFill="1" applyBorder="1" applyAlignment="1">
      <alignment horizontal="center" vertical="center" wrapText="1"/>
    </xf>
    <xf numFmtId="0" fontId="5" fillId="7" borderId="46" xfId="2" applyFont="1" applyFill="1" applyBorder="1" applyAlignment="1">
      <alignment horizontal="center" vertical="center" wrapText="1"/>
    </xf>
    <xf numFmtId="0" fontId="15" fillId="9" borderId="43" xfId="2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3" fillId="19" borderId="34" xfId="0" applyFont="1" applyFill="1" applyBorder="1" applyAlignment="1">
      <alignment horizontal="center" vertical="center"/>
    </xf>
    <xf numFmtId="0" fontId="14" fillId="19" borderId="36" xfId="0" applyFont="1" applyFill="1" applyBorder="1" applyAlignment="1">
      <alignment horizontal="center" vertical="center"/>
    </xf>
    <xf numFmtId="0" fontId="14" fillId="19" borderId="35" xfId="0" applyFont="1" applyFill="1" applyBorder="1" applyAlignment="1">
      <alignment horizontal="center" vertical="center"/>
    </xf>
    <xf numFmtId="0" fontId="14" fillId="19" borderId="31" xfId="0" applyFont="1" applyFill="1" applyBorder="1" applyAlignment="1">
      <alignment horizontal="center" vertical="center"/>
    </xf>
    <xf numFmtId="0" fontId="14" fillId="19" borderId="27" xfId="0" applyFont="1" applyFill="1" applyBorder="1" applyAlignment="1">
      <alignment horizontal="center" vertical="center"/>
    </xf>
    <xf numFmtId="0" fontId="14" fillId="19" borderId="32" xfId="0" applyFont="1" applyFill="1" applyBorder="1" applyAlignment="1">
      <alignment horizontal="center" vertical="center"/>
    </xf>
    <xf numFmtId="1" fontId="21" fillId="23" borderId="34" xfId="0" applyNumberFormat="1" applyFont="1" applyFill="1" applyBorder="1" applyAlignment="1">
      <alignment horizontal="center" vertical="center"/>
    </xf>
    <xf numFmtId="1" fontId="21" fillId="23" borderId="36" xfId="0" applyNumberFormat="1" applyFont="1" applyFill="1" applyBorder="1" applyAlignment="1">
      <alignment horizontal="center" vertical="center"/>
    </xf>
    <xf numFmtId="1" fontId="21" fillId="23" borderId="35" xfId="0" applyNumberFormat="1" applyFont="1" applyFill="1" applyBorder="1" applyAlignment="1">
      <alignment horizontal="center" vertical="center"/>
    </xf>
    <xf numFmtId="1" fontId="21" fillId="23" borderId="31" xfId="0" applyNumberFormat="1" applyFont="1" applyFill="1" applyBorder="1" applyAlignment="1">
      <alignment horizontal="center" vertical="center"/>
    </xf>
    <xf numFmtId="1" fontId="21" fillId="23" borderId="27" xfId="0" applyNumberFormat="1" applyFont="1" applyFill="1" applyBorder="1" applyAlignment="1">
      <alignment horizontal="center" vertical="center"/>
    </xf>
    <xf numFmtId="1" fontId="21" fillId="23" borderId="32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6" borderId="28" xfId="0" applyFont="1" applyFill="1" applyBorder="1" applyAlignment="1">
      <alignment horizontal="right" vertical="center"/>
    </xf>
    <xf numFmtId="0" fontId="14" fillId="6" borderId="29" xfId="0" applyFont="1" applyFill="1" applyBorder="1" applyAlignment="1">
      <alignment horizontal="right" vertical="center"/>
    </xf>
    <xf numFmtId="0" fontId="14" fillId="6" borderId="30" xfId="0" applyFont="1" applyFill="1" applyBorder="1" applyAlignment="1">
      <alignment horizontal="right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5" fillId="5" borderId="28" xfId="1" quotePrefix="1" applyFont="1" applyFill="1" applyBorder="1" applyAlignment="1">
      <alignment horizontal="center" vertical="center"/>
    </xf>
    <xf numFmtId="0" fontId="5" fillId="5" borderId="29" xfId="1" quotePrefix="1" applyFont="1" applyFill="1" applyBorder="1" applyAlignment="1">
      <alignment horizontal="center" vertical="center"/>
    </xf>
    <xf numFmtId="0" fontId="5" fillId="5" borderId="30" xfId="1" quotePrefix="1" applyFont="1" applyFill="1" applyBorder="1" applyAlignment="1">
      <alignment horizontal="center" vertical="center"/>
    </xf>
    <xf numFmtId="0" fontId="5" fillId="9" borderId="57" xfId="1" quotePrefix="1" applyFont="1" applyFill="1" applyBorder="1" applyAlignment="1">
      <alignment horizontal="center" vertical="center"/>
    </xf>
    <xf numFmtId="1" fontId="21" fillId="0" borderId="34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1" fontId="21" fillId="0" borderId="31" xfId="0" applyNumberFormat="1" applyFont="1" applyBorder="1" applyAlignment="1">
      <alignment horizontal="center" vertical="center"/>
    </xf>
    <xf numFmtId="1" fontId="21" fillId="0" borderId="27" xfId="0" applyNumberFormat="1" applyFont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top"/>
    </xf>
    <xf numFmtId="0" fontId="15" fillId="0" borderId="37" xfId="1" applyFont="1" applyFill="1" applyBorder="1" applyAlignment="1">
      <alignment horizontal="center" vertical="top"/>
    </xf>
    <xf numFmtId="0" fontId="15" fillId="0" borderId="63" xfId="1" applyFont="1" applyFill="1" applyBorder="1" applyAlignment="1">
      <alignment horizontal="center" vertical="top"/>
    </xf>
    <xf numFmtId="0" fontId="23" fillId="0" borderId="3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5" fillId="5" borderId="71" xfId="1" applyFont="1" applyFill="1" applyBorder="1" applyAlignment="1">
      <alignment horizontal="center" vertical="center"/>
    </xf>
    <xf numFmtId="0" fontId="5" fillId="9" borderId="71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 wrapText="1"/>
    </xf>
    <xf numFmtId="0" fontId="15" fillId="0" borderId="65" xfId="1" applyFont="1" applyFill="1" applyBorder="1" applyAlignment="1">
      <alignment horizontal="center" vertical="center" wrapText="1"/>
    </xf>
    <xf numFmtId="0" fontId="15" fillId="0" borderId="66" xfId="1" applyFont="1" applyFill="1" applyBorder="1" applyAlignment="1">
      <alignment horizontal="center" vertical="center" wrapText="1"/>
    </xf>
    <xf numFmtId="0" fontId="5" fillId="5" borderId="64" xfId="1" quotePrefix="1" applyFont="1" applyFill="1" applyBorder="1" applyAlignment="1">
      <alignment horizontal="center" vertical="center"/>
    </xf>
    <xf numFmtId="0" fontId="5" fillId="5" borderId="65" xfId="1" applyFont="1" applyFill="1" applyBorder="1" applyAlignment="1">
      <alignment horizontal="center" vertical="center"/>
    </xf>
    <xf numFmtId="0" fontId="5" fillId="5" borderId="66" xfId="1" applyFont="1" applyFill="1" applyBorder="1" applyAlignment="1">
      <alignment horizontal="center" vertical="center"/>
    </xf>
    <xf numFmtId="0" fontId="0" fillId="3" borderId="55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59" xfId="0" applyFill="1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3" borderId="56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58" xfId="0" applyFill="1" applyBorder="1" applyAlignment="1">
      <alignment horizontal="right" vertical="center"/>
    </xf>
    <xf numFmtId="0" fontId="0" fillId="3" borderId="20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4" fillId="9" borderId="43" xfId="2" applyFont="1" applyFill="1" applyBorder="1" applyAlignment="1">
      <alignment horizontal="center" vertical="center" wrapText="1"/>
    </xf>
    <xf numFmtId="0" fontId="4" fillId="9" borderId="44" xfId="2" applyFont="1" applyFill="1" applyBorder="1" applyAlignment="1">
      <alignment horizontal="center" vertical="center" wrapText="1"/>
    </xf>
    <xf numFmtId="0" fontId="4" fillId="9" borderId="46" xfId="2" applyFont="1" applyFill="1" applyBorder="1" applyAlignment="1">
      <alignment horizontal="center" vertical="center" wrapText="1"/>
    </xf>
    <xf numFmtId="0" fontId="5" fillId="9" borderId="43" xfId="2" applyFont="1" applyFill="1" applyBorder="1" applyAlignment="1">
      <alignment horizontal="center" vertical="center" wrapText="1"/>
    </xf>
    <xf numFmtId="0" fontId="5" fillId="9" borderId="44" xfId="2" applyFont="1" applyFill="1" applyBorder="1" applyAlignment="1">
      <alignment horizontal="center" vertical="center" wrapText="1"/>
    </xf>
    <xf numFmtId="0" fontId="5" fillId="9" borderId="46" xfId="2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5" borderId="38" xfId="1" quotePrefix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" vertical="center"/>
    </xf>
    <xf numFmtId="0" fontId="6" fillId="5" borderId="45" xfId="1" applyFont="1" applyFill="1" applyBorder="1" applyAlignment="1">
      <alignment horizontal="center" vertical="center"/>
    </xf>
    <xf numFmtId="0" fontId="6" fillId="9" borderId="38" xfId="1" quotePrefix="1" applyFont="1" applyFill="1" applyBorder="1" applyAlignment="1">
      <alignment horizontal="center" vertical="center"/>
    </xf>
    <xf numFmtId="0" fontId="6" fillId="9" borderId="39" xfId="1" applyFont="1" applyFill="1" applyBorder="1" applyAlignment="1">
      <alignment horizontal="center" vertical="center"/>
    </xf>
    <xf numFmtId="0" fontId="6" fillId="9" borderId="45" xfId="1" applyFont="1" applyFill="1" applyBorder="1" applyAlignment="1">
      <alignment horizontal="center" vertical="center"/>
    </xf>
    <xf numFmtId="0" fontId="6" fillId="5" borderId="57" xfId="1" quotePrefix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right" vertical="center"/>
    </xf>
    <xf numFmtId="0" fontId="0" fillId="6" borderId="29" xfId="0" applyFill="1" applyBorder="1" applyAlignment="1">
      <alignment horizontal="right" vertical="center"/>
    </xf>
    <xf numFmtId="0" fontId="0" fillId="6" borderId="30" xfId="0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7" fillId="17" borderId="20" xfId="2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17" borderId="28" xfId="2" applyFont="1" applyFill="1" applyBorder="1" applyAlignment="1">
      <alignment horizontal="center" vertical="center" wrapText="1"/>
    </xf>
    <xf numFmtId="0" fontId="17" fillId="17" borderId="29" xfId="2" applyFont="1" applyFill="1" applyBorder="1" applyAlignment="1">
      <alignment horizontal="center" vertical="center" wrapText="1"/>
    </xf>
    <xf numFmtId="0" fontId="17" fillId="17" borderId="30" xfId="2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5" fillId="24" borderId="21" xfId="0" applyFont="1" applyFill="1" applyBorder="1" applyAlignment="1">
      <alignment horizontal="right" vertical="center" wrapText="1"/>
    </xf>
    <xf numFmtId="0" fontId="15" fillId="24" borderId="5" xfId="0" applyFont="1" applyFill="1" applyBorder="1" applyAlignment="1">
      <alignment horizontal="right" vertical="center" wrapText="1"/>
    </xf>
    <xf numFmtId="0" fontId="14" fillId="24" borderId="5" xfId="0" applyFont="1" applyFill="1" applyBorder="1" applyAlignment="1">
      <alignment horizontal="right" vertical="center" wrapText="1"/>
    </xf>
    <xf numFmtId="3" fontId="19" fillId="20" borderId="4" xfId="0" applyNumberFormat="1" applyFont="1" applyFill="1" applyBorder="1" applyAlignment="1">
      <alignment horizontal="center" vertical="center" wrapText="1"/>
    </xf>
    <xf numFmtId="3" fontId="19" fillId="20" borderId="5" xfId="0" applyNumberFormat="1" applyFont="1" applyFill="1" applyBorder="1" applyAlignment="1">
      <alignment horizontal="center" vertical="center" wrapText="1"/>
    </xf>
    <xf numFmtId="3" fontId="19" fillId="20" borderId="6" xfId="0" applyNumberFormat="1" applyFont="1" applyFill="1" applyBorder="1" applyAlignment="1">
      <alignment horizontal="center" vertical="center" wrapText="1"/>
    </xf>
    <xf numFmtId="3" fontId="19" fillId="20" borderId="7" xfId="0" applyNumberFormat="1" applyFont="1" applyFill="1" applyBorder="1" applyAlignment="1">
      <alignment horizontal="center" vertical="center" wrapText="1"/>
    </xf>
    <xf numFmtId="3" fontId="19" fillId="20" borderId="8" xfId="0" applyNumberFormat="1" applyFont="1" applyFill="1" applyBorder="1" applyAlignment="1">
      <alignment horizontal="center" vertical="center" wrapText="1"/>
    </xf>
    <xf numFmtId="3" fontId="19" fillId="20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9" fillId="0" borderId="0" xfId="4" applyFont="1" applyFill="1" applyBorder="1" applyAlignment="1">
      <alignment vertical="center"/>
    </xf>
    <xf numFmtId="0" fontId="25" fillId="0" borderId="0" xfId="4" applyFont="1" applyFill="1" applyBorder="1" applyAlignment="1">
      <alignment horizontal="left" vertical="center"/>
    </xf>
    <xf numFmtId="0" fontId="25" fillId="0" borderId="0" xfId="4" applyFont="1" applyFill="1" applyBorder="1" applyAlignment="1">
      <alignment horizontal="left" vertical="center" wrapText="1"/>
    </xf>
    <xf numFmtId="0" fontId="25" fillId="0" borderId="0" xfId="4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0" fillId="19" borderId="61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0" fillId="19" borderId="6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19" borderId="73" xfId="0" applyFont="1" applyFill="1" applyBorder="1" applyAlignment="1">
      <alignment horizontal="center" vertical="center" wrapText="1"/>
    </xf>
    <xf numFmtId="2" fontId="20" fillId="2" borderId="7" xfId="0" applyNumberFormat="1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/>
    </xf>
    <xf numFmtId="2" fontId="20" fillId="2" borderId="9" xfId="0" applyNumberFormat="1" applyFont="1" applyFill="1" applyBorder="1" applyAlignment="1">
      <alignment horizontal="center" vertical="center"/>
    </xf>
    <xf numFmtId="2" fontId="14" fillId="12" borderId="7" xfId="0" applyNumberFormat="1" applyFont="1" applyFill="1" applyBorder="1" applyAlignment="1">
      <alignment horizontal="center" vertical="center"/>
    </xf>
    <xf numFmtId="2" fontId="14" fillId="12" borderId="8" xfId="0" applyNumberFormat="1" applyFont="1" applyFill="1" applyBorder="1" applyAlignment="1">
      <alignment horizontal="center" vertical="center"/>
    </xf>
    <xf numFmtId="2" fontId="14" fillId="12" borderId="9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" fontId="19" fillId="0" borderId="41" xfId="0" applyNumberFormat="1" applyFont="1" applyFill="1" applyBorder="1" applyAlignment="1">
      <alignment horizontal="left" vertical="center" wrapText="1"/>
    </xf>
    <xf numFmtId="1" fontId="19" fillId="0" borderId="50" xfId="0" applyNumberFormat="1" applyFont="1" applyFill="1" applyBorder="1" applyAlignment="1">
      <alignment horizontal="center" vertical="center" wrapText="1"/>
    </xf>
    <xf numFmtId="1" fontId="19" fillId="19" borderId="50" xfId="0" applyNumberFormat="1" applyFont="1" applyFill="1" applyBorder="1" applyAlignment="1">
      <alignment horizontal="center" vertical="center" wrapText="1"/>
    </xf>
    <xf numFmtId="3" fontId="19" fillId="0" borderId="48" xfId="0" applyNumberFormat="1" applyFont="1" applyFill="1" applyBorder="1" applyAlignment="1">
      <alignment horizontal="center" vertical="center" wrapText="1"/>
    </xf>
    <xf numFmtId="3" fontId="26" fillId="20" borderId="21" xfId="0" applyNumberFormat="1" applyFont="1" applyFill="1" applyBorder="1" applyAlignment="1">
      <alignment horizontal="center" vertical="center"/>
    </xf>
    <xf numFmtId="3" fontId="26" fillId="20" borderId="22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left" vertical="center" wrapText="1"/>
    </xf>
    <xf numFmtId="1" fontId="19" fillId="0" borderId="51" xfId="0" applyNumberFormat="1" applyFont="1" applyFill="1" applyBorder="1" applyAlignment="1">
      <alignment horizontal="center" vertical="center" wrapText="1"/>
    </xf>
    <xf numFmtId="1" fontId="19" fillId="19" borderId="51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26" fillId="20" borderId="5" xfId="0" applyNumberFormat="1" applyFont="1" applyFill="1" applyBorder="1" applyAlignment="1">
      <alignment horizontal="center" vertical="center"/>
    </xf>
    <xf numFmtId="3" fontId="26" fillId="20" borderId="6" xfId="0" applyNumberFormat="1" applyFont="1" applyFill="1" applyBorder="1" applyAlignment="1">
      <alignment horizontal="center" vertical="center"/>
    </xf>
    <xf numFmtId="3" fontId="19" fillId="20" borderId="5" xfId="0" applyNumberFormat="1" applyFont="1" applyFill="1" applyBorder="1" applyAlignment="1">
      <alignment horizontal="center" vertical="center"/>
    </xf>
    <xf numFmtId="3" fontId="19" fillId="20" borderId="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" fontId="19" fillId="0" borderId="42" xfId="0" applyNumberFormat="1" applyFont="1" applyFill="1" applyBorder="1" applyAlignment="1">
      <alignment horizontal="left" vertical="center" wrapText="1"/>
    </xf>
    <xf numFmtId="1" fontId="19" fillId="0" borderId="52" xfId="0" applyNumberFormat="1" applyFont="1" applyFill="1" applyBorder="1" applyAlignment="1">
      <alignment horizontal="center" vertical="center" wrapText="1"/>
    </xf>
    <xf numFmtId="1" fontId="19" fillId="19" borderId="52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26" fillId="20" borderId="8" xfId="0" applyNumberFormat="1" applyFont="1" applyFill="1" applyBorder="1" applyAlignment="1">
      <alignment horizontal="center" vertical="center"/>
    </xf>
    <xf numFmtId="3" fontId="26" fillId="20" borderId="9" xfId="0" applyNumberFormat="1" applyFont="1" applyFill="1" applyBorder="1" applyAlignment="1">
      <alignment horizontal="center" vertical="center"/>
    </xf>
    <xf numFmtId="0" fontId="26" fillId="0" borderId="41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center" vertical="center" wrapText="1"/>
    </xf>
    <xf numFmtId="3" fontId="26" fillId="0" borderId="48" xfId="0" applyNumberFormat="1" applyFont="1" applyBorder="1" applyAlignment="1">
      <alignment horizontal="center" vertical="center" wrapText="1"/>
    </xf>
    <xf numFmtId="3" fontId="26" fillId="20" borderId="21" xfId="0" applyNumberFormat="1" applyFont="1" applyFill="1" applyBorder="1" applyAlignment="1">
      <alignment horizontal="center" vertical="center" wrapText="1"/>
    </xf>
    <xf numFmtId="3" fontId="26" fillId="20" borderId="22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center"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3" fontId="26" fillId="20" borderId="5" xfId="0" applyNumberFormat="1" applyFont="1" applyFill="1" applyBorder="1" applyAlignment="1">
      <alignment horizontal="center" vertical="center" wrapText="1"/>
    </xf>
    <xf numFmtId="3" fontId="26" fillId="20" borderId="6" xfId="0" applyNumberFormat="1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20" borderId="8" xfId="0" applyNumberFormat="1" applyFont="1" applyFill="1" applyBorder="1" applyAlignment="1">
      <alignment horizontal="center" vertical="center" wrapText="1"/>
    </xf>
    <xf numFmtId="3" fontId="26" fillId="20" borderId="9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vertical="center" wrapText="1"/>
    </xf>
    <xf numFmtId="3" fontId="19" fillId="20" borderId="8" xfId="4" applyNumberFormat="1" applyFont="1" applyFill="1" applyBorder="1" applyAlignment="1">
      <alignment horizontal="center" vertical="center"/>
    </xf>
    <xf numFmtId="3" fontId="19" fillId="20" borderId="9" xfId="4" applyNumberFormat="1" applyFont="1" applyFill="1" applyBorder="1" applyAlignment="1">
      <alignment horizontal="center" vertical="center"/>
    </xf>
    <xf numFmtId="1" fontId="19" fillId="0" borderId="42" xfId="0" applyNumberFormat="1" applyFont="1" applyFill="1" applyBorder="1" applyAlignment="1">
      <alignment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21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Fill="1" applyBorder="1" applyAlignment="1">
      <alignment horizontal="center" vertical="center" wrapText="1"/>
    </xf>
    <xf numFmtId="3" fontId="19" fillId="20" borderId="25" xfId="0" applyNumberFormat="1" applyFont="1" applyFill="1" applyBorder="1" applyAlignment="1">
      <alignment horizontal="center" vertical="center" wrapText="1"/>
    </xf>
    <xf numFmtId="3" fontId="19" fillId="20" borderId="10" xfId="0" applyNumberFormat="1" applyFont="1" applyFill="1" applyBorder="1" applyAlignment="1">
      <alignment horizontal="center" vertical="center" wrapText="1"/>
    </xf>
    <xf numFmtId="3" fontId="19" fillId="20" borderId="26" xfId="0" applyNumberFormat="1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/>
    </xf>
    <xf numFmtId="1" fontId="19" fillId="2" borderId="11" xfId="4" applyNumberFormat="1" applyFont="1" applyFill="1" applyBorder="1" applyAlignment="1">
      <alignment horizontal="left" vertical="center" wrapText="1"/>
    </xf>
    <xf numFmtId="1" fontId="19" fillId="2" borderId="73" xfId="0" applyNumberFormat="1" applyFont="1" applyFill="1" applyBorder="1" applyAlignment="1">
      <alignment horizontal="center" vertical="center" wrapText="1"/>
    </xf>
    <xf numFmtId="1" fontId="19" fillId="2" borderId="74" xfId="0" applyNumberFormat="1" applyFont="1" applyFill="1" applyBorder="1" applyAlignment="1">
      <alignment horizontal="center" vertical="center" wrapText="1"/>
    </xf>
    <xf numFmtId="3" fontId="19" fillId="2" borderId="40" xfId="0" applyNumberFormat="1" applyFont="1" applyFill="1" applyBorder="1" applyAlignment="1">
      <alignment horizontal="center" vertical="center" wrapText="1"/>
    </xf>
    <xf numFmtId="3" fontId="26" fillId="2" borderId="72" xfId="0" applyNumberFormat="1" applyFont="1" applyFill="1" applyBorder="1" applyAlignment="1">
      <alignment horizontal="center" vertical="center"/>
    </xf>
    <xf numFmtId="3" fontId="26" fillId="2" borderId="75" xfId="0" applyNumberFormat="1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/>
    <xf numFmtId="0" fontId="19" fillId="0" borderId="64" xfId="0" applyFont="1" applyFill="1" applyBorder="1" applyAlignment="1">
      <alignment horizontal="center" vertical="center"/>
    </xf>
    <xf numFmtId="1" fontId="19" fillId="0" borderId="76" xfId="0" applyNumberFormat="1" applyFont="1" applyFill="1" applyBorder="1" applyAlignment="1">
      <alignment horizontal="left" vertical="center" wrapText="1"/>
    </xf>
    <xf numFmtId="1" fontId="19" fillId="0" borderId="74" xfId="0" applyNumberFormat="1" applyFont="1" applyFill="1" applyBorder="1" applyAlignment="1">
      <alignment horizontal="center" vertical="center" wrapText="1"/>
    </xf>
    <xf numFmtId="1" fontId="19" fillId="19" borderId="74" xfId="0" applyNumberFormat="1" applyFont="1" applyFill="1" applyBorder="1" applyAlignment="1">
      <alignment horizontal="center" vertical="center" wrapText="1"/>
    </xf>
    <xf numFmtId="3" fontId="19" fillId="0" borderId="77" xfId="0" applyNumberFormat="1" applyFont="1" applyFill="1" applyBorder="1" applyAlignment="1">
      <alignment horizontal="center" vertical="center" wrapText="1"/>
    </xf>
    <xf numFmtId="3" fontId="26" fillId="20" borderId="65" xfId="0" applyNumberFormat="1" applyFont="1" applyFill="1" applyBorder="1" applyAlignment="1">
      <alignment horizontal="center" vertical="center"/>
    </xf>
    <xf numFmtId="3" fontId="26" fillId="20" borderId="66" xfId="0" applyNumberFormat="1" applyFont="1" applyFill="1" applyBorder="1" applyAlignment="1">
      <alignment horizontal="center" vertical="center"/>
    </xf>
    <xf numFmtId="3" fontId="19" fillId="20" borderId="63" xfId="0" applyNumberFormat="1" applyFont="1" applyFill="1" applyBorder="1" applyAlignment="1">
      <alignment horizontal="center" vertical="center" wrapText="1"/>
    </xf>
    <xf numFmtId="3" fontId="19" fillId="20" borderId="72" xfId="0" applyNumberFormat="1" applyFont="1" applyFill="1" applyBorder="1" applyAlignment="1">
      <alignment horizontal="center" vertical="center" wrapText="1"/>
    </xf>
    <xf numFmtId="3" fontId="19" fillId="20" borderId="75" xfId="0" applyNumberFormat="1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left" vertical="center" wrapText="1"/>
    </xf>
    <xf numFmtId="3" fontId="19" fillId="20" borderId="21" xfId="4" applyNumberFormat="1" applyFont="1" applyFill="1" applyBorder="1" applyAlignment="1">
      <alignment horizontal="center" vertical="center"/>
    </xf>
    <xf numFmtId="3" fontId="19" fillId="20" borderId="22" xfId="4" applyNumberFormat="1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20" borderId="5" xfId="4" applyNumberFormat="1" applyFont="1" applyFill="1" applyBorder="1" applyAlignment="1">
      <alignment horizontal="center" vertical="center"/>
    </xf>
    <xf numFmtId="3" fontId="19" fillId="20" borderId="6" xfId="4" applyNumberFormat="1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left" vertical="center" wrapText="1"/>
    </xf>
    <xf numFmtId="0" fontId="19" fillId="0" borderId="52" xfId="0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left" vertical="center" wrapText="1"/>
    </xf>
    <xf numFmtId="0" fontId="26" fillId="0" borderId="50" xfId="0" applyFont="1" applyFill="1" applyBorder="1" applyAlignment="1">
      <alignment horizontal="center" vertical="center"/>
    </xf>
    <xf numFmtId="3" fontId="26" fillId="0" borderId="48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wrapText="1"/>
    </xf>
    <xf numFmtId="0" fontId="26" fillId="0" borderId="51" xfId="0" applyFont="1" applyFill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left" vertical="center" wrapText="1"/>
    </xf>
    <xf numFmtId="0" fontId="26" fillId="0" borderId="52" xfId="0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0" fontId="19" fillId="0" borderId="64" xfId="4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left" vertical="center" wrapText="1"/>
    </xf>
    <xf numFmtId="0" fontId="26" fillId="0" borderId="74" xfId="0" applyFont="1" applyFill="1" applyBorder="1" applyAlignment="1">
      <alignment horizontal="center" vertical="center"/>
    </xf>
    <xf numFmtId="3" fontId="26" fillId="0" borderId="77" xfId="0" applyNumberFormat="1" applyFont="1" applyFill="1" applyBorder="1" applyAlignment="1">
      <alignment horizontal="center" vertical="center"/>
    </xf>
    <xf numFmtId="3" fontId="19" fillId="20" borderId="65" xfId="4" applyNumberFormat="1" applyFont="1" applyFill="1" applyBorder="1" applyAlignment="1">
      <alignment horizontal="center" vertical="center"/>
    </xf>
    <xf numFmtId="3" fontId="19" fillId="20" borderId="66" xfId="4" applyNumberFormat="1" applyFont="1" applyFill="1" applyBorder="1" applyAlignment="1">
      <alignment horizontal="center" vertical="center"/>
    </xf>
    <xf numFmtId="3" fontId="19" fillId="20" borderId="64" xfId="0" applyNumberFormat="1" applyFont="1" applyFill="1" applyBorder="1" applyAlignment="1">
      <alignment horizontal="center" vertical="center" wrapText="1"/>
    </xf>
    <xf numFmtId="3" fontId="19" fillId="20" borderId="65" xfId="0" applyNumberFormat="1" applyFont="1" applyFill="1" applyBorder="1" applyAlignment="1">
      <alignment horizontal="center" vertical="center" wrapText="1"/>
    </xf>
    <xf numFmtId="3" fontId="19" fillId="20" borderId="66" xfId="0" applyNumberFormat="1" applyFont="1" applyFill="1" applyBorder="1" applyAlignment="1">
      <alignment horizontal="center" vertical="center" wrapText="1"/>
    </xf>
    <xf numFmtId="0" fontId="19" fillId="0" borderId="41" xfId="4" applyFont="1" applyFill="1" applyBorder="1" applyAlignment="1">
      <alignment horizontal="left" vertical="center" wrapText="1"/>
    </xf>
    <xf numFmtId="0" fontId="19" fillId="0" borderId="50" xfId="4" applyFont="1" applyFill="1" applyBorder="1" applyAlignment="1">
      <alignment horizontal="center" vertical="center" wrapText="1"/>
    </xf>
    <xf numFmtId="3" fontId="19" fillId="0" borderId="48" xfId="4" applyNumberFormat="1" applyFont="1" applyFill="1" applyBorder="1" applyAlignment="1">
      <alignment horizontal="center" vertical="center" wrapText="1"/>
    </xf>
    <xf numFmtId="0" fontId="19" fillId="0" borderId="51" xfId="4" applyFont="1" applyFill="1" applyBorder="1" applyAlignment="1">
      <alignment horizontal="center" vertical="center" wrapText="1"/>
    </xf>
    <xf numFmtId="3" fontId="19" fillId="0" borderId="13" xfId="4" applyNumberFormat="1" applyFont="1" applyFill="1" applyBorder="1" applyAlignment="1">
      <alignment horizontal="center" vertical="center" wrapText="1"/>
    </xf>
    <xf numFmtId="0" fontId="19" fillId="0" borderId="52" xfId="4" applyFont="1" applyFill="1" applyBorder="1" applyAlignment="1">
      <alignment horizontal="center" vertical="center" wrapText="1"/>
    </xf>
    <xf numFmtId="3" fontId="19" fillId="0" borderId="19" xfId="4" applyNumberFormat="1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left" vertical="center"/>
    </xf>
    <xf numFmtId="0" fontId="19" fillId="0" borderId="11" xfId="4" applyFont="1" applyFill="1" applyBorder="1" applyAlignment="1">
      <alignment horizontal="left" vertical="center" wrapText="1"/>
    </xf>
    <xf numFmtId="0" fontId="19" fillId="0" borderId="42" xfId="4" applyFont="1" applyFill="1" applyBorder="1" applyAlignment="1">
      <alignment horizontal="left" vertical="center" wrapText="1"/>
    </xf>
    <xf numFmtId="0" fontId="19" fillId="2" borderId="20" xfId="4" applyFont="1" applyFill="1" applyBorder="1" applyAlignment="1">
      <alignment horizontal="center" vertical="center"/>
    </xf>
    <xf numFmtId="0" fontId="19" fillId="2" borderId="41" xfId="4" applyFont="1" applyFill="1" applyBorder="1" applyAlignment="1">
      <alignment horizontal="left" vertical="center" wrapText="1"/>
    </xf>
    <xf numFmtId="0" fontId="19" fillId="2" borderId="50" xfId="4" applyFont="1" applyFill="1" applyBorder="1" applyAlignment="1">
      <alignment horizontal="center" vertical="center" wrapText="1"/>
    </xf>
    <xf numFmtId="1" fontId="19" fillId="2" borderId="50" xfId="0" applyNumberFormat="1" applyFont="1" applyFill="1" applyBorder="1" applyAlignment="1">
      <alignment horizontal="center" vertical="center" wrapText="1"/>
    </xf>
    <xf numFmtId="3" fontId="19" fillId="2" borderId="48" xfId="4" applyNumberFormat="1" applyFont="1" applyFill="1" applyBorder="1" applyAlignment="1">
      <alignment horizontal="center" vertical="center" wrapText="1"/>
    </xf>
    <xf numFmtId="3" fontId="19" fillId="2" borderId="21" xfId="4" applyNumberFormat="1" applyFont="1" applyFill="1" applyBorder="1" applyAlignment="1">
      <alignment horizontal="center" vertical="center"/>
    </xf>
    <xf numFmtId="3" fontId="19" fillId="2" borderId="22" xfId="4" applyNumberFormat="1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center" vertical="center" wrapText="1"/>
    </xf>
    <xf numFmtId="3" fontId="19" fillId="2" borderId="21" xfId="0" applyNumberFormat="1" applyFont="1" applyFill="1" applyBorder="1" applyAlignment="1">
      <alignment horizontal="center" vertical="center" wrapText="1"/>
    </xf>
    <xf numFmtId="3" fontId="19" fillId="2" borderId="22" xfId="0" applyNumberFormat="1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left" vertical="center" wrapText="1"/>
    </xf>
    <xf numFmtId="0" fontId="19" fillId="2" borderId="51" xfId="4" applyFont="1" applyFill="1" applyBorder="1" applyAlignment="1">
      <alignment horizontal="center" vertical="center" wrapText="1"/>
    </xf>
    <xf numFmtId="1" fontId="19" fillId="2" borderId="51" xfId="0" applyNumberFormat="1" applyFont="1" applyFill="1" applyBorder="1" applyAlignment="1">
      <alignment horizontal="center" vertical="center" wrapText="1"/>
    </xf>
    <xf numFmtId="3" fontId="19" fillId="2" borderId="13" xfId="4" applyNumberFormat="1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/>
    </xf>
    <xf numFmtId="3" fontId="19" fillId="2" borderId="6" xfId="4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0" fontId="19" fillId="2" borderId="7" xfId="4" applyFont="1" applyFill="1" applyBorder="1" applyAlignment="1">
      <alignment horizontal="center" vertical="center"/>
    </xf>
    <xf numFmtId="0" fontId="19" fillId="2" borderId="42" xfId="4" applyFont="1" applyFill="1" applyBorder="1" applyAlignment="1">
      <alignment horizontal="left" vertical="center" wrapText="1"/>
    </xf>
    <xf numFmtId="0" fontId="19" fillId="2" borderId="52" xfId="4" applyFont="1" applyFill="1" applyBorder="1" applyAlignment="1">
      <alignment horizontal="center" vertical="center" wrapText="1"/>
    </xf>
    <xf numFmtId="1" fontId="19" fillId="2" borderId="52" xfId="0" applyNumberFormat="1" applyFont="1" applyFill="1" applyBorder="1" applyAlignment="1">
      <alignment horizontal="center" vertical="center" wrapText="1"/>
    </xf>
    <xf numFmtId="3" fontId="19" fillId="2" borderId="19" xfId="4" applyNumberFormat="1" applyFont="1" applyFill="1" applyBorder="1" applyAlignment="1">
      <alignment horizontal="center" vertical="center" wrapText="1"/>
    </xf>
    <xf numFmtId="3" fontId="19" fillId="2" borderId="8" xfId="4" applyNumberFormat="1" applyFont="1" applyFill="1" applyBorder="1" applyAlignment="1">
      <alignment horizontal="center" vertical="center"/>
    </xf>
    <xf numFmtId="3" fontId="19" fillId="2" borderId="9" xfId="4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26" fillId="2" borderId="76" xfId="0" applyFont="1" applyFill="1" applyBorder="1" applyAlignment="1">
      <alignment horizontal="left" vertical="center" wrapText="1"/>
    </xf>
    <xf numFmtId="0" fontId="26" fillId="2" borderId="74" xfId="0" applyFont="1" applyFill="1" applyBorder="1" applyAlignment="1">
      <alignment horizontal="center" vertical="center" wrapText="1"/>
    </xf>
    <xf numFmtId="3" fontId="26" fillId="2" borderId="77" xfId="0" applyNumberFormat="1" applyFont="1" applyFill="1" applyBorder="1" applyAlignment="1">
      <alignment horizontal="center" vertical="center" wrapText="1"/>
    </xf>
    <xf numFmtId="3" fontId="26" fillId="2" borderId="65" xfId="0" applyNumberFormat="1" applyFont="1" applyFill="1" applyBorder="1" applyAlignment="1">
      <alignment horizontal="center" vertical="center" wrapText="1"/>
    </xf>
    <xf numFmtId="3" fontId="26" fillId="2" borderId="66" xfId="0" applyNumberFormat="1" applyFont="1" applyFill="1" applyBorder="1" applyAlignment="1">
      <alignment horizontal="center" vertical="center" wrapText="1"/>
    </xf>
    <xf numFmtId="3" fontId="19" fillId="2" borderId="64" xfId="0" applyNumberFormat="1" applyFont="1" applyFill="1" applyBorder="1" applyAlignment="1">
      <alignment horizontal="center" vertical="center" wrapText="1"/>
    </xf>
    <xf numFmtId="3" fontId="19" fillId="2" borderId="65" xfId="0" applyNumberFormat="1" applyFont="1" applyFill="1" applyBorder="1" applyAlignment="1">
      <alignment horizontal="center" vertical="center" wrapText="1"/>
    </xf>
    <xf numFmtId="3" fontId="19" fillId="2" borderId="66" xfId="0" applyNumberFormat="1" applyFont="1" applyFill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74" xfId="0" applyFont="1" applyBorder="1" applyAlignment="1">
      <alignment horizontal="center" vertical="center" wrapText="1"/>
    </xf>
    <xf numFmtId="3" fontId="26" fillId="0" borderId="77" xfId="0" applyNumberFormat="1" applyFont="1" applyBorder="1" applyAlignment="1">
      <alignment horizontal="center" vertical="center" wrapText="1"/>
    </xf>
    <xf numFmtId="3" fontId="26" fillId="20" borderId="65" xfId="0" applyNumberFormat="1" applyFont="1" applyFill="1" applyBorder="1" applyAlignment="1">
      <alignment horizontal="center" vertical="center" wrapText="1"/>
    </xf>
    <xf numFmtId="3" fontId="26" fillId="20" borderId="6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74" xfId="0" applyFont="1" applyFill="1" applyBorder="1" applyAlignment="1">
      <alignment vertical="center"/>
    </xf>
    <xf numFmtId="3" fontId="30" fillId="19" borderId="30" xfId="0" applyNumberFormat="1" applyFont="1" applyFill="1" applyBorder="1" applyAlignment="1">
      <alignment horizontal="center" vertical="center"/>
    </xf>
    <xf numFmtId="3" fontId="29" fillId="2" borderId="64" xfId="0" applyNumberFormat="1" applyFont="1" applyFill="1" applyBorder="1" applyAlignment="1">
      <alignment horizontal="center" vertical="center"/>
    </xf>
    <xf numFmtId="3" fontId="29" fillId="2" borderId="65" xfId="0" applyNumberFormat="1" applyFont="1" applyFill="1" applyBorder="1" applyAlignment="1">
      <alignment horizontal="center" vertical="center"/>
    </xf>
    <xf numFmtId="3" fontId="29" fillId="2" borderId="66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31" fillId="7" borderId="28" xfId="0" applyFont="1" applyFill="1" applyBorder="1" applyAlignment="1">
      <alignment horizontal="center" vertical="center"/>
    </xf>
    <xf numFmtId="0" fontId="31" fillId="7" borderId="29" xfId="0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3" fontId="30" fillId="19" borderId="74" xfId="0" applyNumberFormat="1" applyFont="1" applyFill="1" applyBorder="1" applyAlignment="1">
      <alignment horizontal="center" vertical="center"/>
    </xf>
    <xf numFmtId="0" fontId="24" fillId="8" borderId="74" xfId="0" applyFont="1" applyFill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vertical="center"/>
    </xf>
    <xf numFmtId="3" fontId="15" fillId="5" borderId="2" xfId="0" applyNumberFormat="1" applyFont="1" applyFill="1" applyBorder="1" applyAlignment="1">
      <alignment vertical="center"/>
    </xf>
    <xf numFmtId="3" fontId="15" fillId="5" borderId="3" xfId="0" applyNumberFormat="1" applyFont="1" applyFill="1" applyBorder="1" applyAlignment="1">
      <alignment vertical="center"/>
    </xf>
    <xf numFmtId="3" fontId="15" fillId="9" borderId="1" xfId="0" applyNumberFormat="1" applyFont="1" applyFill="1" applyBorder="1" applyAlignment="1">
      <alignment vertical="center"/>
    </xf>
    <xf numFmtId="3" fontId="15" fillId="9" borderId="2" xfId="0" applyNumberFormat="1" applyFont="1" applyFill="1" applyBorder="1" applyAlignment="1">
      <alignment vertical="center"/>
    </xf>
    <xf numFmtId="3" fontId="15" fillId="9" borderId="3" xfId="0" applyNumberFormat="1" applyFont="1" applyFill="1" applyBorder="1" applyAlignment="1">
      <alignment vertical="center"/>
    </xf>
    <xf numFmtId="3" fontId="15" fillId="2" borderId="18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vertical="center"/>
    </xf>
    <xf numFmtId="1" fontId="15" fillId="0" borderId="65" xfId="1" applyNumberFormat="1" applyFont="1" applyFill="1" applyBorder="1" applyAlignment="1">
      <alignment horizontal="right" vertical="center" wrapText="1"/>
    </xf>
    <xf numFmtId="1" fontId="15" fillId="0" borderId="66" xfId="1" applyNumberFormat="1" applyFont="1" applyFill="1" applyBorder="1" applyAlignment="1">
      <alignment horizontal="center" vertical="center" wrapText="1"/>
    </xf>
    <xf numFmtId="3" fontId="14" fillId="0" borderId="64" xfId="0" applyNumberFormat="1" applyFont="1" applyBorder="1" applyAlignment="1">
      <alignment horizontal="right" vertical="center"/>
    </xf>
    <xf numFmtId="3" fontId="14" fillId="0" borderId="65" xfId="0" applyNumberFormat="1" applyFont="1" applyBorder="1" applyAlignment="1">
      <alignment horizontal="right" vertical="center"/>
    </xf>
    <xf numFmtId="3" fontId="14" fillId="0" borderId="66" xfId="0" applyNumberFormat="1" applyFont="1" applyBorder="1" applyAlignment="1">
      <alignment horizontal="right" vertical="center"/>
    </xf>
    <xf numFmtId="3" fontId="15" fillId="5" borderId="64" xfId="0" applyNumberFormat="1" applyFont="1" applyFill="1" applyBorder="1" applyAlignment="1">
      <alignment vertical="center"/>
    </xf>
    <xf numFmtId="3" fontId="15" fillId="5" borderId="65" xfId="0" applyNumberFormat="1" applyFont="1" applyFill="1" applyBorder="1" applyAlignment="1">
      <alignment vertical="center"/>
    </xf>
    <xf numFmtId="3" fontId="15" fillId="5" borderId="66" xfId="0" applyNumberFormat="1" applyFont="1" applyFill="1" applyBorder="1" applyAlignment="1">
      <alignment vertical="center"/>
    </xf>
    <xf numFmtId="3" fontId="15" fillId="21" borderId="64" xfId="1" applyNumberFormat="1" applyFont="1" applyFill="1" applyBorder="1" applyAlignment="1">
      <alignment vertical="center"/>
    </xf>
    <xf numFmtId="3" fontId="15" fillId="21" borderId="65" xfId="1" applyNumberFormat="1" applyFont="1" applyFill="1" applyBorder="1" applyAlignment="1">
      <alignment vertical="center"/>
    </xf>
    <xf numFmtId="3" fontId="15" fillId="21" borderId="66" xfId="1" applyNumberFormat="1" applyFont="1" applyFill="1" applyBorder="1" applyAlignment="1">
      <alignment vertical="center"/>
    </xf>
    <xf numFmtId="3" fontId="15" fillId="9" borderId="64" xfId="0" applyNumberFormat="1" applyFont="1" applyFill="1" applyBorder="1" applyAlignment="1">
      <alignment vertical="center"/>
    </xf>
    <xf numFmtId="3" fontId="15" fillId="9" borderId="77" xfId="0" applyNumberFormat="1" applyFont="1" applyFill="1" applyBorder="1" applyAlignment="1">
      <alignment vertical="center"/>
    </xf>
    <xf numFmtId="3" fontId="15" fillId="9" borderId="30" xfId="0" applyNumberFormat="1" applyFont="1" applyFill="1" applyBorder="1" applyAlignment="1">
      <alignment vertical="center"/>
    </xf>
    <xf numFmtId="3" fontId="15" fillId="22" borderId="64" xfId="1" applyNumberFormat="1" applyFont="1" applyFill="1" applyBorder="1" applyAlignment="1">
      <alignment vertical="center"/>
    </xf>
    <xf numFmtId="3" fontId="15" fillId="22" borderId="65" xfId="1" applyNumberFormat="1" applyFont="1" applyFill="1" applyBorder="1" applyAlignment="1">
      <alignment vertical="center"/>
    </xf>
    <xf numFmtId="3" fontId="15" fillId="22" borderId="66" xfId="1" applyNumberFormat="1" applyFont="1" applyFill="1" applyBorder="1" applyAlignment="1">
      <alignment vertical="center"/>
    </xf>
    <xf numFmtId="3" fontId="15" fillId="9" borderId="65" xfId="0" applyNumberFormat="1" applyFont="1" applyFill="1" applyBorder="1" applyAlignment="1">
      <alignment vertical="center"/>
    </xf>
    <xf numFmtId="3" fontId="15" fillId="9" borderId="66" xfId="0" applyNumberFormat="1" applyFont="1" applyFill="1" applyBorder="1" applyAlignment="1">
      <alignment vertical="center"/>
    </xf>
    <xf numFmtId="3" fontId="15" fillId="2" borderId="77" xfId="0" applyNumberFormat="1" applyFont="1" applyFill="1" applyBorder="1" applyAlignment="1">
      <alignment vertical="center"/>
    </xf>
    <xf numFmtId="3" fontId="15" fillId="5" borderId="65" xfId="1" applyNumberFormat="1" applyFont="1" applyFill="1" applyBorder="1" applyAlignment="1">
      <alignment vertical="center"/>
    </xf>
    <xf numFmtId="3" fontId="15" fillId="5" borderId="66" xfId="1" applyNumberFormat="1" applyFont="1" applyFill="1" applyBorder="1" applyAlignment="1">
      <alignment vertical="center"/>
    </xf>
    <xf numFmtId="3" fontId="15" fillId="21" borderId="76" xfId="1" applyNumberFormat="1" applyFont="1" applyFill="1" applyBorder="1" applyAlignment="1">
      <alignment vertical="center"/>
    </xf>
    <xf numFmtId="4" fontId="15" fillId="2" borderId="64" xfId="0" applyNumberFormat="1" applyFont="1" applyFill="1" applyBorder="1" applyAlignment="1">
      <alignment vertical="center"/>
    </xf>
    <xf numFmtId="4" fontId="15" fillId="18" borderId="65" xfId="1" applyNumberFormat="1" applyFont="1" applyFill="1" applyBorder="1" applyAlignment="1">
      <alignment vertical="center"/>
    </xf>
    <xf numFmtId="4" fontId="15" fillId="18" borderId="66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64" xfId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3" fontId="19" fillId="20" borderId="20" xfId="0" applyNumberFormat="1" applyFont="1" applyFill="1" applyBorder="1" applyAlignment="1">
      <alignment horizontal="right" vertical="center" wrapText="1"/>
    </xf>
    <xf numFmtId="3" fontId="19" fillId="20" borderId="21" xfId="0" applyNumberFormat="1" applyFont="1" applyFill="1" applyBorder="1" applyAlignment="1">
      <alignment horizontal="right" vertical="center" wrapText="1"/>
    </xf>
    <xf numFmtId="3" fontId="19" fillId="20" borderId="22" xfId="0" applyNumberFormat="1" applyFont="1" applyFill="1" applyBorder="1" applyAlignment="1">
      <alignment horizontal="right" vertical="center" wrapText="1"/>
    </xf>
    <xf numFmtId="3" fontId="19" fillId="20" borderId="4" xfId="0" applyNumberFormat="1" applyFont="1" applyFill="1" applyBorder="1" applyAlignment="1">
      <alignment horizontal="right" vertical="center" wrapText="1"/>
    </xf>
    <xf numFmtId="3" fontId="19" fillId="20" borderId="5" xfId="0" applyNumberFormat="1" applyFont="1" applyFill="1" applyBorder="1" applyAlignment="1">
      <alignment horizontal="right" vertical="center" wrapText="1"/>
    </xf>
    <xf numFmtId="3" fontId="19" fillId="20" borderId="6" xfId="0" applyNumberFormat="1" applyFont="1" applyFill="1" applyBorder="1" applyAlignment="1">
      <alignment horizontal="right" vertical="center" wrapText="1"/>
    </xf>
    <xf numFmtId="3" fontId="19" fillId="20" borderId="7" xfId="0" applyNumberFormat="1" applyFont="1" applyFill="1" applyBorder="1" applyAlignment="1">
      <alignment horizontal="right" vertical="center" wrapText="1"/>
    </xf>
    <xf numFmtId="3" fontId="19" fillId="20" borderId="8" xfId="0" applyNumberFormat="1" applyFont="1" applyFill="1" applyBorder="1" applyAlignment="1">
      <alignment horizontal="right" vertical="center" wrapText="1"/>
    </xf>
    <xf numFmtId="3" fontId="19" fillId="20" borderId="9" xfId="0" applyNumberFormat="1" applyFont="1" applyFill="1" applyBorder="1" applyAlignment="1">
      <alignment horizontal="right" vertical="center" wrapText="1"/>
    </xf>
    <xf numFmtId="3" fontId="19" fillId="20" borderId="64" xfId="0" applyNumberFormat="1" applyFont="1" applyFill="1" applyBorder="1" applyAlignment="1">
      <alignment horizontal="right" vertical="center" wrapText="1"/>
    </xf>
    <xf numFmtId="3" fontId="19" fillId="20" borderId="65" xfId="0" applyNumberFormat="1" applyFont="1" applyFill="1" applyBorder="1" applyAlignment="1">
      <alignment horizontal="right" vertical="center" wrapText="1"/>
    </xf>
    <xf numFmtId="3" fontId="19" fillId="20" borderId="66" xfId="0" applyNumberFormat="1" applyFont="1" applyFill="1" applyBorder="1" applyAlignment="1">
      <alignment horizontal="right" vertical="center" wrapText="1"/>
    </xf>
    <xf numFmtId="0" fontId="17" fillId="8" borderId="48" xfId="2" applyFont="1" applyFill="1" applyBorder="1" applyAlignment="1">
      <alignment horizontal="center" vertical="center" wrapText="1"/>
    </xf>
    <xf numFmtId="0" fontId="17" fillId="8" borderId="21" xfId="2" applyFont="1" applyFill="1" applyBorder="1" applyAlignment="1">
      <alignment horizontal="center" vertical="center" wrapText="1"/>
    </xf>
    <xf numFmtId="0" fontId="17" fillId="8" borderId="22" xfId="2" applyFont="1" applyFill="1" applyBorder="1" applyAlignment="1">
      <alignment horizontal="center" vertical="center" wrapText="1"/>
    </xf>
    <xf numFmtId="3" fontId="15" fillId="21" borderId="77" xfId="1" applyNumberFormat="1" applyFont="1" applyFill="1" applyBorder="1" applyAlignment="1">
      <alignment vertical="center"/>
    </xf>
    <xf numFmtId="0" fontId="23" fillId="19" borderId="34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35" xfId="0" applyFont="1" applyFill="1" applyBorder="1" applyAlignment="1">
      <alignment horizontal="center" vertical="center" wrapText="1"/>
    </xf>
    <xf numFmtId="0" fontId="14" fillId="19" borderId="31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center" vertical="center" wrapText="1"/>
    </xf>
    <xf numFmtId="0" fontId="14" fillId="19" borderId="32" xfId="0" applyFont="1" applyFill="1" applyBorder="1" applyAlignment="1">
      <alignment horizontal="center" vertical="center" wrapText="1"/>
    </xf>
    <xf numFmtId="3" fontId="15" fillId="19" borderId="77" xfId="0" applyNumberFormat="1" applyFont="1" applyFill="1" applyBorder="1" applyAlignment="1">
      <alignment vertical="center"/>
    </xf>
    <xf numFmtId="3" fontId="15" fillId="19" borderId="30" xfId="0" applyNumberFormat="1" applyFont="1" applyFill="1" applyBorder="1" applyAlignment="1">
      <alignment vertical="center"/>
    </xf>
    <xf numFmtId="3" fontId="15" fillId="19" borderId="65" xfId="0" applyNumberFormat="1" applyFont="1" applyFill="1" applyBorder="1" applyAlignment="1">
      <alignment vertical="center"/>
    </xf>
    <xf numFmtId="3" fontId="15" fillId="19" borderId="66" xfId="0" applyNumberFormat="1" applyFont="1" applyFill="1" applyBorder="1" applyAlignment="1">
      <alignment vertical="center"/>
    </xf>
    <xf numFmtId="3" fontId="15" fillId="22" borderId="48" xfId="1" applyNumberFormat="1" applyFont="1" applyFill="1" applyBorder="1" applyAlignment="1">
      <alignment vertical="center"/>
    </xf>
    <xf numFmtId="3" fontId="15" fillId="22" borderId="13" xfId="1" applyNumberFormat="1" applyFont="1" applyFill="1" applyBorder="1" applyAlignment="1">
      <alignment vertical="center"/>
    </xf>
    <xf numFmtId="3" fontId="15" fillId="22" borderId="19" xfId="1" applyNumberFormat="1" applyFont="1" applyFill="1" applyBorder="1" applyAlignment="1">
      <alignment vertical="center"/>
    </xf>
    <xf numFmtId="3" fontId="15" fillId="22" borderId="77" xfId="1" applyNumberFormat="1" applyFont="1" applyFill="1" applyBorder="1" applyAlignment="1">
      <alignment vertical="center"/>
    </xf>
    <xf numFmtId="3" fontId="15" fillId="9" borderId="25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3" fontId="15" fillId="9" borderId="26" xfId="0" applyNumberFormat="1" applyFont="1" applyFill="1" applyBorder="1" applyAlignment="1">
      <alignment vertical="center"/>
    </xf>
    <xf numFmtId="0" fontId="15" fillId="9" borderId="64" xfId="2" applyFont="1" applyFill="1" applyBorder="1" applyAlignment="1">
      <alignment horizontal="center" vertical="center" wrapText="1"/>
    </xf>
    <xf numFmtId="0" fontId="15" fillId="9" borderId="65" xfId="2" applyFont="1" applyFill="1" applyBorder="1" applyAlignment="1">
      <alignment horizontal="center" vertical="center" wrapText="1"/>
    </xf>
    <xf numFmtId="0" fontId="15" fillId="9" borderId="66" xfId="2" applyFont="1" applyFill="1" applyBorder="1" applyAlignment="1">
      <alignment horizontal="center" vertical="center" wrapText="1"/>
    </xf>
    <xf numFmtId="0" fontId="5" fillId="9" borderId="64" xfId="1" quotePrefix="1" applyFont="1" applyFill="1" applyBorder="1" applyAlignment="1">
      <alignment horizontal="center" vertical="center"/>
    </xf>
    <xf numFmtId="0" fontId="5" fillId="9" borderId="65" xfId="1" applyFont="1" applyFill="1" applyBorder="1" applyAlignment="1">
      <alignment horizontal="center" vertical="center"/>
    </xf>
    <xf numFmtId="0" fontId="5" fillId="9" borderId="66" xfId="1" applyFont="1" applyFill="1" applyBorder="1" applyAlignment="1">
      <alignment horizontal="center" vertical="center"/>
    </xf>
    <xf numFmtId="3" fontId="15" fillId="22" borderId="41" xfId="1" applyNumberFormat="1" applyFont="1" applyFill="1" applyBorder="1" applyAlignment="1">
      <alignment vertical="center"/>
    </xf>
    <xf numFmtId="3" fontId="15" fillId="22" borderId="11" xfId="1" applyNumberFormat="1" applyFont="1" applyFill="1" applyBorder="1" applyAlignment="1">
      <alignment vertical="center"/>
    </xf>
    <xf numFmtId="3" fontId="15" fillId="22" borderId="42" xfId="1" applyNumberFormat="1" applyFont="1" applyFill="1" applyBorder="1" applyAlignment="1">
      <alignment vertical="center"/>
    </xf>
    <xf numFmtId="3" fontId="15" fillId="22" borderId="76" xfId="1" applyNumberFormat="1" applyFont="1" applyFill="1" applyBorder="1" applyAlignment="1">
      <alignment vertical="center"/>
    </xf>
    <xf numFmtId="0" fontId="15" fillId="5" borderId="28" xfId="2" applyFont="1" applyFill="1" applyBorder="1" applyAlignment="1">
      <alignment horizontal="center" vertical="center" wrapText="1"/>
    </xf>
    <xf numFmtId="0" fontId="15" fillId="5" borderId="29" xfId="2" applyFont="1" applyFill="1" applyBorder="1" applyAlignment="1">
      <alignment horizontal="center" vertical="center" wrapText="1"/>
    </xf>
    <xf numFmtId="0" fontId="15" fillId="5" borderId="30" xfId="2" applyFont="1" applyFill="1" applyBorder="1" applyAlignment="1">
      <alignment horizontal="center" vertical="center" wrapText="1"/>
    </xf>
    <xf numFmtId="3" fontId="15" fillId="5" borderId="25" xfId="0" applyNumberFormat="1" applyFont="1" applyFill="1" applyBorder="1" applyAlignment="1">
      <alignment vertical="center"/>
    </xf>
    <xf numFmtId="3" fontId="15" fillId="5" borderId="10" xfId="0" applyNumberFormat="1" applyFont="1" applyFill="1" applyBorder="1" applyAlignment="1">
      <alignment vertical="center"/>
    </xf>
    <xf numFmtId="3" fontId="15" fillId="5" borderId="26" xfId="0" applyNumberFormat="1" applyFont="1" applyFill="1" applyBorder="1" applyAlignment="1">
      <alignment vertical="center"/>
    </xf>
    <xf numFmtId="3" fontId="14" fillId="0" borderId="76" xfId="0" applyNumberFormat="1" applyFont="1" applyBorder="1" applyAlignment="1">
      <alignment horizontal="right" vertical="center"/>
    </xf>
    <xf numFmtId="3" fontId="14" fillId="0" borderId="77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26" xfId="0" applyNumberFormat="1" applyFont="1" applyBorder="1" applyAlignment="1">
      <alignment horizontal="right" vertical="center"/>
    </xf>
    <xf numFmtId="3" fontId="15" fillId="19" borderId="10" xfId="0" applyNumberFormat="1" applyFont="1" applyFill="1" applyBorder="1" applyAlignment="1">
      <alignment vertical="center"/>
    </xf>
    <xf numFmtId="3" fontId="15" fillId="19" borderId="26" xfId="0" applyNumberFormat="1" applyFont="1" applyFill="1" applyBorder="1" applyAlignment="1">
      <alignment vertical="center"/>
    </xf>
    <xf numFmtId="3" fontId="7" fillId="5" borderId="13" xfId="1" applyNumberFormat="1" applyFont="1" applyFill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3" fontId="7" fillId="5" borderId="11" xfId="1" applyNumberFormat="1" applyFont="1" applyFill="1" applyBorder="1" applyAlignment="1">
      <alignment vertical="center"/>
    </xf>
    <xf numFmtId="0" fontId="5" fillId="5" borderId="34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center" vertical="center" wrapText="1"/>
    </xf>
    <xf numFmtId="0" fontId="5" fillId="5" borderId="35" xfId="2" applyFont="1" applyFill="1" applyBorder="1" applyAlignment="1">
      <alignment horizontal="center" vertical="center" wrapText="1"/>
    </xf>
    <xf numFmtId="3" fontId="7" fillId="5" borderId="18" xfId="1" applyNumberFormat="1" applyFont="1" applyFill="1" applyBorder="1" applyAlignment="1">
      <alignment vertical="center"/>
    </xf>
    <xf numFmtId="3" fontId="7" fillId="5" borderId="2" xfId="1" applyNumberFormat="1" applyFont="1" applyFill="1" applyBorder="1" applyAlignment="1">
      <alignment vertical="center"/>
    </xf>
    <xf numFmtId="3" fontId="7" fillId="5" borderId="3" xfId="1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7" fillId="5" borderId="17" xfId="1" applyNumberFormat="1" applyFont="1" applyFill="1" applyBorder="1" applyAlignment="1">
      <alignment vertical="center"/>
    </xf>
    <xf numFmtId="0" fontId="17" fillId="8" borderId="57" xfId="2" applyFont="1" applyFill="1" applyBorder="1" applyAlignment="1">
      <alignment horizontal="center" vertical="center" wrapText="1"/>
    </xf>
    <xf numFmtId="0" fontId="17" fillId="8" borderId="39" xfId="2" applyFont="1" applyFill="1" applyBorder="1" applyAlignment="1">
      <alignment horizontal="center" vertical="center" wrapText="1"/>
    </xf>
    <xf numFmtId="0" fontId="17" fillId="8" borderId="45" xfId="2" applyFont="1" applyFill="1" applyBorder="1" applyAlignment="1">
      <alignment horizontal="center" vertical="center" wrapText="1"/>
    </xf>
    <xf numFmtId="0" fontId="4" fillId="5" borderId="34" xfId="2" applyFont="1" applyFill="1" applyBorder="1" applyAlignment="1">
      <alignment horizontal="center" vertical="center" wrapText="1"/>
    </xf>
    <xf numFmtId="0" fontId="4" fillId="5" borderId="36" xfId="2" applyFont="1" applyFill="1" applyBorder="1" applyAlignment="1">
      <alignment horizontal="center" vertical="center" wrapText="1"/>
    </xf>
    <xf numFmtId="0" fontId="4" fillId="5" borderId="35" xfId="2" applyFont="1" applyFill="1" applyBorder="1" applyAlignment="1">
      <alignment horizontal="center" vertical="center" wrapText="1"/>
    </xf>
    <xf numFmtId="0" fontId="4" fillId="9" borderId="34" xfId="2" applyFont="1" applyFill="1" applyBorder="1" applyAlignment="1">
      <alignment horizontal="center" vertical="center" wrapText="1"/>
    </xf>
    <xf numFmtId="0" fontId="4" fillId="9" borderId="36" xfId="2" applyFont="1" applyFill="1" applyBorder="1" applyAlignment="1">
      <alignment horizontal="center" vertical="center" wrapText="1"/>
    </xf>
    <xf numFmtId="0" fontId="4" fillId="9" borderId="35" xfId="2" applyFont="1" applyFill="1" applyBorder="1" applyAlignment="1">
      <alignment horizontal="center" vertical="center" wrapText="1"/>
    </xf>
    <xf numFmtId="0" fontId="5" fillId="9" borderId="34" xfId="2" applyFont="1" applyFill="1" applyBorder="1" applyAlignment="1">
      <alignment horizontal="center" vertical="center" wrapText="1"/>
    </xf>
    <xf numFmtId="0" fontId="5" fillId="9" borderId="36" xfId="2" applyFont="1" applyFill="1" applyBorder="1" applyAlignment="1">
      <alignment horizontal="center" vertical="center" wrapText="1"/>
    </xf>
    <xf numFmtId="0" fontId="5" fillId="9" borderId="35" xfId="2" applyFont="1" applyFill="1" applyBorder="1" applyAlignment="1">
      <alignment horizontal="center" vertical="center" wrapText="1"/>
    </xf>
    <xf numFmtId="3" fontId="4" fillId="9" borderId="18" xfId="4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58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vertical="center"/>
    </xf>
    <xf numFmtId="3" fontId="7" fillId="9" borderId="1" xfId="1" applyNumberFormat="1" applyFont="1" applyFill="1" applyBorder="1" applyAlignment="1">
      <alignment vertical="center"/>
    </xf>
    <xf numFmtId="3" fontId="7" fillId="9" borderId="2" xfId="1" applyNumberFormat="1" applyFont="1" applyFill="1" applyBorder="1" applyAlignment="1">
      <alignment vertical="center"/>
    </xf>
    <xf numFmtId="3" fontId="7" fillId="9" borderId="3" xfId="1" applyNumberFormat="1" applyFont="1" applyFill="1" applyBorder="1" applyAlignment="1">
      <alignment vertical="center"/>
    </xf>
    <xf numFmtId="3" fontId="15" fillId="5" borderId="18" xfId="0" applyNumberFormat="1" applyFont="1" applyFill="1" applyBorder="1" applyAlignment="1">
      <alignment vertical="center"/>
    </xf>
    <xf numFmtId="3" fontId="15" fillId="5" borderId="78" xfId="0" applyNumberFormat="1" applyFont="1" applyFill="1" applyBorder="1" applyAlignment="1">
      <alignment vertical="center"/>
    </xf>
    <xf numFmtId="4" fontId="7" fillId="18" borderId="2" xfId="1" applyNumberFormat="1" applyFont="1" applyFill="1" applyBorder="1" applyAlignment="1">
      <alignment vertical="center"/>
    </xf>
    <xf numFmtId="4" fontId="7" fillId="18" borderId="3" xfId="1" applyNumberFormat="1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2" fontId="14" fillId="12" borderId="59" xfId="0" applyNumberFormat="1" applyFont="1" applyFill="1" applyBorder="1" applyAlignment="1">
      <alignment horizontal="center" vertical="center"/>
    </xf>
    <xf numFmtId="2" fontId="14" fillId="12" borderId="55" xfId="0" applyNumberFormat="1" applyFont="1" applyFill="1" applyBorder="1" applyAlignment="1">
      <alignment horizontal="center" vertical="center"/>
    </xf>
    <xf numFmtId="2" fontId="14" fillId="12" borderId="6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3" fontId="15" fillId="19" borderId="2" xfId="0" applyNumberFormat="1" applyFont="1" applyFill="1" applyBorder="1" applyAlignment="1">
      <alignment vertical="center"/>
    </xf>
    <xf numFmtId="3" fontId="15" fillId="19" borderId="3" xfId="0" applyNumberFormat="1" applyFont="1" applyFill="1" applyBorder="1" applyAlignment="1">
      <alignment vertical="center"/>
    </xf>
    <xf numFmtId="3" fontId="15" fillId="19" borderId="18" xfId="0" applyNumberFormat="1" applyFont="1" applyFill="1" applyBorder="1" applyAlignment="1">
      <alignment vertical="center"/>
    </xf>
    <xf numFmtId="3" fontId="15" fillId="19" borderId="78" xfId="0" applyNumberFormat="1" applyFont="1" applyFill="1" applyBorder="1" applyAlignment="1">
      <alignment vertical="center"/>
    </xf>
    <xf numFmtId="0" fontId="0" fillId="3" borderId="53" xfId="0" applyFill="1" applyBorder="1" applyAlignment="1"/>
    <xf numFmtId="0" fontId="0" fillId="3" borderId="54" xfId="0" applyFill="1" applyBorder="1" applyAlignment="1">
      <alignment horizontal="center" vertical="center"/>
    </xf>
    <xf numFmtId="0" fontId="0" fillId="6" borderId="31" xfId="0" applyFill="1" applyBorder="1" applyAlignment="1">
      <alignment horizontal="right"/>
    </xf>
    <xf numFmtId="0" fontId="0" fillId="6" borderId="27" xfId="0" applyFill="1" applyBorder="1" applyAlignment="1">
      <alignment horizontal="right"/>
    </xf>
    <xf numFmtId="0" fontId="0" fillId="6" borderId="32" xfId="0" applyFill="1" applyBorder="1" applyAlignment="1">
      <alignment horizontal="right"/>
    </xf>
    <xf numFmtId="0" fontId="1" fillId="6" borderId="5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3" fontId="7" fillId="0" borderId="0" xfId="1" applyNumberFormat="1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</cellXfs>
  <cellStyles count="5">
    <cellStyle name="Normal" xfId="0" builtinId="0"/>
    <cellStyle name="Normal 2" xfId="4" xr:uid="{C4B91D22-29E1-480B-9E66-1075CCC52946}"/>
    <cellStyle name="Normal 2 2 2" xfId="1" xr:uid="{00000000-0005-0000-0000-000001000000}"/>
    <cellStyle name="Normal 3" xfId="2" xr:uid="{00000000-0005-0000-0000-000002000000}"/>
    <cellStyle name="Normal_Salarii conducere MFP pt. imprimare 2" xfId="3" xr:uid="{7E991E3B-A10A-4401-9235-174F784B3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E8BF-6D56-4FC0-94F9-BB7656D3EDCE}">
  <dimension ref="A2:AI55"/>
  <sheetViews>
    <sheetView topLeftCell="A13" zoomScale="85" zoomScaleNormal="85" workbookViewId="0">
      <pane xSplit="3" topLeftCell="D1" activePane="topRight" state="frozen"/>
      <selection pane="topRight" activeCell="P39" sqref="P39"/>
    </sheetView>
  </sheetViews>
  <sheetFormatPr defaultRowHeight="15" x14ac:dyDescent="0.25"/>
  <cols>
    <col min="1" max="1" width="4.28515625" customWidth="1"/>
    <col min="2" max="2" width="48.140625" customWidth="1"/>
    <col min="3" max="3" width="8" customWidth="1"/>
    <col min="6" max="6" width="8.85546875" customWidth="1"/>
  </cols>
  <sheetData>
    <row r="2" spans="1:35" ht="15.75" thickBot="1" x14ac:dyDescent="0.3"/>
    <row r="3" spans="1:35" ht="15" customHeight="1" x14ac:dyDescent="0.25">
      <c r="D3" s="1169">
        <v>2017</v>
      </c>
      <c r="E3" s="1170"/>
      <c r="F3" s="1170"/>
      <c r="G3" s="1170"/>
      <c r="H3" s="1170"/>
      <c r="I3" s="1170"/>
      <c r="J3" s="1170"/>
      <c r="K3" s="1171"/>
      <c r="L3" s="1169">
        <v>2018</v>
      </c>
      <c r="M3" s="1170"/>
      <c r="N3" s="1170"/>
      <c r="O3" s="1170"/>
      <c r="P3" s="1169">
        <v>2018</v>
      </c>
      <c r="Q3" s="1170"/>
      <c r="R3" s="1170"/>
      <c r="S3" s="1170"/>
      <c r="T3" s="1169">
        <v>2019</v>
      </c>
      <c r="U3" s="1170"/>
      <c r="V3" s="1170"/>
      <c r="W3" s="1170"/>
      <c r="X3" s="1169">
        <v>2020</v>
      </c>
      <c r="Y3" s="1170"/>
      <c r="Z3" s="1170"/>
      <c r="AA3" s="1170"/>
      <c r="AB3" s="1169">
        <v>2021</v>
      </c>
      <c r="AC3" s="1170"/>
      <c r="AD3" s="1170"/>
      <c r="AE3" s="1170"/>
      <c r="AF3" s="1169">
        <v>2022</v>
      </c>
      <c r="AG3" s="1170"/>
      <c r="AH3" s="1170"/>
      <c r="AI3" s="1170"/>
    </row>
    <row r="4" spans="1:35" ht="15.75" customHeight="1" thickBot="1" x14ac:dyDescent="0.3">
      <c r="D4" s="1172"/>
      <c r="E4" s="1173"/>
      <c r="F4" s="1173"/>
      <c r="G4" s="1173"/>
      <c r="H4" s="1173"/>
      <c r="I4" s="1173"/>
      <c r="J4" s="1173"/>
      <c r="K4" s="1174"/>
      <c r="L4" s="1172"/>
      <c r="M4" s="1173"/>
      <c r="N4" s="1173"/>
      <c r="O4" s="1173"/>
      <c r="P4" s="1172"/>
      <c r="Q4" s="1173"/>
      <c r="R4" s="1173"/>
      <c r="S4" s="1173"/>
      <c r="T4" s="1172"/>
      <c r="U4" s="1173"/>
      <c r="V4" s="1173"/>
      <c r="W4" s="1173"/>
      <c r="X4" s="1172"/>
      <c r="Y4" s="1173"/>
      <c r="Z4" s="1173"/>
      <c r="AA4" s="1173"/>
      <c r="AB4" s="1172"/>
      <c r="AC4" s="1173"/>
      <c r="AD4" s="1173"/>
      <c r="AE4" s="1173"/>
      <c r="AF4" s="1172"/>
      <c r="AG4" s="1173"/>
      <c r="AH4" s="1173"/>
      <c r="AI4" s="1173"/>
    </row>
    <row r="5" spans="1:35" x14ac:dyDescent="0.25">
      <c r="B5" s="120" t="s">
        <v>101</v>
      </c>
      <c r="D5" s="584" t="s">
        <v>100</v>
      </c>
      <c r="E5" s="585"/>
      <c r="F5" s="585"/>
      <c r="G5" s="586"/>
      <c r="H5" s="574" t="s">
        <v>102</v>
      </c>
      <c r="I5" s="575"/>
      <c r="J5" s="575"/>
      <c r="K5" s="576"/>
      <c r="L5" s="557" t="s">
        <v>103</v>
      </c>
      <c r="M5" s="558"/>
      <c r="N5" s="558"/>
      <c r="O5" s="559"/>
      <c r="P5" s="577" t="s">
        <v>108</v>
      </c>
      <c r="Q5" s="578"/>
      <c r="R5" s="578"/>
      <c r="S5" s="579"/>
      <c r="T5" s="574" t="s">
        <v>104</v>
      </c>
      <c r="U5" s="575"/>
      <c r="V5" s="575"/>
      <c r="W5" s="576"/>
      <c r="X5" s="557" t="s">
        <v>105</v>
      </c>
      <c r="Y5" s="558"/>
      <c r="Z5" s="558"/>
      <c r="AA5" s="559"/>
      <c r="AB5" s="574" t="s">
        <v>106</v>
      </c>
      <c r="AC5" s="575"/>
      <c r="AD5" s="575"/>
      <c r="AE5" s="576"/>
      <c r="AF5" s="557" t="s">
        <v>107</v>
      </c>
      <c r="AG5" s="558"/>
      <c r="AH5" s="558"/>
      <c r="AI5" s="559"/>
    </row>
    <row r="6" spans="1:35" ht="15.75" customHeight="1" x14ac:dyDescent="0.25">
      <c r="A6" s="583" t="s">
        <v>72</v>
      </c>
      <c r="B6" s="583"/>
      <c r="C6" s="583"/>
      <c r="D6" s="582" t="s">
        <v>110</v>
      </c>
      <c r="E6" s="582"/>
      <c r="F6" s="582" t="s">
        <v>97</v>
      </c>
      <c r="G6" s="582"/>
      <c r="H6" s="582" t="s">
        <v>110</v>
      </c>
      <c r="I6" s="582"/>
      <c r="J6" s="582" t="s">
        <v>97</v>
      </c>
      <c r="K6" s="582"/>
      <c r="L6" s="582" t="s">
        <v>110</v>
      </c>
      <c r="M6" s="582"/>
      <c r="N6" s="582" t="s">
        <v>97</v>
      </c>
      <c r="O6" s="582"/>
      <c r="P6" s="582" t="s">
        <v>110</v>
      </c>
      <c r="Q6" s="582"/>
      <c r="R6" s="582" t="s">
        <v>97</v>
      </c>
      <c r="S6" s="582"/>
      <c r="T6" s="582" t="s">
        <v>110</v>
      </c>
      <c r="U6" s="582"/>
      <c r="V6" s="582" t="s">
        <v>97</v>
      </c>
      <c r="W6" s="582"/>
      <c r="X6" s="582" t="s">
        <v>110</v>
      </c>
      <c r="Y6" s="582"/>
      <c r="Z6" s="582" t="s">
        <v>97</v>
      </c>
      <c r="AA6" s="582"/>
      <c r="AB6" s="582" t="s">
        <v>110</v>
      </c>
      <c r="AC6" s="582"/>
      <c r="AD6" s="582" t="s">
        <v>97</v>
      </c>
      <c r="AE6" s="582"/>
      <c r="AF6" s="582" t="s">
        <v>110</v>
      </c>
      <c r="AG6" s="582"/>
      <c r="AH6" s="582" t="s">
        <v>97</v>
      </c>
      <c r="AI6" s="582"/>
    </row>
    <row r="7" spans="1:35" ht="15" customHeight="1" x14ac:dyDescent="0.25">
      <c r="A7" s="568" t="s">
        <v>73</v>
      </c>
      <c r="B7" s="568" t="s">
        <v>74</v>
      </c>
      <c r="C7" s="568" t="s">
        <v>12</v>
      </c>
      <c r="D7" s="103" t="s">
        <v>75</v>
      </c>
      <c r="E7" s="100" t="s">
        <v>76</v>
      </c>
      <c r="F7" s="103" t="s">
        <v>75</v>
      </c>
      <c r="G7" s="100" t="s">
        <v>76</v>
      </c>
      <c r="H7" s="103" t="s">
        <v>75</v>
      </c>
      <c r="I7" s="100" t="s">
        <v>76</v>
      </c>
      <c r="J7" s="103" t="s">
        <v>75</v>
      </c>
      <c r="K7" s="100" t="s">
        <v>76</v>
      </c>
      <c r="L7" s="106" t="s">
        <v>75</v>
      </c>
      <c r="M7" s="97" t="s">
        <v>76</v>
      </c>
      <c r="N7" s="106" t="s">
        <v>75</v>
      </c>
      <c r="O7" s="97" t="s">
        <v>76</v>
      </c>
      <c r="P7" s="93" t="s">
        <v>75</v>
      </c>
      <c r="Q7" s="97" t="s">
        <v>76</v>
      </c>
      <c r="R7" s="93" t="s">
        <v>75</v>
      </c>
      <c r="S7" s="97" t="s">
        <v>76</v>
      </c>
      <c r="T7" s="103" t="s">
        <v>75</v>
      </c>
      <c r="U7" s="100" t="s">
        <v>76</v>
      </c>
      <c r="V7" s="103" t="s">
        <v>75</v>
      </c>
      <c r="W7" s="100" t="s">
        <v>76</v>
      </c>
      <c r="X7" s="92" t="s">
        <v>75</v>
      </c>
      <c r="Y7" s="97" t="s">
        <v>76</v>
      </c>
      <c r="Z7" s="92" t="s">
        <v>75</v>
      </c>
      <c r="AA7" s="97" t="s">
        <v>76</v>
      </c>
      <c r="AB7" s="103" t="s">
        <v>75</v>
      </c>
      <c r="AC7" s="100" t="s">
        <v>76</v>
      </c>
      <c r="AD7" s="103" t="s">
        <v>75</v>
      </c>
      <c r="AE7" s="100" t="s">
        <v>76</v>
      </c>
      <c r="AF7" s="93" t="s">
        <v>75</v>
      </c>
      <c r="AG7" s="97" t="s">
        <v>76</v>
      </c>
      <c r="AH7" s="93" t="s">
        <v>75</v>
      </c>
      <c r="AI7" s="97" t="s">
        <v>76</v>
      </c>
    </row>
    <row r="8" spans="1:35" ht="25.5" x14ac:dyDescent="0.25">
      <c r="A8" s="568"/>
      <c r="B8" s="568"/>
      <c r="C8" s="568"/>
      <c r="D8" s="104" t="s">
        <v>77</v>
      </c>
      <c r="E8" s="100" t="s">
        <v>77</v>
      </c>
      <c r="F8" s="104" t="s">
        <v>77</v>
      </c>
      <c r="G8" s="100" t="s">
        <v>77</v>
      </c>
      <c r="H8" s="104" t="s">
        <v>77</v>
      </c>
      <c r="I8" s="100" t="s">
        <v>77</v>
      </c>
      <c r="J8" s="104" t="s">
        <v>77</v>
      </c>
      <c r="K8" s="100" t="s">
        <v>77</v>
      </c>
      <c r="L8" s="107" t="s">
        <v>77</v>
      </c>
      <c r="M8" s="97" t="s">
        <v>77</v>
      </c>
      <c r="N8" s="107" t="s">
        <v>77</v>
      </c>
      <c r="O8" s="97" t="s">
        <v>77</v>
      </c>
      <c r="P8" s="95" t="s">
        <v>77</v>
      </c>
      <c r="Q8" s="97" t="s">
        <v>77</v>
      </c>
      <c r="R8" s="95" t="s">
        <v>77</v>
      </c>
      <c r="S8" s="97" t="s">
        <v>77</v>
      </c>
      <c r="T8" s="104" t="s">
        <v>77</v>
      </c>
      <c r="U8" s="100" t="s">
        <v>77</v>
      </c>
      <c r="V8" s="104" t="s">
        <v>77</v>
      </c>
      <c r="W8" s="100" t="s">
        <v>77</v>
      </c>
      <c r="X8" s="84" t="s">
        <v>77</v>
      </c>
      <c r="Y8" s="97" t="s">
        <v>77</v>
      </c>
      <c r="Z8" s="84" t="s">
        <v>77</v>
      </c>
      <c r="AA8" s="97" t="s">
        <v>77</v>
      </c>
      <c r="AB8" s="104" t="s">
        <v>77</v>
      </c>
      <c r="AC8" s="100" t="s">
        <v>77</v>
      </c>
      <c r="AD8" s="104" t="s">
        <v>77</v>
      </c>
      <c r="AE8" s="100" t="s">
        <v>77</v>
      </c>
      <c r="AF8" s="95" t="s">
        <v>77</v>
      </c>
      <c r="AG8" s="97" t="s">
        <v>77</v>
      </c>
      <c r="AH8" s="95" t="s">
        <v>77</v>
      </c>
      <c r="AI8" s="97" t="s">
        <v>77</v>
      </c>
    </row>
    <row r="9" spans="1:35" x14ac:dyDescent="0.25">
      <c r="A9" s="90">
        <v>1</v>
      </c>
      <c r="B9" s="85" t="s">
        <v>78</v>
      </c>
      <c r="C9" s="84" t="s">
        <v>15</v>
      </c>
      <c r="D9" s="105">
        <v>8402</v>
      </c>
      <c r="E9" s="102">
        <v>9505</v>
      </c>
      <c r="F9" s="105">
        <f>D9*0.7014</f>
        <v>5893.1628000000001</v>
      </c>
      <c r="G9" s="101">
        <f>E9*0.7014</f>
        <v>6666.8069999999998</v>
      </c>
      <c r="H9" s="105">
        <v>8402</v>
      </c>
      <c r="I9" s="102">
        <v>9505</v>
      </c>
      <c r="J9" s="105">
        <f>H9*0.7014</f>
        <v>5893.1628000000001</v>
      </c>
      <c r="K9" s="101">
        <f>I9*0.7014</f>
        <v>6666.8069999999998</v>
      </c>
      <c r="L9" s="108">
        <f>H9*1.25</f>
        <v>10502.5</v>
      </c>
      <c r="M9" s="98">
        <f>I9*1.25</f>
        <v>11881.25</v>
      </c>
      <c r="N9" s="108">
        <f>L9*0.585</f>
        <v>6143.9624999999996</v>
      </c>
      <c r="O9" s="98">
        <f>M9*0.585</f>
        <v>6950.53125</v>
      </c>
      <c r="P9" s="96">
        <f>L9*1.2</f>
        <v>12603</v>
      </c>
      <c r="Q9" s="98">
        <f>M9*1.2</f>
        <v>14257.5</v>
      </c>
      <c r="R9" s="96">
        <f>P9*0.585</f>
        <v>7372.7549999999992</v>
      </c>
      <c r="S9" s="98">
        <f>Q9*0.585</f>
        <v>8340.6374999999989</v>
      </c>
      <c r="T9" s="105">
        <f>P9+(AF9-P9)/4</f>
        <v>12878.5</v>
      </c>
      <c r="U9" s="101">
        <f>Q9+(AG9-Q9)/4</f>
        <v>14751.125</v>
      </c>
      <c r="V9" s="105">
        <f>T9*0.585</f>
        <v>7533.9224999999997</v>
      </c>
      <c r="W9" s="101">
        <f>U9*0.585</f>
        <v>8629.4081249999999</v>
      </c>
      <c r="X9" s="91">
        <f>T9+(AF9-P9)/4</f>
        <v>13154</v>
      </c>
      <c r="Y9" s="98">
        <f>U9+(AG9-Q9)/4</f>
        <v>15244.75</v>
      </c>
      <c r="Z9" s="91">
        <f>X9*0.585</f>
        <v>7695.0899999999992</v>
      </c>
      <c r="AA9" s="98">
        <f>Y9*0.585</f>
        <v>8918.1787499999991</v>
      </c>
      <c r="AB9" s="105">
        <f>X9+(AF9-P9)/4</f>
        <v>13429.5</v>
      </c>
      <c r="AC9" s="101">
        <f>Y9+(AG9-Q9)/4</f>
        <v>15738.375</v>
      </c>
      <c r="AD9" s="105">
        <f>AB9*0.585</f>
        <v>7856.2574999999997</v>
      </c>
      <c r="AE9" s="101">
        <f>AC9*0.585</f>
        <v>9206.9493750000001</v>
      </c>
      <c r="AF9" s="96">
        <v>13705</v>
      </c>
      <c r="AG9" s="99">
        <v>16232</v>
      </c>
      <c r="AH9" s="96">
        <f>AF9*0.585</f>
        <v>8017.4249999999993</v>
      </c>
      <c r="AI9" s="98">
        <f>AG9*0.585</f>
        <v>9495.7199999999993</v>
      </c>
    </row>
    <row r="10" spans="1:35" x14ac:dyDescent="0.25">
      <c r="A10" s="90">
        <v>2</v>
      </c>
      <c r="B10" s="85" t="s">
        <v>79</v>
      </c>
      <c r="C10" s="84" t="s">
        <v>15</v>
      </c>
      <c r="D10" s="105">
        <v>7486</v>
      </c>
      <c r="E10" s="102">
        <v>8486</v>
      </c>
      <c r="F10" s="105">
        <f t="shared" ref="F10:F15" si="0">D10*0.7014</f>
        <v>5250.6804000000002</v>
      </c>
      <c r="G10" s="101">
        <f t="shared" ref="G10:G15" si="1">E10*0.7014</f>
        <v>5952.0803999999998</v>
      </c>
      <c r="H10" s="105">
        <v>7486</v>
      </c>
      <c r="I10" s="102">
        <v>8486</v>
      </c>
      <c r="J10" s="105">
        <f t="shared" ref="J10:J15" si="2">H10*0.7014</f>
        <v>5250.6804000000002</v>
      </c>
      <c r="K10" s="101">
        <f t="shared" ref="K10:K15" si="3">I10*0.7014</f>
        <v>5952.0803999999998</v>
      </c>
      <c r="L10" s="108">
        <f t="shared" ref="L10:L15" si="4">H10*1.25</f>
        <v>9357.5</v>
      </c>
      <c r="M10" s="98">
        <f t="shared" ref="M10:M15" si="5">I10*1.25</f>
        <v>10607.5</v>
      </c>
      <c r="N10" s="108">
        <f t="shared" ref="N10:N15" si="6">L10*0.585</f>
        <v>5474.1374999999998</v>
      </c>
      <c r="O10" s="98">
        <f t="shared" ref="O10:O15" si="7">M10*0.585</f>
        <v>6205.3874999999998</v>
      </c>
      <c r="P10" s="96">
        <f t="shared" ref="P10:P14" si="8">L10*1.2</f>
        <v>11229</v>
      </c>
      <c r="Q10" s="98">
        <f t="shared" ref="Q10:Q15" si="9">M10*1.2</f>
        <v>12729</v>
      </c>
      <c r="R10" s="96">
        <f t="shared" ref="R10:R15" si="10">P10*0.585</f>
        <v>6568.9649999999992</v>
      </c>
      <c r="S10" s="98">
        <f t="shared" ref="S10:S15" si="11">Q10*0.585</f>
        <v>7446.4649999999992</v>
      </c>
      <c r="T10" s="105">
        <f t="shared" ref="T10:T14" si="12">P10+(AF10-P10)/4</f>
        <v>11317.25</v>
      </c>
      <c r="U10" s="101">
        <f t="shared" ref="U10:U15" si="13">Q10+(AG10-Q10)/4</f>
        <v>13275.75</v>
      </c>
      <c r="V10" s="105">
        <f t="shared" ref="V10:V15" si="14">T10*0.585</f>
        <v>6620.5912499999995</v>
      </c>
      <c r="W10" s="101">
        <f t="shared" ref="W10:W15" si="15">U10*0.585</f>
        <v>7766.3137499999993</v>
      </c>
      <c r="X10" s="91">
        <f t="shared" ref="X10:X15" si="16">T10+(AF10-P10)/4</f>
        <v>11405.5</v>
      </c>
      <c r="Y10" s="98">
        <f t="shared" ref="Y10:Y15" si="17">U10+(AG10-Q10)/4</f>
        <v>13822.5</v>
      </c>
      <c r="Z10" s="91">
        <f t="shared" ref="Z10:Z15" si="18">X10*0.585</f>
        <v>6672.2174999999997</v>
      </c>
      <c r="AA10" s="98">
        <f t="shared" ref="AA10:AA15" si="19">Y10*0.585</f>
        <v>8086.1624999999995</v>
      </c>
      <c r="AB10" s="105">
        <f t="shared" ref="AB10:AB15" si="20">X10+(AF10-P10)/4</f>
        <v>11493.75</v>
      </c>
      <c r="AC10" s="101">
        <f t="shared" ref="AC10:AC15" si="21">Y10+(AG10-Q10)/4</f>
        <v>14369.25</v>
      </c>
      <c r="AD10" s="105">
        <f t="shared" ref="AD10:AD15" si="22">AB10*0.585</f>
        <v>6723.84375</v>
      </c>
      <c r="AE10" s="101">
        <f t="shared" ref="AE10:AE15" si="23">AC10*0.585</f>
        <v>8406.0112499999996</v>
      </c>
      <c r="AF10" s="96">
        <v>11582</v>
      </c>
      <c r="AG10" s="99">
        <v>14916</v>
      </c>
      <c r="AH10" s="96">
        <f t="shared" ref="AH10:AH15" si="24">AF10*0.585</f>
        <v>6775.4699999999993</v>
      </c>
      <c r="AI10" s="98">
        <f t="shared" ref="AI10:AI15" si="25">AG10*0.585</f>
        <v>8725.8599999999988</v>
      </c>
    </row>
    <row r="11" spans="1:35" x14ac:dyDescent="0.25">
      <c r="A11" s="90">
        <v>3</v>
      </c>
      <c r="B11" s="94" t="s">
        <v>83</v>
      </c>
      <c r="C11" s="84" t="s">
        <v>15</v>
      </c>
      <c r="D11" s="105">
        <v>6799</v>
      </c>
      <c r="E11" s="102">
        <v>7928</v>
      </c>
      <c r="F11" s="105">
        <f t="shared" si="0"/>
        <v>4768.8186000000005</v>
      </c>
      <c r="G11" s="101">
        <f t="shared" si="1"/>
        <v>5560.6992</v>
      </c>
      <c r="H11" s="105">
        <v>6799</v>
      </c>
      <c r="I11" s="102">
        <v>7928</v>
      </c>
      <c r="J11" s="105">
        <f t="shared" si="2"/>
        <v>4768.8186000000005</v>
      </c>
      <c r="K11" s="101">
        <f t="shared" si="3"/>
        <v>5560.6992</v>
      </c>
      <c r="L11" s="108">
        <f t="shared" si="4"/>
        <v>8498.75</v>
      </c>
      <c r="M11" s="98">
        <f t="shared" si="5"/>
        <v>9910</v>
      </c>
      <c r="N11" s="108">
        <f t="shared" si="6"/>
        <v>4971.7687499999993</v>
      </c>
      <c r="O11" s="98">
        <f t="shared" si="7"/>
        <v>5797.3499999999995</v>
      </c>
      <c r="P11" s="96">
        <f t="shared" si="8"/>
        <v>10198.5</v>
      </c>
      <c r="Q11" s="98">
        <f t="shared" si="9"/>
        <v>11892</v>
      </c>
      <c r="R11" s="96">
        <f t="shared" si="10"/>
        <v>5966.1224999999995</v>
      </c>
      <c r="S11" s="98">
        <f t="shared" si="11"/>
        <v>6956.82</v>
      </c>
      <c r="T11" s="105">
        <f t="shared" si="12"/>
        <v>10399.625</v>
      </c>
      <c r="U11" s="101">
        <f t="shared" si="13"/>
        <v>12538.25</v>
      </c>
      <c r="V11" s="105">
        <f t="shared" si="14"/>
        <v>6083.7806249999994</v>
      </c>
      <c r="W11" s="101">
        <f t="shared" si="15"/>
        <v>7334.8762499999993</v>
      </c>
      <c r="X11" s="91">
        <f t="shared" si="16"/>
        <v>10600.75</v>
      </c>
      <c r="Y11" s="98">
        <f t="shared" si="17"/>
        <v>13184.5</v>
      </c>
      <c r="Z11" s="91">
        <f t="shared" si="18"/>
        <v>6201.4387499999993</v>
      </c>
      <c r="AA11" s="98">
        <f t="shared" si="19"/>
        <v>7712.9324999999999</v>
      </c>
      <c r="AB11" s="105">
        <f t="shared" si="20"/>
        <v>10801.875</v>
      </c>
      <c r="AC11" s="101">
        <f t="shared" si="21"/>
        <v>13830.75</v>
      </c>
      <c r="AD11" s="105">
        <f t="shared" si="22"/>
        <v>6319.0968749999993</v>
      </c>
      <c r="AE11" s="101">
        <f t="shared" si="23"/>
        <v>8090.9887499999995</v>
      </c>
      <c r="AF11" s="96">
        <v>11003</v>
      </c>
      <c r="AG11" s="99">
        <v>14477</v>
      </c>
      <c r="AH11" s="96">
        <f t="shared" si="24"/>
        <v>6436.7549999999992</v>
      </c>
      <c r="AI11" s="98">
        <f t="shared" si="25"/>
        <v>8469.0450000000001</v>
      </c>
    </row>
    <row r="12" spans="1:35" x14ac:dyDescent="0.25">
      <c r="A12" s="90">
        <v>4</v>
      </c>
      <c r="B12" s="83" t="s">
        <v>80</v>
      </c>
      <c r="C12" s="84" t="s">
        <v>15</v>
      </c>
      <c r="D12" s="105">
        <v>6799</v>
      </c>
      <c r="E12" s="102">
        <v>7928</v>
      </c>
      <c r="F12" s="105">
        <f t="shared" si="0"/>
        <v>4768.8186000000005</v>
      </c>
      <c r="G12" s="101">
        <f t="shared" si="1"/>
        <v>5560.6992</v>
      </c>
      <c r="H12" s="105">
        <v>6799</v>
      </c>
      <c r="I12" s="102">
        <v>7928</v>
      </c>
      <c r="J12" s="105">
        <f t="shared" si="2"/>
        <v>4768.8186000000005</v>
      </c>
      <c r="K12" s="101">
        <f t="shared" si="3"/>
        <v>5560.6992</v>
      </c>
      <c r="L12" s="108">
        <f t="shared" si="4"/>
        <v>8498.75</v>
      </c>
      <c r="M12" s="98">
        <f t="shared" si="5"/>
        <v>9910</v>
      </c>
      <c r="N12" s="108">
        <f t="shared" si="6"/>
        <v>4971.7687499999993</v>
      </c>
      <c r="O12" s="98">
        <f t="shared" si="7"/>
        <v>5797.3499999999995</v>
      </c>
      <c r="P12" s="96">
        <f t="shared" si="8"/>
        <v>10198.5</v>
      </c>
      <c r="Q12" s="98">
        <f t="shared" si="9"/>
        <v>11892</v>
      </c>
      <c r="R12" s="96">
        <f t="shared" si="10"/>
        <v>5966.1224999999995</v>
      </c>
      <c r="S12" s="98">
        <f t="shared" si="11"/>
        <v>6956.82</v>
      </c>
      <c r="T12" s="105">
        <f t="shared" si="12"/>
        <v>10399.625</v>
      </c>
      <c r="U12" s="101">
        <f t="shared" si="13"/>
        <v>12538.25</v>
      </c>
      <c r="V12" s="105">
        <f t="shared" si="14"/>
        <v>6083.7806249999994</v>
      </c>
      <c r="W12" s="101">
        <f t="shared" si="15"/>
        <v>7334.8762499999993</v>
      </c>
      <c r="X12" s="91">
        <f t="shared" si="16"/>
        <v>10600.75</v>
      </c>
      <c r="Y12" s="98">
        <f t="shared" si="17"/>
        <v>13184.5</v>
      </c>
      <c r="Z12" s="91">
        <f t="shared" si="18"/>
        <v>6201.4387499999993</v>
      </c>
      <c r="AA12" s="98">
        <f t="shared" si="19"/>
        <v>7712.9324999999999</v>
      </c>
      <c r="AB12" s="105">
        <f t="shared" si="20"/>
        <v>10801.875</v>
      </c>
      <c r="AC12" s="101">
        <f t="shared" si="21"/>
        <v>13830.75</v>
      </c>
      <c r="AD12" s="105">
        <f t="shared" si="22"/>
        <v>6319.0968749999993</v>
      </c>
      <c r="AE12" s="101">
        <f t="shared" si="23"/>
        <v>8090.9887499999995</v>
      </c>
      <c r="AF12" s="96">
        <v>11003</v>
      </c>
      <c r="AG12" s="99">
        <v>14477</v>
      </c>
      <c r="AH12" s="96">
        <f t="shared" si="24"/>
        <v>6436.7549999999992</v>
      </c>
      <c r="AI12" s="98">
        <f t="shared" si="25"/>
        <v>8469.0450000000001</v>
      </c>
    </row>
    <row r="13" spans="1:35" x14ac:dyDescent="0.25">
      <c r="A13" s="90">
        <v>5</v>
      </c>
      <c r="B13" s="85" t="s">
        <v>81</v>
      </c>
      <c r="C13" s="84" t="s">
        <v>15</v>
      </c>
      <c r="D13" s="105">
        <v>6228</v>
      </c>
      <c r="E13" s="102">
        <v>7484</v>
      </c>
      <c r="F13" s="105">
        <f t="shared" si="0"/>
        <v>4368.3191999999999</v>
      </c>
      <c r="G13" s="101">
        <f t="shared" si="1"/>
        <v>5249.2776000000003</v>
      </c>
      <c r="H13" s="105">
        <v>6228</v>
      </c>
      <c r="I13" s="102">
        <v>7484</v>
      </c>
      <c r="J13" s="105">
        <f t="shared" si="2"/>
        <v>4368.3191999999999</v>
      </c>
      <c r="K13" s="101">
        <f t="shared" si="3"/>
        <v>5249.2776000000003</v>
      </c>
      <c r="L13" s="108">
        <f t="shared" si="4"/>
        <v>7785</v>
      </c>
      <c r="M13" s="98">
        <f t="shared" si="5"/>
        <v>9355</v>
      </c>
      <c r="N13" s="108">
        <f t="shared" si="6"/>
        <v>4554.2249999999995</v>
      </c>
      <c r="O13" s="98">
        <f t="shared" si="7"/>
        <v>5472.6749999999993</v>
      </c>
      <c r="P13" s="96">
        <f t="shared" si="8"/>
        <v>9342</v>
      </c>
      <c r="Q13" s="98">
        <f t="shared" si="9"/>
        <v>11226</v>
      </c>
      <c r="R13" s="96">
        <f t="shared" si="10"/>
        <v>5465.07</v>
      </c>
      <c r="S13" s="98">
        <f t="shared" si="11"/>
        <v>6567.21</v>
      </c>
      <c r="T13" s="105">
        <f t="shared" si="12"/>
        <v>9515.75</v>
      </c>
      <c r="U13" s="101">
        <f t="shared" si="13"/>
        <v>11534.25</v>
      </c>
      <c r="V13" s="105">
        <f t="shared" si="14"/>
        <v>5566.7137499999999</v>
      </c>
      <c r="W13" s="101">
        <f t="shared" si="15"/>
        <v>6747.5362499999992</v>
      </c>
      <c r="X13" s="91">
        <f t="shared" si="16"/>
        <v>9689.5</v>
      </c>
      <c r="Y13" s="98">
        <f t="shared" si="17"/>
        <v>11842.5</v>
      </c>
      <c r="Z13" s="91">
        <f t="shared" si="18"/>
        <v>5668.3575000000001</v>
      </c>
      <c r="AA13" s="98">
        <f t="shared" si="19"/>
        <v>6927.8624999999993</v>
      </c>
      <c r="AB13" s="105">
        <f t="shared" si="20"/>
        <v>9863.25</v>
      </c>
      <c r="AC13" s="101">
        <f t="shared" si="21"/>
        <v>12150.75</v>
      </c>
      <c r="AD13" s="105">
        <f t="shared" si="22"/>
        <v>5770.0012499999993</v>
      </c>
      <c r="AE13" s="101">
        <f t="shared" si="23"/>
        <v>7108.1887499999993</v>
      </c>
      <c r="AF13" s="96">
        <v>10037</v>
      </c>
      <c r="AG13" s="99">
        <v>12459</v>
      </c>
      <c r="AH13" s="96">
        <f t="shared" si="24"/>
        <v>5871.6449999999995</v>
      </c>
      <c r="AI13" s="98">
        <f t="shared" si="25"/>
        <v>7288.5149999999994</v>
      </c>
    </row>
    <row r="14" spans="1:35" x14ac:dyDescent="0.25">
      <c r="A14" s="90">
        <v>6</v>
      </c>
      <c r="B14" s="85" t="s">
        <v>82</v>
      </c>
      <c r="C14" s="84" t="s">
        <v>15</v>
      </c>
      <c r="D14" s="105">
        <v>6328</v>
      </c>
      <c r="E14" s="102">
        <v>7584</v>
      </c>
      <c r="F14" s="105">
        <f t="shared" si="0"/>
        <v>4438.4592000000002</v>
      </c>
      <c r="G14" s="101">
        <f t="shared" si="1"/>
        <v>5319.4175999999998</v>
      </c>
      <c r="H14" s="105">
        <v>6328</v>
      </c>
      <c r="I14" s="102">
        <v>7584</v>
      </c>
      <c r="J14" s="105">
        <f t="shared" si="2"/>
        <v>4438.4592000000002</v>
      </c>
      <c r="K14" s="101">
        <f t="shared" si="3"/>
        <v>5319.4175999999998</v>
      </c>
      <c r="L14" s="108">
        <f t="shared" si="4"/>
        <v>7910</v>
      </c>
      <c r="M14" s="98">
        <f t="shared" si="5"/>
        <v>9480</v>
      </c>
      <c r="N14" s="108">
        <f t="shared" si="6"/>
        <v>4627.3499999999995</v>
      </c>
      <c r="O14" s="98">
        <f t="shared" si="7"/>
        <v>5545.7999999999993</v>
      </c>
      <c r="P14" s="96">
        <f t="shared" si="8"/>
        <v>9492</v>
      </c>
      <c r="Q14" s="98">
        <f t="shared" si="9"/>
        <v>11376</v>
      </c>
      <c r="R14" s="96">
        <f t="shared" si="10"/>
        <v>5552.82</v>
      </c>
      <c r="S14" s="98">
        <f t="shared" si="11"/>
        <v>6654.96</v>
      </c>
      <c r="T14" s="105">
        <f t="shared" si="12"/>
        <v>9724.75</v>
      </c>
      <c r="U14" s="101">
        <f t="shared" si="13"/>
        <v>12041.25</v>
      </c>
      <c r="V14" s="105">
        <f t="shared" si="14"/>
        <v>5688.9787499999993</v>
      </c>
      <c r="W14" s="101">
        <f t="shared" si="15"/>
        <v>7044.1312499999995</v>
      </c>
      <c r="X14" s="91">
        <f t="shared" si="16"/>
        <v>9957.5</v>
      </c>
      <c r="Y14" s="98">
        <f t="shared" si="17"/>
        <v>12706.5</v>
      </c>
      <c r="Z14" s="91">
        <f t="shared" si="18"/>
        <v>5825.1374999999998</v>
      </c>
      <c r="AA14" s="98">
        <f t="shared" si="19"/>
        <v>7433.3024999999998</v>
      </c>
      <c r="AB14" s="105">
        <f t="shared" si="20"/>
        <v>10190.25</v>
      </c>
      <c r="AC14" s="101">
        <f t="shared" si="21"/>
        <v>13371.75</v>
      </c>
      <c r="AD14" s="105">
        <f t="shared" si="22"/>
        <v>5961.2962499999994</v>
      </c>
      <c r="AE14" s="101">
        <f t="shared" si="23"/>
        <v>7822.4737499999992</v>
      </c>
      <c r="AF14" s="96">
        <v>10423</v>
      </c>
      <c r="AG14" s="99">
        <v>14037</v>
      </c>
      <c r="AH14" s="96">
        <f t="shared" si="24"/>
        <v>6097.4549999999999</v>
      </c>
      <c r="AI14" s="98">
        <f t="shared" si="25"/>
        <v>8211.6449999999986</v>
      </c>
    </row>
    <row r="15" spans="1:35" x14ac:dyDescent="0.25">
      <c r="A15" s="90">
        <v>7</v>
      </c>
      <c r="B15" s="94" t="s">
        <v>84</v>
      </c>
      <c r="C15" s="84" t="s">
        <v>15</v>
      </c>
      <c r="D15" s="105">
        <v>5942</v>
      </c>
      <c r="E15" s="102">
        <v>6615</v>
      </c>
      <c r="F15" s="105">
        <f t="shared" si="0"/>
        <v>4167.7188000000006</v>
      </c>
      <c r="G15" s="101">
        <f t="shared" si="1"/>
        <v>4639.7610000000004</v>
      </c>
      <c r="H15" s="105">
        <v>5942</v>
      </c>
      <c r="I15" s="102">
        <v>6615</v>
      </c>
      <c r="J15" s="105">
        <f t="shared" si="2"/>
        <v>4167.7188000000006</v>
      </c>
      <c r="K15" s="101">
        <f t="shared" si="3"/>
        <v>4639.7610000000004</v>
      </c>
      <c r="L15" s="108">
        <f t="shared" si="4"/>
        <v>7427.5</v>
      </c>
      <c r="M15" s="98">
        <f t="shared" si="5"/>
        <v>8268.75</v>
      </c>
      <c r="N15" s="108">
        <f t="shared" si="6"/>
        <v>4345.0874999999996</v>
      </c>
      <c r="O15" s="98">
        <f t="shared" si="7"/>
        <v>4837.21875</v>
      </c>
      <c r="P15" s="202">
        <v>8493</v>
      </c>
      <c r="Q15" s="98">
        <f t="shared" si="9"/>
        <v>9922.5</v>
      </c>
      <c r="R15" s="202">
        <f t="shared" si="10"/>
        <v>4968.4049999999997</v>
      </c>
      <c r="S15" s="98">
        <f t="shared" si="11"/>
        <v>5804.6624999999995</v>
      </c>
      <c r="T15" s="202">
        <f>P15+((AF15-P15)/4)</f>
        <v>8493</v>
      </c>
      <c r="U15" s="101">
        <f t="shared" si="13"/>
        <v>10161.875</v>
      </c>
      <c r="V15" s="202">
        <f t="shared" si="14"/>
        <v>4968.4049999999997</v>
      </c>
      <c r="W15" s="101">
        <f t="shared" si="15"/>
        <v>5944.6968749999996</v>
      </c>
      <c r="X15" s="202">
        <f t="shared" si="16"/>
        <v>8493</v>
      </c>
      <c r="Y15" s="98">
        <f t="shared" si="17"/>
        <v>10401.25</v>
      </c>
      <c r="Z15" s="202">
        <f t="shared" si="18"/>
        <v>4968.4049999999997</v>
      </c>
      <c r="AA15" s="98">
        <f t="shared" si="19"/>
        <v>6084.7312499999998</v>
      </c>
      <c r="AB15" s="202">
        <f t="shared" si="20"/>
        <v>8493</v>
      </c>
      <c r="AC15" s="101">
        <f t="shared" si="21"/>
        <v>10640.625</v>
      </c>
      <c r="AD15" s="202">
        <f t="shared" si="22"/>
        <v>4968.4049999999997</v>
      </c>
      <c r="AE15" s="101">
        <f t="shared" si="23"/>
        <v>6224.765625</v>
      </c>
      <c r="AF15" s="202">
        <v>8493</v>
      </c>
      <c r="AG15" s="99">
        <v>10880</v>
      </c>
      <c r="AH15" s="202">
        <f t="shared" si="24"/>
        <v>4968.4049999999997</v>
      </c>
      <c r="AI15" s="98">
        <f t="shared" si="25"/>
        <v>6364.7999999999993</v>
      </c>
    </row>
    <row r="16" spans="1:35" x14ac:dyDescent="0.25">
      <c r="A16" s="67"/>
      <c r="B16" s="89" t="s">
        <v>98</v>
      </c>
      <c r="C16" s="121"/>
      <c r="D16" s="571" t="s">
        <v>113</v>
      </c>
      <c r="E16" s="572"/>
      <c r="F16" s="573" t="s">
        <v>114</v>
      </c>
      <c r="G16" s="572"/>
      <c r="H16" s="563">
        <f>K19</f>
        <v>725</v>
      </c>
      <c r="I16" s="563"/>
      <c r="J16" s="563">
        <f>ROUNDUP(H16*0.7014,0)</f>
        <v>509</v>
      </c>
      <c r="K16" s="563"/>
      <c r="L16" s="554">
        <f>O19</f>
        <v>950</v>
      </c>
      <c r="M16" s="554"/>
      <c r="N16" s="554">
        <f>ROUNDUP(L16*0.585,0)</f>
        <v>556</v>
      </c>
      <c r="O16" s="554"/>
      <c r="P16" s="564">
        <f>S19</f>
        <v>950</v>
      </c>
      <c r="Q16" s="554"/>
      <c r="R16" s="554">
        <f t="shared" ref="R16" si="26">ROUNDUP(P16*0.585,0)</f>
        <v>556</v>
      </c>
      <c r="S16" s="554"/>
      <c r="T16" s="565">
        <f>W19</f>
        <v>1025</v>
      </c>
      <c r="U16" s="563"/>
      <c r="V16" s="563">
        <f t="shared" ref="V16" si="27">ROUNDUP(T16*0.585,0)</f>
        <v>600</v>
      </c>
      <c r="W16" s="563"/>
      <c r="X16" s="564">
        <f>AA19</f>
        <v>1100</v>
      </c>
      <c r="Y16" s="554"/>
      <c r="Z16" s="554">
        <f t="shared" ref="Z16" si="28">ROUNDUP(X16*0.585,0)</f>
        <v>644</v>
      </c>
      <c r="AA16" s="554"/>
      <c r="AB16" s="565">
        <f>AE19</f>
        <v>1175</v>
      </c>
      <c r="AC16" s="563"/>
      <c r="AD16" s="563">
        <f t="shared" ref="AD16" si="29">ROUNDUP(AB16*0.585,0)</f>
        <v>688</v>
      </c>
      <c r="AE16" s="563"/>
      <c r="AF16" s="564">
        <f>AI19</f>
        <v>1250</v>
      </c>
      <c r="AG16" s="554"/>
      <c r="AH16" s="554">
        <f t="shared" ref="AH16" si="30">ROUNDUP(AF16*0.585,0)</f>
        <v>732</v>
      </c>
      <c r="AI16" s="554"/>
    </row>
    <row r="17" spans="1:35" x14ac:dyDescent="0.25">
      <c r="A17" s="140"/>
      <c r="B17" s="139"/>
      <c r="C17" s="127"/>
      <c r="D17" s="127"/>
      <c r="E17" s="137"/>
      <c r="F17" s="127"/>
      <c r="G17" s="127"/>
      <c r="H17" s="560" t="s">
        <v>111</v>
      </c>
      <c r="I17" s="560"/>
      <c r="J17" s="560"/>
      <c r="K17" s="560"/>
      <c r="L17" s="560"/>
      <c r="M17" s="560"/>
      <c r="N17" s="560"/>
      <c r="O17" s="560"/>
      <c r="P17" s="552">
        <f>2*Q19/12</f>
        <v>316.66666666666669</v>
      </c>
      <c r="Q17" s="553"/>
      <c r="R17" s="554">
        <f t="shared" ref="R17:R18" si="31">ROUNDUP(P17*0.585,0)</f>
        <v>186</v>
      </c>
      <c r="S17" s="554"/>
      <c r="T17" s="561">
        <f>2*U19/12</f>
        <v>341.66666666666669</v>
      </c>
      <c r="U17" s="562"/>
      <c r="V17" s="563">
        <f t="shared" ref="V17:V18" si="32">ROUNDUP(T17*0.585,0)</f>
        <v>200</v>
      </c>
      <c r="W17" s="563"/>
      <c r="X17" s="552">
        <f>2*Y19/12</f>
        <v>366.66666666666669</v>
      </c>
      <c r="Y17" s="553"/>
      <c r="Z17" s="554">
        <f t="shared" ref="Z17:Z18" si="33">ROUNDUP(X17*0.585,0)</f>
        <v>215</v>
      </c>
      <c r="AA17" s="554"/>
      <c r="AB17" s="561">
        <f>2*AC19/12</f>
        <v>391.66666666666669</v>
      </c>
      <c r="AC17" s="562"/>
      <c r="AD17" s="563">
        <f t="shared" ref="AD17:AD18" si="34">ROUNDUP(AB17*0.585,0)</f>
        <v>230</v>
      </c>
      <c r="AE17" s="563"/>
      <c r="AF17" s="552">
        <f>2*AG19/12</f>
        <v>416.66666666666669</v>
      </c>
      <c r="AG17" s="553"/>
      <c r="AH17" s="554">
        <f t="shared" ref="AH17:AH18" si="35">ROUNDUP(AF17*0.585,0)</f>
        <v>244</v>
      </c>
      <c r="AI17" s="554"/>
    </row>
    <row r="18" spans="1:35" x14ac:dyDescent="0.25">
      <c r="A18" s="126"/>
      <c r="B18" s="138"/>
      <c r="C18" s="127"/>
      <c r="D18" s="127"/>
      <c r="E18" s="137"/>
      <c r="F18" s="127"/>
      <c r="G18" s="127"/>
      <c r="H18" s="560" t="s">
        <v>112</v>
      </c>
      <c r="I18" s="560"/>
      <c r="J18" s="560"/>
      <c r="K18" s="560"/>
      <c r="L18" s="560"/>
      <c r="M18" s="560"/>
      <c r="N18" s="560"/>
      <c r="O18" s="560"/>
      <c r="P18" s="552">
        <f>Q19/12</f>
        <v>158.33333333333334</v>
      </c>
      <c r="Q18" s="553"/>
      <c r="R18" s="554">
        <f t="shared" si="31"/>
        <v>93</v>
      </c>
      <c r="S18" s="554"/>
      <c r="T18" s="561">
        <f>U19/12</f>
        <v>170.83333333333334</v>
      </c>
      <c r="U18" s="562"/>
      <c r="V18" s="563">
        <f t="shared" si="32"/>
        <v>100</v>
      </c>
      <c r="W18" s="563"/>
      <c r="X18" s="552">
        <f>Y19/12</f>
        <v>183.33333333333334</v>
      </c>
      <c r="Y18" s="553"/>
      <c r="Z18" s="554">
        <f t="shared" si="33"/>
        <v>108</v>
      </c>
      <c r="AA18" s="554"/>
      <c r="AB18" s="561">
        <f>AC19/12</f>
        <v>195.83333333333334</v>
      </c>
      <c r="AC18" s="562"/>
      <c r="AD18" s="563">
        <f t="shared" si="34"/>
        <v>115</v>
      </c>
      <c r="AE18" s="563"/>
      <c r="AF18" s="552">
        <f>AG19/12</f>
        <v>208.33333333333334</v>
      </c>
      <c r="AG18" s="553"/>
      <c r="AH18" s="554">
        <f t="shared" si="35"/>
        <v>122</v>
      </c>
      <c r="AI18" s="554"/>
    </row>
    <row r="19" spans="1:35" x14ac:dyDescent="0.25">
      <c r="A19" s="81" t="s">
        <v>85</v>
      </c>
      <c r="B19" s="78"/>
      <c r="C19" s="79"/>
      <c r="H19" s="122" t="s">
        <v>35</v>
      </c>
      <c r="I19" s="123">
        <v>1450</v>
      </c>
      <c r="J19" s="124" t="s">
        <v>99</v>
      </c>
      <c r="K19" s="125">
        <f>I19/2</f>
        <v>725</v>
      </c>
      <c r="L19" s="112" t="s">
        <v>35</v>
      </c>
      <c r="M19" s="113">
        <v>1900</v>
      </c>
      <c r="N19" s="114" t="s">
        <v>99</v>
      </c>
      <c r="O19" s="115">
        <f>M19/2</f>
        <v>950</v>
      </c>
      <c r="P19" s="112" t="s">
        <v>35</v>
      </c>
      <c r="Q19" s="116">
        <v>1900</v>
      </c>
      <c r="R19" s="114" t="s">
        <v>99</v>
      </c>
      <c r="S19" s="117">
        <f>Q19/2</f>
        <v>950</v>
      </c>
      <c r="T19" s="118" t="s">
        <v>35</v>
      </c>
      <c r="U19" s="116">
        <v>2050</v>
      </c>
      <c r="V19" s="119" t="s">
        <v>99</v>
      </c>
      <c r="W19" s="117">
        <f>U19/2</f>
        <v>1025</v>
      </c>
      <c r="X19" s="118" t="s">
        <v>35</v>
      </c>
      <c r="Y19" s="116">
        <v>2200</v>
      </c>
      <c r="Z19" s="119" t="s">
        <v>99</v>
      </c>
      <c r="AA19" s="117">
        <f>Y19/2</f>
        <v>1100</v>
      </c>
      <c r="AB19" s="118" t="s">
        <v>35</v>
      </c>
      <c r="AC19" s="116">
        <v>2350</v>
      </c>
      <c r="AD19" s="119" t="s">
        <v>99</v>
      </c>
      <c r="AE19" s="117">
        <f>AC19/2</f>
        <v>1175</v>
      </c>
      <c r="AF19" s="118" t="s">
        <v>35</v>
      </c>
      <c r="AG19" s="116">
        <v>2500</v>
      </c>
      <c r="AH19" s="119" t="s">
        <v>99</v>
      </c>
      <c r="AI19" s="117">
        <f>AG19/2</f>
        <v>1250</v>
      </c>
    </row>
    <row r="20" spans="1:35" x14ac:dyDescent="0.25">
      <c r="A20" s="77" t="s">
        <v>86</v>
      </c>
      <c r="B20" s="80" t="s">
        <v>87</v>
      </c>
      <c r="C20" s="79"/>
      <c r="H20" s="109"/>
      <c r="I20" s="110"/>
      <c r="J20" s="587"/>
      <c r="K20" s="587"/>
      <c r="L20" s="587"/>
      <c r="M20" s="111"/>
      <c r="P20" s="588" t="s">
        <v>109</v>
      </c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  <c r="AE20" s="588"/>
      <c r="AF20" s="588"/>
      <c r="AG20" s="588"/>
      <c r="AH20" s="588"/>
      <c r="AI20" s="588"/>
    </row>
    <row r="21" spans="1:35" s="1249" customFormat="1" ht="15.75" thickBot="1" x14ac:dyDescent="0.3">
      <c r="A21" s="77"/>
      <c r="B21" s="80"/>
      <c r="C21" s="79"/>
      <c r="H21" s="109"/>
      <c r="I21" s="110"/>
      <c r="J21" s="465"/>
      <c r="K21" s="465"/>
      <c r="L21" s="465"/>
      <c r="M21" s="111"/>
      <c r="P21" s="1250"/>
      <c r="Q21" s="1250"/>
      <c r="R21" s="1250"/>
      <c r="S21" s="1250"/>
      <c r="T21" s="1250"/>
      <c r="U21" s="1250"/>
      <c r="V21" s="1250"/>
      <c r="W21" s="1250"/>
      <c r="X21" s="1250"/>
      <c r="Y21" s="1250"/>
      <c r="Z21" s="1250"/>
      <c r="AA21" s="1250"/>
      <c r="AB21" s="1250"/>
      <c r="AC21" s="1250"/>
      <c r="AD21" s="1250"/>
      <c r="AE21" s="1250"/>
      <c r="AF21" s="1250"/>
      <c r="AG21" s="1250"/>
      <c r="AH21" s="1250"/>
      <c r="AI21" s="1250"/>
    </row>
    <row r="22" spans="1:35" x14ac:dyDescent="0.25">
      <c r="A22" s="77"/>
      <c r="B22" s="80"/>
      <c r="C22" s="79"/>
      <c r="D22" s="1169">
        <v>2017</v>
      </c>
      <c r="E22" s="1170"/>
      <c r="F22" s="1170"/>
      <c r="G22" s="1170"/>
      <c r="H22" s="1170"/>
      <c r="I22" s="1170"/>
      <c r="J22" s="1170"/>
      <c r="K22" s="1171"/>
      <c r="L22" s="1169">
        <v>2018</v>
      </c>
      <c r="M22" s="1170"/>
      <c r="N22" s="1170"/>
      <c r="O22" s="1170"/>
      <c r="P22" s="1169">
        <v>2018</v>
      </c>
      <c r="Q22" s="1170"/>
      <c r="R22" s="1170"/>
      <c r="S22" s="1170"/>
      <c r="T22" s="1169">
        <v>2019</v>
      </c>
      <c r="U22" s="1170"/>
      <c r="V22" s="1170"/>
      <c r="W22" s="1170"/>
      <c r="X22" s="1169">
        <v>2020</v>
      </c>
      <c r="Y22" s="1170"/>
      <c r="Z22" s="1170"/>
      <c r="AA22" s="1170"/>
      <c r="AB22" s="1169">
        <v>2021</v>
      </c>
      <c r="AC22" s="1170"/>
      <c r="AD22" s="1170"/>
      <c r="AE22" s="1170"/>
      <c r="AF22" s="1169">
        <v>2022</v>
      </c>
      <c r="AG22" s="1170"/>
      <c r="AH22" s="1170"/>
      <c r="AI22" s="1170"/>
    </row>
    <row r="23" spans="1:35" ht="15.75" thickBot="1" x14ac:dyDescent="0.3">
      <c r="A23" s="77"/>
      <c r="B23" s="80"/>
      <c r="C23" s="79"/>
      <c r="D23" s="1172"/>
      <c r="E23" s="1173"/>
      <c r="F23" s="1173"/>
      <c r="G23" s="1173"/>
      <c r="H23" s="1173"/>
      <c r="I23" s="1173"/>
      <c r="J23" s="1173"/>
      <c r="K23" s="1174"/>
      <c r="L23" s="1172"/>
      <c r="M23" s="1173"/>
      <c r="N23" s="1173"/>
      <c r="O23" s="1173"/>
      <c r="P23" s="1172"/>
      <c r="Q23" s="1173"/>
      <c r="R23" s="1173"/>
      <c r="S23" s="1173"/>
      <c r="T23" s="1172"/>
      <c r="U23" s="1173"/>
      <c r="V23" s="1173"/>
      <c r="W23" s="1173"/>
      <c r="X23" s="1172"/>
      <c r="Y23" s="1173"/>
      <c r="Z23" s="1173"/>
      <c r="AA23" s="1173"/>
      <c r="AB23" s="1172"/>
      <c r="AC23" s="1173"/>
      <c r="AD23" s="1173"/>
      <c r="AE23" s="1173"/>
      <c r="AF23" s="1172"/>
      <c r="AG23" s="1173"/>
      <c r="AH23" s="1173"/>
      <c r="AI23" s="1173"/>
    </row>
    <row r="24" spans="1:35" ht="15.75" thickBot="1" x14ac:dyDescent="0.3">
      <c r="A24" s="77"/>
      <c r="B24" s="80"/>
      <c r="C24" s="79"/>
      <c r="D24" s="557" t="s">
        <v>128</v>
      </c>
      <c r="E24" s="558"/>
      <c r="F24" s="558"/>
      <c r="G24" s="559"/>
      <c r="H24" s="574" t="s">
        <v>102</v>
      </c>
      <c r="I24" s="575"/>
      <c r="J24" s="575"/>
      <c r="K24" s="576"/>
      <c r="L24" s="557" t="s">
        <v>103</v>
      </c>
      <c r="M24" s="558"/>
      <c r="N24" s="558"/>
      <c r="O24" s="559"/>
      <c r="P24" s="577" t="s">
        <v>108</v>
      </c>
      <c r="Q24" s="578"/>
      <c r="R24" s="578"/>
      <c r="S24" s="579"/>
      <c r="T24" s="574" t="s">
        <v>104</v>
      </c>
      <c r="U24" s="575"/>
      <c r="V24" s="575"/>
      <c r="W24" s="576"/>
      <c r="X24" s="557" t="s">
        <v>105</v>
      </c>
      <c r="Y24" s="558"/>
      <c r="Z24" s="558"/>
      <c r="AA24" s="559"/>
      <c r="AB24" s="574" t="s">
        <v>106</v>
      </c>
      <c r="AC24" s="575"/>
      <c r="AD24" s="575"/>
      <c r="AE24" s="576"/>
      <c r="AF24" s="557" t="s">
        <v>107</v>
      </c>
      <c r="AG24" s="558"/>
      <c r="AH24" s="558"/>
      <c r="AI24" s="559"/>
    </row>
    <row r="25" spans="1:35" ht="15" customHeight="1" x14ac:dyDescent="0.25">
      <c r="A25" s="580" t="s">
        <v>89</v>
      </c>
      <c r="B25" s="581"/>
      <c r="C25" s="581"/>
      <c r="D25" s="582" t="s">
        <v>110</v>
      </c>
      <c r="E25" s="582"/>
      <c r="F25" s="582" t="s">
        <v>97</v>
      </c>
      <c r="G25" s="582"/>
      <c r="H25" s="582" t="s">
        <v>110</v>
      </c>
      <c r="I25" s="582"/>
      <c r="J25" s="582" t="s">
        <v>97</v>
      </c>
      <c r="K25" s="582"/>
      <c r="L25" s="582" t="s">
        <v>110</v>
      </c>
      <c r="M25" s="582"/>
      <c r="N25" s="582" t="s">
        <v>97</v>
      </c>
      <c r="O25" s="582"/>
      <c r="P25" s="582" t="s">
        <v>110</v>
      </c>
      <c r="Q25" s="582"/>
      <c r="R25" s="582" t="s">
        <v>97</v>
      </c>
      <c r="S25" s="582"/>
      <c r="T25" s="582" t="s">
        <v>110</v>
      </c>
      <c r="U25" s="582"/>
      <c r="V25" s="582" t="s">
        <v>97</v>
      </c>
      <c r="W25" s="582"/>
      <c r="X25" s="582" t="s">
        <v>110</v>
      </c>
      <c r="Y25" s="582"/>
      <c r="Z25" s="582" t="s">
        <v>97</v>
      </c>
      <c r="AA25" s="582"/>
      <c r="AB25" s="582" t="s">
        <v>110</v>
      </c>
      <c r="AC25" s="582"/>
      <c r="AD25" s="582" t="s">
        <v>97</v>
      </c>
      <c r="AE25" s="582"/>
      <c r="AF25" s="582" t="s">
        <v>110</v>
      </c>
      <c r="AG25" s="582"/>
      <c r="AH25" s="582" t="s">
        <v>97</v>
      </c>
      <c r="AI25" s="582"/>
    </row>
    <row r="26" spans="1:35" ht="15" customHeight="1" x14ac:dyDescent="0.25">
      <c r="A26" s="566" t="s">
        <v>88</v>
      </c>
      <c r="B26" s="568" t="s">
        <v>127</v>
      </c>
      <c r="C26" s="570" t="s">
        <v>12</v>
      </c>
      <c r="D26" s="133" t="s">
        <v>75</v>
      </c>
      <c r="E26" s="134" t="s">
        <v>76</v>
      </c>
      <c r="F26" s="133" t="s">
        <v>75</v>
      </c>
      <c r="G26" s="134" t="s">
        <v>76</v>
      </c>
      <c r="H26" s="103" t="s">
        <v>75</v>
      </c>
      <c r="I26" s="100" t="s">
        <v>76</v>
      </c>
      <c r="J26" s="103" t="s">
        <v>75</v>
      </c>
      <c r="K26" s="100" t="s">
        <v>76</v>
      </c>
      <c r="L26" s="106" t="s">
        <v>75</v>
      </c>
      <c r="M26" s="97" t="s">
        <v>76</v>
      </c>
      <c r="N26" s="106" t="s">
        <v>75</v>
      </c>
      <c r="O26" s="97" t="s">
        <v>76</v>
      </c>
      <c r="P26" s="93" t="s">
        <v>75</v>
      </c>
      <c r="Q26" s="97" t="s">
        <v>76</v>
      </c>
      <c r="R26" s="93" t="s">
        <v>75</v>
      </c>
      <c r="S26" s="97" t="s">
        <v>76</v>
      </c>
      <c r="T26" s="103" t="s">
        <v>75</v>
      </c>
      <c r="U26" s="100" t="s">
        <v>76</v>
      </c>
      <c r="V26" s="103" t="s">
        <v>75</v>
      </c>
      <c r="W26" s="100" t="s">
        <v>76</v>
      </c>
      <c r="X26" s="93" t="s">
        <v>75</v>
      </c>
      <c r="Y26" s="97" t="s">
        <v>76</v>
      </c>
      <c r="Z26" s="93" t="s">
        <v>75</v>
      </c>
      <c r="AA26" s="97" t="s">
        <v>76</v>
      </c>
      <c r="AB26" s="103" t="s">
        <v>75</v>
      </c>
      <c r="AC26" s="100" t="s">
        <v>76</v>
      </c>
      <c r="AD26" s="103" t="s">
        <v>75</v>
      </c>
      <c r="AE26" s="100" t="s">
        <v>76</v>
      </c>
      <c r="AF26" s="93" t="s">
        <v>75</v>
      </c>
      <c r="AG26" s="97" t="s">
        <v>76</v>
      </c>
      <c r="AH26" s="93" t="s">
        <v>75</v>
      </c>
      <c r="AI26" s="97" t="s">
        <v>76</v>
      </c>
    </row>
    <row r="27" spans="1:35" ht="26.25" thickBot="1" x14ac:dyDescent="0.3">
      <c r="A27" s="567"/>
      <c r="B27" s="569"/>
      <c r="C27" s="570"/>
      <c r="D27" s="135" t="s">
        <v>77</v>
      </c>
      <c r="E27" s="134" t="s">
        <v>77</v>
      </c>
      <c r="F27" s="135" t="s">
        <v>77</v>
      </c>
      <c r="G27" s="134" t="s">
        <v>77</v>
      </c>
      <c r="H27" s="104" t="s">
        <v>77</v>
      </c>
      <c r="I27" s="100" t="s">
        <v>77</v>
      </c>
      <c r="J27" s="104" t="s">
        <v>77</v>
      </c>
      <c r="K27" s="100" t="s">
        <v>77</v>
      </c>
      <c r="L27" s="107" t="s">
        <v>77</v>
      </c>
      <c r="M27" s="97" t="s">
        <v>77</v>
      </c>
      <c r="N27" s="107" t="s">
        <v>77</v>
      </c>
      <c r="O27" s="97" t="s">
        <v>77</v>
      </c>
      <c r="P27" s="95" t="s">
        <v>77</v>
      </c>
      <c r="Q27" s="97" t="s">
        <v>77</v>
      </c>
      <c r="R27" s="95" t="s">
        <v>77</v>
      </c>
      <c r="S27" s="97" t="s">
        <v>77</v>
      </c>
      <c r="T27" s="104" t="s">
        <v>77</v>
      </c>
      <c r="U27" s="100" t="s">
        <v>77</v>
      </c>
      <c r="V27" s="104" t="s">
        <v>77</v>
      </c>
      <c r="W27" s="100" t="s">
        <v>77</v>
      </c>
      <c r="X27" s="95" t="s">
        <v>77</v>
      </c>
      <c r="Y27" s="97" t="s">
        <v>77</v>
      </c>
      <c r="Z27" s="95" t="s">
        <v>77</v>
      </c>
      <c r="AA27" s="97" t="s">
        <v>77</v>
      </c>
      <c r="AB27" s="104" t="s">
        <v>77</v>
      </c>
      <c r="AC27" s="100" t="s">
        <v>77</v>
      </c>
      <c r="AD27" s="104" t="s">
        <v>77</v>
      </c>
      <c r="AE27" s="100" t="s">
        <v>77</v>
      </c>
      <c r="AF27" s="95" t="s">
        <v>77</v>
      </c>
      <c r="AG27" s="97" t="s">
        <v>77</v>
      </c>
      <c r="AH27" s="95" t="s">
        <v>77</v>
      </c>
      <c r="AI27" s="97" t="s">
        <v>77</v>
      </c>
    </row>
    <row r="28" spans="1:35" x14ac:dyDescent="0.25">
      <c r="A28" s="74">
        <v>1</v>
      </c>
      <c r="B28" s="82" t="s">
        <v>90</v>
      </c>
      <c r="C28" s="128" t="s">
        <v>15</v>
      </c>
      <c r="D28" s="133">
        <f>D46*1.15</f>
        <v>7005.7999999999993</v>
      </c>
      <c r="E28" s="136">
        <f>E46*1.15</f>
        <v>7989.0499999999993</v>
      </c>
      <c r="F28" s="133">
        <f>D28*0.7014</f>
        <v>4913.8681200000001</v>
      </c>
      <c r="G28" s="136">
        <f>E28*0.7014</f>
        <v>5603.5196699999997</v>
      </c>
      <c r="H28" s="105">
        <f>H46*1.15</f>
        <v>7005.7999999999993</v>
      </c>
      <c r="I28" s="102">
        <f>I46*1.15</f>
        <v>7989.0499999999993</v>
      </c>
      <c r="J28" s="105">
        <f t="shared" ref="J28:J33" si="36">H28*0.7014</f>
        <v>4913.8681200000001</v>
      </c>
      <c r="K28" s="101">
        <f t="shared" ref="K28:K33" si="37">I28*0.7014</f>
        <v>5603.5196699999997</v>
      </c>
      <c r="L28" s="202">
        <v>7019</v>
      </c>
      <c r="M28" s="98">
        <f t="shared" ref="M28:M33" si="38">I28*1.25</f>
        <v>9986.3125</v>
      </c>
      <c r="N28" s="202">
        <f t="shared" ref="N28:N33" si="39">L28*0.585</f>
        <v>4106.1149999999998</v>
      </c>
      <c r="O28" s="98">
        <f t="shared" ref="O28:O33" si="40">M28*0.585</f>
        <v>5841.9928124999997</v>
      </c>
      <c r="P28" s="202">
        <v>7019</v>
      </c>
      <c r="Q28" s="98">
        <f t="shared" ref="Q28:Q33" si="41">M28*1.2</f>
        <v>11983.574999999999</v>
      </c>
      <c r="R28" s="202">
        <f t="shared" ref="R28:R33" si="42">P28*0.585</f>
        <v>4106.1149999999998</v>
      </c>
      <c r="S28" s="98">
        <f t="shared" ref="S28:S33" si="43">Q28*0.585</f>
        <v>7010.3913749999992</v>
      </c>
      <c r="T28" s="202">
        <f t="shared" ref="T28:T31" si="44">P28+(AF28-P28)/4</f>
        <v>7019</v>
      </c>
      <c r="U28" s="101">
        <f t="shared" ref="U28:U33" si="45">Q28+(AG28-Q28)/4</f>
        <v>11268.93125</v>
      </c>
      <c r="V28" s="202">
        <f t="shared" ref="V28:V33" si="46">T28*0.585</f>
        <v>4106.1149999999998</v>
      </c>
      <c r="W28" s="101">
        <f t="shared" ref="W28:W33" si="47">U28*0.585</f>
        <v>6592.3247812499994</v>
      </c>
      <c r="X28" s="202">
        <f t="shared" ref="X28:X31" si="48">T28+(AF28-P28)/4</f>
        <v>7019</v>
      </c>
      <c r="Y28" s="98">
        <f t="shared" ref="Y28:Y33" si="49">U28+(AG28-Q28)/4</f>
        <v>10554.2875</v>
      </c>
      <c r="Z28" s="202">
        <f t="shared" ref="Z28:Z33" si="50">X28*0.585</f>
        <v>4106.1149999999998</v>
      </c>
      <c r="AA28" s="98">
        <f t="shared" ref="AA28:AA33" si="51">Y28*0.585</f>
        <v>6174.2581874999996</v>
      </c>
      <c r="AB28" s="202">
        <f t="shared" ref="AB28:AB31" si="52">X28+(AF28-P28)/4</f>
        <v>7019</v>
      </c>
      <c r="AC28" s="101">
        <f t="shared" ref="AC28:AC33" si="53">Y28+(AG28-Q28)/4</f>
        <v>9839.6437500000011</v>
      </c>
      <c r="AD28" s="202">
        <f t="shared" ref="AD28:AD33" si="54">AB28*0.585</f>
        <v>4106.1149999999998</v>
      </c>
      <c r="AE28" s="101">
        <f t="shared" ref="AE28:AE33" si="55">AC28*0.585</f>
        <v>5756.1915937500007</v>
      </c>
      <c r="AF28" s="202">
        <v>7019</v>
      </c>
      <c r="AG28" s="99">
        <v>9125</v>
      </c>
      <c r="AH28" s="202">
        <f t="shared" ref="AH28:AH33" si="56">AF28*0.585</f>
        <v>4106.1149999999998</v>
      </c>
      <c r="AI28" s="98">
        <f t="shared" ref="AI28:AI33" si="57">AG28*0.585</f>
        <v>5338.125</v>
      </c>
    </row>
    <row r="29" spans="1:35" ht="15.75" thickBot="1" x14ac:dyDescent="0.3">
      <c r="A29" s="87">
        <v>2</v>
      </c>
      <c r="B29" s="143" t="s">
        <v>115</v>
      </c>
      <c r="C29" s="131"/>
      <c r="D29" s="133"/>
      <c r="E29" s="136"/>
      <c r="F29" s="133"/>
      <c r="G29" s="136"/>
      <c r="H29" s="105"/>
      <c r="I29" s="102"/>
      <c r="J29" s="105"/>
      <c r="K29" s="101"/>
      <c r="L29" s="108"/>
      <c r="M29" s="98"/>
      <c r="N29" s="108"/>
      <c r="O29" s="98"/>
      <c r="P29" s="96"/>
      <c r="Q29" s="98"/>
      <c r="R29" s="96"/>
      <c r="S29" s="98"/>
      <c r="T29" s="105"/>
      <c r="U29" s="101"/>
      <c r="V29" s="105"/>
      <c r="W29" s="101"/>
      <c r="X29" s="96"/>
      <c r="Y29" s="98"/>
      <c r="Z29" s="96"/>
      <c r="AA29" s="98"/>
      <c r="AB29" s="105"/>
      <c r="AC29" s="101"/>
      <c r="AD29" s="105"/>
      <c r="AE29" s="101"/>
      <c r="AF29" s="96">
        <v>6580</v>
      </c>
      <c r="AG29" s="99">
        <v>7546</v>
      </c>
      <c r="AH29" s="96">
        <f t="shared" si="56"/>
        <v>3849.2999999999997</v>
      </c>
      <c r="AI29" s="98">
        <f t="shared" si="57"/>
        <v>4414.41</v>
      </c>
    </row>
    <row r="30" spans="1:35" x14ac:dyDescent="0.25">
      <c r="A30" s="74">
        <v>3</v>
      </c>
      <c r="B30" s="83" t="s">
        <v>91</v>
      </c>
      <c r="C30" s="129" t="s">
        <v>15</v>
      </c>
      <c r="D30" s="133">
        <f t="shared" ref="D30:D33" si="58">D48*1.15</f>
        <v>5766.0999999999995</v>
      </c>
      <c r="E30" s="136">
        <f t="shared" ref="E30:E33" si="59">E48*1.15</f>
        <v>7241.5499999999993</v>
      </c>
      <c r="F30" s="133">
        <f t="shared" ref="F30:F33" si="60">D30*0.7014</f>
        <v>4044.3425399999996</v>
      </c>
      <c r="G30" s="136">
        <f t="shared" ref="G30:G33" si="61">E30*0.7014</f>
        <v>5079.2231699999993</v>
      </c>
      <c r="H30" s="105">
        <f t="shared" ref="H30:I33" si="62">H48*1.15</f>
        <v>5766.0999999999995</v>
      </c>
      <c r="I30" s="102">
        <f t="shared" si="62"/>
        <v>7241.5499999999993</v>
      </c>
      <c r="J30" s="105">
        <f t="shared" si="36"/>
        <v>4044.3425399999996</v>
      </c>
      <c r="K30" s="101">
        <f t="shared" si="37"/>
        <v>5079.2231699999993</v>
      </c>
      <c r="L30" s="108">
        <f t="shared" ref="L30:L33" si="63">H30*1.25</f>
        <v>7207.6249999999991</v>
      </c>
      <c r="M30" s="98">
        <f t="shared" si="38"/>
        <v>9051.9375</v>
      </c>
      <c r="N30" s="108">
        <f t="shared" si="39"/>
        <v>4216.4606249999988</v>
      </c>
      <c r="O30" s="98">
        <f t="shared" si="40"/>
        <v>5295.3834374999997</v>
      </c>
      <c r="P30" s="202">
        <v>8493</v>
      </c>
      <c r="Q30" s="98">
        <f t="shared" si="41"/>
        <v>10862.324999999999</v>
      </c>
      <c r="R30" s="202">
        <f t="shared" si="42"/>
        <v>4968.4049999999997</v>
      </c>
      <c r="S30" s="98">
        <f t="shared" si="43"/>
        <v>6354.4601249999987</v>
      </c>
      <c r="T30" s="202">
        <v>8493</v>
      </c>
      <c r="U30" s="101">
        <f t="shared" si="45"/>
        <v>10866.74375</v>
      </c>
      <c r="V30" s="202">
        <f t="shared" si="46"/>
        <v>4968.4049999999997</v>
      </c>
      <c r="W30" s="101">
        <f t="shared" si="47"/>
        <v>6357.0450937499991</v>
      </c>
      <c r="X30" s="202">
        <v>8493</v>
      </c>
      <c r="Y30" s="98">
        <f t="shared" si="49"/>
        <v>10871.1625</v>
      </c>
      <c r="Z30" s="202">
        <f t="shared" si="50"/>
        <v>4968.4049999999997</v>
      </c>
      <c r="AA30" s="98">
        <f t="shared" si="51"/>
        <v>6359.6300624999994</v>
      </c>
      <c r="AB30" s="202">
        <v>8493</v>
      </c>
      <c r="AC30" s="101">
        <f t="shared" si="53"/>
        <v>10875.581250000001</v>
      </c>
      <c r="AD30" s="202">
        <f t="shared" si="54"/>
        <v>4968.4049999999997</v>
      </c>
      <c r="AE30" s="101">
        <f t="shared" si="55"/>
        <v>6362.2150312499998</v>
      </c>
      <c r="AF30" s="202">
        <v>8493</v>
      </c>
      <c r="AG30" s="99">
        <v>10880</v>
      </c>
      <c r="AH30" s="202">
        <f t="shared" si="56"/>
        <v>4968.4049999999997</v>
      </c>
      <c r="AI30" s="98">
        <f t="shared" si="57"/>
        <v>6364.7999999999993</v>
      </c>
    </row>
    <row r="31" spans="1:35" ht="15.75" thickBot="1" x14ac:dyDescent="0.3">
      <c r="A31" s="87">
        <v>4</v>
      </c>
      <c r="B31" s="85" t="s">
        <v>92</v>
      </c>
      <c r="C31" s="129" t="s">
        <v>15</v>
      </c>
      <c r="D31" s="133">
        <f t="shared" si="58"/>
        <v>4181.3999999999996</v>
      </c>
      <c r="E31" s="136">
        <f t="shared" si="59"/>
        <v>4548.25</v>
      </c>
      <c r="F31" s="133">
        <f t="shared" si="60"/>
        <v>2932.8339599999999</v>
      </c>
      <c r="G31" s="136">
        <f t="shared" si="61"/>
        <v>3190.14255</v>
      </c>
      <c r="H31" s="105">
        <f t="shared" si="62"/>
        <v>4181.3999999999996</v>
      </c>
      <c r="I31" s="102">
        <f t="shared" si="62"/>
        <v>4548.25</v>
      </c>
      <c r="J31" s="105">
        <f t="shared" si="36"/>
        <v>2932.8339599999999</v>
      </c>
      <c r="K31" s="101">
        <f t="shared" si="37"/>
        <v>3190.14255</v>
      </c>
      <c r="L31" s="108">
        <f t="shared" si="63"/>
        <v>5226.75</v>
      </c>
      <c r="M31" s="98">
        <f t="shared" si="38"/>
        <v>5685.3125</v>
      </c>
      <c r="N31" s="108">
        <f t="shared" si="39"/>
        <v>3057.6487499999998</v>
      </c>
      <c r="O31" s="98">
        <f t="shared" si="40"/>
        <v>3325.9078124999996</v>
      </c>
      <c r="P31" s="96">
        <f t="shared" ref="P31" si="64">L31*1.2</f>
        <v>6272.0999999999995</v>
      </c>
      <c r="Q31" s="98">
        <f t="shared" si="41"/>
        <v>6822.375</v>
      </c>
      <c r="R31" s="96">
        <f t="shared" si="42"/>
        <v>3669.1784999999995</v>
      </c>
      <c r="S31" s="98">
        <f t="shared" si="43"/>
        <v>3991.0893749999996</v>
      </c>
      <c r="T31" s="105">
        <f t="shared" si="44"/>
        <v>6334.0749999999998</v>
      </c>
      <c r="U31" s="101">
        <f t="shared" si="45"/>
        <v>6916.78125</v>
      </c>
      <c r="V31" s="105">
        <f t="shared" si="46"/>
        <v>3705.4338749999997</v>
      </c>
      <c r="W31" s="101">
        <f t="shared" si="47"/>
        <v>4046.3170312499997</v>
      </c>
      <c r="X31" s="96">
        <f t="shared" si="48"/>
        <v>6396.05</v>
      </c>
      <c r="Y31" s="98">
        <f t="shared" si="49"/>
        <v>7011.1875</v>
      </c>
      <c r="Z31" s="96">
        <f t="shared" si="50"/>
        <v>3741.6892499999999</v>
      </c>
      <c r="AA31" s="98">
        <f t="shared" si="51"/>
        <v>4101.5446874999998</v>
      </c>
      <c r="AB31" s="105">
        <f t="shared" si="52"/>
        <v>6458.0250000000005</v>
      </c>
      <c r="AC31" s="101">
        <f t="shared" si="53"/>
        <v>7105.59375</v>
      </c>
      <c r="AD31" s="105">
        <f t="shared" si="54"/>
        <v>3777.9446250000001</v>
      </c>
      <c r="AE31" s="101">
        <f t="shared" si="55"/>
        <v>4156.7723437499999</v>
      </c>
      <c r="AF31" s="96">
        <v>6520</v>
      </c>
      <c r="AG31" s="99">
        <v>7200</v>
      </c>
      <c r="AH31" s="96">
        <f t="shared" si="56"/>
        <v>3814.2</v>
      </c>
      <c r="AI31" s="98">
        <f t="shared" si="57"/>
        <v>4212</v>
      </c>
    </row>
    <row r="32" spans="1:35" x14ac:dyDescent="0.25">
      <c r="A32" s="74">
        <v>5</v>
      </c>
      <c r="B32" s="85" t="s">
        <v>93</v>
      </c>
      <c r="C32" s="129" t="s">
        <v>15</v>
      </c>
      <c r="D32" s="133">
        <f t="shared" si="58"/>
        <v>4654.0499999999993</v>
      </c>
      <c r="E32" s="136">
        <f t="shared" si="59"/>
        <v>5240.5499999999993</v>
      </c>
      <c r="F32" s="133">
        <f t="shared" si="60"/>
        <v>3264.3506699999998</v>
      </c>
      <c r="G32" s="136">
        <f t="shared" si="61"/>
        <v>3675.7217699999997</v>
      </c>
      <c r="H32" s="105">
        <f t="shared" si="62"/>
        <v>4654.0499999999993</v>
      </c>
      <c r="I32" s="102">
        <f t="shared" si="62"/>
        <v>5240.5499999999993</v>
      </c>
      <c r="J32" s="105">
        <f t="shared" si="36"/>
        <v>3264.3506699999998</v>
      </c>
      <c r="K32" s="101">
        <f t="shared" si="37"/>
        <v>3675.7217699999997</v>
      </c>
      <c r="L32" s="108">
        <f t="shared" si="63"/>
        <v>5817.5624999999991</v>
      </c>
      <c r="M32" s="98">
        <f t="shared" si="38"/>
        <v>6550.6874999999991</v>
      </c>
      <c r="N32" s="108">
        <f t="shared" si="39"/>
        <v>3403.2740624999992</v>
      </c>
      <c r="O32" s="98">
        <f t="shared" si="40"/>
        <v>3832.1521874999994</v>
      </c>
      <c r="P32" s="202">
        <v>6520</v>
      </c>
      <c r="Q32" s="202">
        <v>7200</v>
      </c>
      <c r="R32" s="202">
        <f t="shared" si="42"/>
        <v>3814.2</v>
      </c>
      <c r="S32" s="202">
        <f t="shared" si="43"/>
        <v>4212</v>
      </c>
      <c r="T32" s="202">
        <v>6520</v>
      </c>
      <c r="U32" s="202">
        <v>7200</v>
      </c>
      <c r="V32" s="202">
        <f t="shared" si="46"/>
        <v>3814.2</v>
      </c>
      <c r="W32" s="202">
        <f t="shared" si="47"/>
        <v>4212</v>
      </c>
      <c r="X32" s="202">
        <v>6520</v>
      </c>
      <c r="Y32" s="202">
        <v>7200</v>
      </c>
      <c r="Z32" s="202">
        <f t="shared" si="50"/>
        <v>3814.2</v>
      </c>
      <c r="AA32" s="202">
        <f t="shared" si="51"/>
        <v>4212</v>
      </c>
      <c r="AB32" s="202">
        <v>6520</v>
      </c>
      <c r="AC32" s="202">
        <v>7200</v>
      </c>
      <c r="AD32" s="202">
        <f t="shared" si="54"/>
        <v>3814.2</v>
      </c>
      <c r="AE32" s="202">
        <f t="shared" si="55"/>
        <v>4212</v>
      </c>
      <c r="AF32" s="202">
        <v>6520</v>
      </c>
      <c r="AG32" s="214">
        <v>7200</v>
      </c>
      <c r="AH32" s="202">
        <f t="shared" si="56"/>
        <v>3814.2</v>
      </c>
      <c r="AI32" s="202">
        <f t="shared" si="57"/>
        <v>4212</v>
      </c>
    </row>
    <row r="33" spans="1:35" x14ac:dyDescent="0.25">
      <c r="A33" s="87">
        <v>6</v>
      </c>
      <c r="B33" s="86" t="s">
        <v>94</v>
      </c>
      <c r="C33" s="130" t="s">
        <v>15</v>
      </c>
      <c r="D33" s="133">
        <f t="shared" si="58"/>
        <v>4056.0499999999997</v>
      </c>
      <c r="E33" s="136">
        <f t="shared" si="59"/>
        <v>4197.5</v>
      </c>
      <c r="F33" s="133">
        <f t="shared" si="60"/>
        <v>2844.91347</v>
      </c>
      <c r="G33" s="136">
        <f t="shared" si="61"/>
        <v>2944.1265000000003</v>
      </c>
      <c r="H33" s="105">
        <f t="shared" si="62"/>
        <v>4056.0499999999997</v>
      </c>
      <c r="I33" s="102">
        <f t="shared" si="62"/>
        <v>4197.5</v>
      </c>
      <c r="J33" s="105">
        <f t="shared" si="36"/>
        <v>2844.91347</v>
      </c>
      <c r="K33" s="101">
        <f t="shared" si="37"/>
        <v>2944.1265000000003</v>
      </c>
      <c r="L33" s="108">
        <f t="shared" si="63"/>
        <v>5070.0625</v>
      </c>
      <c r="M33" s="98">
        <f t="shared" si="38"/>
        <v>5246.875</v>
      </c>
      <c r="N33" s="108">
        <f t="shared" si="39"/>
        <v>2965.9865624999998</v>
      </c>
      <c r="O33" s="98">
        <f t="shared" si="40"/>
        <v>3069.421875</v>
      </c>
      <c r="P33" s="202">
        <v>5950</v>
      </c>
      <c r="Q33" s="98">
        <f t="shared" si="41"/>
        <v>6296.25</v>
      </c>
      <c r="R33" s="202">
        <f t="shared" si="42"/>
        <v>3480.75</v>
      </c>
      <c r="S33" s="98">
        <f t="shared" si="43"/>
        <v>3683.3062499999996</v>
      </c>
      <c r="T33" s="202">
        <v>5950</v>
      </c>
      <c r="U33" s="101">
        <f t="shared" si="45"/>
        <v>6384.6875</v>
      </c>
      <c r="V33" s="202">
        <f t="shared" si="46"/>
        <v>3480.75</v>
      </c>
      <c r="W33" s="101">
        <f t="shared" si="47"/>
        <v>3735.0421874999997</v>
      </c>
      <c r="X33" s="202">
        <v>5950</v>
      </c>
      <c r="Y33" s="98">
        <f t="shared" si="49"/>
        <v>6473.125</v>
      </c>
      <c r="Z33" s="202">
        <f t="shared" si="50"/>
        <v>3480.75</v>
      </c>
      <c r="AA33" s="98">
        <f t="shared" si="51"/>
        <v>3786.7781249999998</v>
      </c>
      <c r="AB33" s="202">
        <v>5950</v>
      </c>
      <c r="AC33" s="101">
        <f t="shared" si="53"/>
        <v>6561.5625</v>
      </c>
      <c r="AD33" s="202">
        <f t="shared" si="54"/>
        <v>3480.75</v>
      </c>
      <c r="AE33" s="101">
        <f t="shared" si="55"/>
        <v>3838.5140624999999</v>
      </c>
      <c r="AF33" s="202">
        <v>5950</v>
      </c>
      <c r="AG33" s="99">
        <v>6650</v>
      </c>
      <c r="AH33" s="202">
        <f t="shared" si="56"/>
        <v>3480.75</v>
      </c>
      <c r="AI33" s="98">
        <f t="shared" si="57"/>
        <v>3890.2499999999995</v>
      </c>
    </row>
    <row r="34" spans="1:35" x14ac:dyDescent="0.25">
      <c r="A34" s="87"/>
      <c r="B34" s="156" t="s">
        <v>116</v>
      </c>
      <c r="C34" s="131"/>
      <c r="D34" s="571" t="s">
        <v>113</v>
      </c>
      <c r="E34" s="572"/>
      <c r="F34" s="573" t="s">
        <v>114</v>
      </c>
      <c r="G34" s="572"/>
      <c r="H34" s="563">
        <f>K37</f>
        <v>725</v>
      </c>
      <c r="I34" s="563"/>
      <c r="J34" s="563">
        <f>ROUNDUP(H34*0.7014,0)</f>
        <v>509</v>
      </c>
      <c r="K34" s="563"/>
      <c r="L34" s="554">
        <f>O37</f>
        <v>950</v>
      </c>
      <c r="M34" s="554"/>
      <c r="N34" s="554">
        <f>ROUNDUP(L34*0.585,0)</f>
        <v>556</v>
      </c>
      <c r="O34" s="554"/>
      <c r="P34" s="564">
        <f>S37</f>
        <v>950</v>
      </c>
      <c r="Q34" s="554"/>
      <c r="R34" s="554">
        <f t="shared" ref="R34:R36" si="65">ROUNDUP(P34*0.585,0)</f>
        <v>556</v>
      </c>
      <c r="S34" s="554"/>
      <c r="T34" s="565">
        <f>W37</f>
        <v>1025</v>
      </c>
      <c r="U34" s="563"/>
      <c r="V34" s="563">
        <f t="shared" ref="V34:V36" si="66">ROUNDUP(T34*0.585,0)</f>
        <v>600</v>
      </c>
      <c r="W34" s="563"/>
      <c r="X34" s="564">
        <f>AA37</f>
        <v>1100</v>
      </c>
      <c r="Y34" s="554"/>
      <c r="Z34" s="554">
        <f t="shared" ref="Z34:Z36" si="67">ROUNDUP(X34*0.585,0)</f>
        <v>644</v>
      </c>
      <c r="AA34" s="554"/>
      <c r="AB34" s="565">
        <f>AE37</f>
        <v>1175</v>
      </c>
      <c r="AC34" s="563"/>
      <c r="AD34" s="563">
        <f t="shared" ref="AD34:AD36" si="68">ROUNDUP(AB34*0.585,0)</f>
        <v>688</v>
      </c>
      <c r="AE34" s="563"/>
      <c r="AF34" s="564">
        <f>AI37</f>
        <v>1250</v>
      </c>
      <c r="AG34" s="554"/>
      <c r="AH34" s="554">
        <f t="shared" ref="AH34:AH36" si="69">ROUNDUP(AF34*0.585,0)</f>
        <v>732</v>
      </c>
      <c r="AI34" s="554"/>
    </row>
    <row r="35" spans="1:35" x14ac:dyDescent="0.25">
      <c r="A35" s="75"/>
      <c r="B35" s="85"/>
      <c r="C35" s="129"/>
      <c r="D35" s="141"/>
      <c r="E35" s="142"/>
      <c r="F35" s="141"/>
      <c r="G35" s="142"/>
      <c r="H35" s="560" t="s">
        <v>111</v>
      </c>
      <c r="I35" s="560"/>
      <c r="J35" s="560"/>
      <c r="K35" s="560"/>
      <c r="L35" s="560"/>
      <c r="M35" s="560"/>
      <c r="N35" s="560"/>
      <c r="O35" s="560"/>
      <c r="P35" s="552">
        <f>2*Q37/12</f>
        <v>316.66666666666669</v>
      </c>
      <c r="Q35" s="553"/>
      <c r="R35" s="554">
        <f t="shared" si="65"/>
        <v>186</v>
      </c>
      <c r="S35" s="554"/>
      <c r="T35" s="561">
        <f>2*U37/12</f>
        <v>341.66666666666669</v>
      </c>
      <c r="U35" s="562"/>
      <c r="V35" s="563">
        <f t="shared" si="66"/>
        <v>200</v>
      </c>
      <c r="W35" s="563"/>
      <c r="X35" s="552">
        <f>2*Y37/12</f>
        <v>366.66666666666669</v>
      </c>
      <c r="Y35" s="553"/>
      <c r="Z35" s="554">
        <f t="shared" si="67"/>
        <v>215</v>
      </c>
      <c r="AA35" s="554"/>
      <c r="AB35" s="561">
        <f>2*AC37/12</f>
        <v>391.66666666666669</v>
      </c>
      <c r="AC35" s="562"/>
      <c r="AD35" s="563">
        <f t="shared" si="68"/>
        <v>230</v>
      </c>
      <c r="AE35" s="563"/>
      <c r="AF35" s="552">
        <f>2*AG37/12</f>
        <v>416.66666666666669</v>
      </c>
      <c r="AG35" s="553"/>
      <c r="AH35" s="554">
        <f t="shared" si="69"/>
        <v>244</v>
      </c>
      <c r="AI35" s="554"/>
    </row>
    <row r="36" spans="1:35" x14ac:dyDescent="0.25">
      <c r="A36" s="75"/>
      <c r="B36" s="85"/>
      <c r="C36" s="129"/>
      <c r="D36" s="141"/>
      <c r="E36" s="142"/>
      <c r="F36" s="141"/>
      <c r="G36" s="142"/>
      <c r="H36" s="560" t="s">
        <v>112</v>
      </c>
      <c r="I36" s="560"/>
      <c r="J36" s="560"/>
      <c r="K36" s="560"/>
      <c r="L36" s="560"/>
      <c r="M36" s="560"/>
      <c r="N36" s="560"/>
      <c r="O36" s="560"/>
      <c r="P36" s="552">
        <f>Q37/12</f>
        <v>158.33333333333334</v>
      </c>
      <c r="Q36" s="553"/>
      <c r="R36" s="554">
        <f t="shared" si="65"/>
        <v>93</v>
      </c>
      <c r="S36" s="554"/>
      <c r="T36" s="561">
        <f>U37/12</f>
        <v>170.83333333333334</v>
      </c>
      <c r="U36" s="562"/>
      <c r="V36" s="563">
        <f t="shared" si="66"/>
        <v>100</v>
      </c>
      <c r="W36" s="563"/>
      <c r="X36" s="552">
        <f>Y37/12</f>
        <v>183.33333333333334</v>
      </c>
      <c r="Y36" s="553"/>
      <c r="Z36" s="554">
        <f t="shared" si="67"/>
        <v>108</v>
      </c>
      <c r="AA36" s="554"/>
      <c r="AB36" s="561">
        <f>AC37/12</f>
        <v>195.83333333333334</v>
      </c>
      <c r="AC36" s="562"/>
      <c r="AD36" s="563">
        <f t="shared" si="68"/>
        <v>115</v>
      </c>
      <c r="AE36" s="563"/>
      <c r="AF36" s="552">
        <f>AG37/12</f>
        <v>208.33333333333334</v>
      </c>
      <c r="AG36" s="553"/>
      <c r="AH36" s="554">
        <f t="shared" si="69"/>
        <v>122</v>
      </c>
      <c r="AI36" s="554"/>
    </row>
    <row r="37" spans="1:35" ht="15.75" thickBot="1" x14ac:dyDescent="0.3">
      <c r="A37" s="76"/>
      <c r="B37" s="88"/>
      <c r="C37" s="132"/>
      <c r="D37" s="555"/>
      <c r="E37" s="556"/>
      <c r="F37" s="555"/>
      <c r="G37" s="556"/>
      <c r="H37" s="144" t="s">
        <v>35</v>
      </c>
      <c r="I37" s="145">
        <v>1450</v>
      </c>
      <c r="J37" s="146" t="s">
        <v>99</v>
      </c>
      <c r="K37" s="147">
        <f>I37/2</f>
        <v>725</v>
      </c>
      <c r="L37" s="148" t="s">
        <v>35</v>
      </c>
      <c r="M37" s="149">
        <v>1900</v>
      </c>
      <c r="N37" s="150" t="s">
        <v>99</v>
      </c>
      <c r="O37" s="151">
        <f>M37/2</f>
        <v>950</v>
      </c>
      <c r="P37" s="148" t="s">
        <v>35</v>
      </c>
      <c r="Q37" s="152">
        <v>1900</v>
      </c>
      <c r="R37" s="150" t="s">
        <v>99</v>
      </c>
      <c r="S37" s="153">
        <f>Q37/2</f>
        <v>950</v>
      </c>
      <c r="T37" s="154" t="s">
        <v>35</v>
      </c>
      <c r="U37" s="152">
        <v>2050</v>
      </c>
      <c r="V37" s="155" t="s">
        <v>99</v>
      </c>
      <c r="W37" s="153">
        <f>U37/2</f>
        <v>1025</v>
      </c>
      <c r="X37" s="154" t="s">
        <v>35</v>
      </c>
      <c r="Y37" s="152">
        <v>2200</v>
      </c>
      <c r="Z37" s="155" t="s">
        <v>99</v>
      </c>
      <c r="AA37" s="153">
        <f>Y37/2</f>
        <v>1100</v>
      </c>
      <c r="AB37" s="154" t="s">
        <v>35</v>
      </c>
      <c r="AC37" s="152">
        <v>2350</v>
      </c>
      <c r="AD37" s="155" t="s">
        <v>99</v>
      </c>
      <c r="AE37" s="153">
        <f>AC37/2</f>
        <v>1175</v>
      </c>
      <c r="AF37" s="154" t="s">
        <v>35</v>
      </c>
      <c r="AG37" s="152">
        <v>2500</v>
      </c>
      <c r="AH37" s="155" t="s">
        <v>99</v>
      </c>
      <c r="AI37" s="153">
        <f>AG37/2</f>
        <v>1250</v>
      </c>
    </row>
    <row r="39" spans="1:35" ht="15.75" thickBot="1" x14ac:dyDescent="0.3"/>
    <row r="40" spans="1:35" x14ac:dyDescent="0.25">
      <c r="D40" s="1169">
        <v>2017</v>
      </c>
      <c r="E40" s="1170"/>
      <c r="F40" s="1170"/>
      <c r="G40" s="1170"/>
      <c r="H40" s="1170"/>
      <c r="I40" s="1170"/>
      <c r="J40" s="1170"/>
      <c r="K40" s="1171"/>
      <c r="L40" s="1169">
        <v>2018</v>
      </c>
      <c r="M40" s="1170"/>
      <c r="N40" s="1170"/>
      <c r="O40" s="1170"/>
      <c r="P40" s="1169">
        <v>2018</v>
      </c>
      <c r="Q40" s="1170"/>
      <c r="R40" s="1170"/>
      <c r="S40" s="1170"/>
      <c r="T40" s="1169">
        <v>2019</v>
      </c>
      <c r="U40" s="1170"/>
      <c r="V40" s="1170"/>
      <c r="W40" s="1170"/>
      <c r="X40" s="1169">
        <v>2020</v>
      </c>
      <c r="Y40" s="1170"/>
      <c r="Z40" s="1170"/>
      <c r="AA40" s="1170"/>
      <c r="AB40" s="1169">
        <v>2021</v>
      </c>
      <c r="AC40" s="1170"/>
      <c r="AD40" s="1170"/>
      <c r="AE40" s="1170"/>
      <c r="AF40" s="1169">
        <v>2022</v>
      </c>
      <c r="AG40" s="1170"/>
      <c r="AH40" s="1170"/>
      <c r="AI40" s="1170"/>
    </row>
    <row r="41" spans="1:35" ht="15.75" thickBot="1" x14ac:dyDescent="0.3">
      <c r="D41" s="1172"/>
      <c r="E41" s="1173"/>
      <c r="F41" s="1173"/>
      <c r="G41" s="1173"/>
      <c r="H41" s="1173"/>
      <c r="I41" s="1173"/>
      <c r="J41" s="1173"/>
      <c r="K41" s="1174"/>
      <c r="L41" s="1172"/>
      <c r="M41" s="1173"/>
      <c r="N41" s="1173"/>
      <c r="O41" s="1173"/>
      <c r="P41" s="1172"/>
      <c r="Q41" s="1173"/>
      <c r="R41" s="1173"/>
      <c r="S41" s="1173"/>
      <c r="T41" s="1172"/>
      <c r="U41" s="1173"/>
      <c r="V41" s="1173"/>
      <c r="W41" s="1173"/>
      <c r="X41" s="1172"/>
      <c r="Y41" s="1173"/>
      <c r="Z41" s="1173"/>
      <c r="AA41" s="1173"/>
      <c r="AB41" s="1172"/>
      <c r="AC41" s="1173"/>
      <c r="AD41" s="1173"/>
      <c r="AE41" s="1173"/>
      <c r="AF41" s="1172"/>
      <c r="AG41" s="1173"/>
      <c r="AH41" s="1173"/>
      <c r="AI41" s="1173"/>
    </row>
    <row r="42" spans="1:35" ht="15.75" thickBot="1" x14ac:dyDescent="0.3">
      <c r="A42" s="77"/>
      <c r="B42" s="80"/>
      <c r="C42" s="79"/>
      <c r="D42" s="557" t="s">
        <v>128</v>
      </c>
      <c r="E42" s="558"/>
      <c r="F42" s="558"/>
      <c r="G42" s="559"/>
      <c r="H42" s="574" t="s">
        <v>102</v>
      </c>
      <c r="I42" s="575"/>
      <c r="J42" s="575"/>
      <c r="K42" s="576"/>
      <c r="L42" s="557" t="s">
        <v>103</v>
      </c>
      <c r="M42" s="558"/>
      <c r="N42" s="558"/>
      <c r="O42" s="559"/>
      <c r="P42" s="577" t="s">
        <v>108</v>
      </c>
      <c r="Q42" s="578"/>
      <c r="R42" s="578"/>
      <c r="S42" s="579"/>
      <c r="T42" s="574" t="s">
        <v>104</v>
      </c>
      <c r="U42" s="575"/>
      <c r="V42" s="575"/>
      <c r="W42" s="576"/>
      <c r="X42" s="557" t="s">
        <v>105</v>
      </c>
      <c r="Y42" s="558"/>
      <c r="Z42" s="558"/>
      <c r="AA42" s="559"/>
      <c r="AB42" s="574" t="s">
        <v>106</v>
      </c>
      <c r="AC42" s="575"/>
      <c r="AD42" s="575"/>
      <c r="AE42" s="576"/>
      <c r="AF42" s="557" t="s">
        <v>107</v>
      </c>
      <c r="AG42" s="558"/>
      <c r="AH42" s="558"/>
      <c r="AI42" s="559"/>
    </row>
    <row r="43" spans="1:35" ht="15" customHeight="1" x14ac:dyDescent="0.25">
      <c r="A43" s="580" t="s">
        <v>89</v>
      </c>
      <c r="B43" s="581"/>
      <c r="C43" s="581"/>
      <c r="D43" s="582" t="s">
        <v>110</v>
      </c>
      <c r="E43" s="582"/>
      <c r="F43" s="582" t="s">
        <v>97</v>
      </c>
      <c r="G43" s="582"/>
      <c r="H43" s="582" t="s">
        <v>110</v>
      </c>
      <c r="I43" s="582"/>
      <c r="J43" s="582" t="s">
        <v>97</v>
      </c>
      <c r="K43" s="582"/>
      <c r="L43" s="582" t="s">
        <v>110</v>
      </c>
      <c r="M43" s="582"/>
      <c r="N43" s="582" t="s">
        <v>97</v>
      </c>
      <c r="O43" s="582"/>
      <c r="P43" s="582" t="s">
        <v>110</v>
      </c>
      <c r="Q43" s="582"/>
      <c r="R43" s="582" t="s">
        <v>97</v>
      </c>
      <c r="S43" s="582"/>
      <c r="T43" s="582" t="s">
        <v>110</v>
      </c>
      <c r="U43" s="582"/>
      <c r="V43" s="582" t="s">
        <v>97</v>
      </c>
      <c r="W43" s="582"/>
      <c r="X43" s="582" t="s">
        <v>110</v>
      </c>
      <c r="Y43" s="582"/>
      <c r="Z43" s="582" t="s">
        <v>97</v>
      </c>
      <c r="AA43" s="582"/>
      <c r="AB43" s="582" t="s">
        <v>110</v>
      </c>
      <c r="AC43" s="582"/>
      <c r="AD43" s="582" t="s">
        <v>97</v>
      </c>
      <c r="AE43" s="582"/>
      <c r="AF43" s="582" t="s">
        <v>110</v>
      </c>
      <c r="AG43" s="582"/>
      <c r="AH43" s="582" t="s">
        <v>97</v>
      </c>
      <c r="AI43" s="582"/>
    </row>
    <row r="44" spans="1:35" x14ac:dyDescent="0.25">
      <c r="A44" s="566" t="s">
        <v>88</v>
      </c>
      <c r="B44" s="568" t="s">
        <v>129</v>
      </c>
      <c r="C44" s="570" t="s">
        <v>12</v>
      </c>
      <c r="D44" s="133" t="s">
        <v>75</v>
      </c>
      <c r="E44" s="134" t="s">
        <v>76</v>
      </c>
      <c r="F44" s="133" t="s">
        <v>75</v>
      </c>
      <c r="G44" s="134" t="s">
        <v>76</v>
      </c>
      <c r="H44" s="103" t="s">
        <v>75</v>
      </c>
      <c r="I44" s="100" t="s">
        <v>76</v>
      </c>
      <c r="J44" s="103" t="s">
        <v>75</v>
      </c>
      <c r="K44" s="100" t="s">
        <v>76</v>
      </c>
      <c r="L44" s="106" t="s">
        <v>75</v>
      </c>
      <c r="M44" s="97" t="s">
        <v>76</v>
      </c>
      <c r="N44" s="106" t="s">
        <v>75</v>
      </c>
      <c r="O44" s="97" t="s">
        <v>76</v>
      </c>
      <c r="P44" s="93" t="s">
        <v>75</v>
      </c>
      <c r="Q44" s="97" t="s">
        <v>76</v>
      </c>
      <c r="R44" s="93" t="s">
        <v>75</v>
      </c>
      <c r="S44" s="97" t="s">
        <v>76</v>
      </c>
      <c r="T44" s="103" t="s">
        <v>75</v>
      </c>
      <c r="U44" s="100" t="s">
        <v>76</v>
      </c>
      <c r="V44" s="103" t="s">
        <v>75</v>
      </c>
      <c r="W44" s="100" t="s">
        <v>76</v>
      </c>
      <c r="X44" s="93" t="s">
        <v>75</v>
      </c>
      <c r="Y44" s="97" t="s">
        <v>76</v>
      </c>
      <c r="Z44" s="93" t="s">
        <v>75</v>
      </c>
      <c r="AA44" s="97" t="s">
        <v>76</v>
      </c>
      <c r="AB44" s="103" t="s">
        <v>75</v>
      </c>
      <c r="AC44" s="100" t="s">
        <v>76</v>
      </c>
      <c r="AD44" s="103" t="s">
        <v>75</v>
      </c>
      <c r="AE44" s="100" t="s">
        <v>76</v>
      </c>
      <c r="AF44" s="93" t="s">
        <v>75</v>
      </c>
      <c r="AG44" s="97" t="s">
        <v>76</v>
      </c>
      <c r="AH44" s="93" t="s">
        <v>75</v>
      </c>
      <c r="AI44" s="97" t="s">
        <v>76</v>
      </c>
    </row>
    <row r="45" spans="1:35" ht="26.25" thickBot="1" x14ac:dyDescent="0.3">
      <c r="A45" s="567"/>
      <c r="B45" s="569"/>
      <c r="C45" s="570"/>
      <c r="D45" s="135" t="s">
        <v>77</v>
      </c>
      <c r="E45" s="134" t="s">
        <v>77</v>
      </c>
      <c r="F45" s="135" t="s">
        <v>77</v>
      </c>
      <c r="G45" s="134" t="s">
        <v>77</v>
      </c>
      <c r="H45" s="104" t="s">
        <v>77</v>
      </c>
      <c r="I45" s="100" t="s">
        <v>77</v>
      </c>
      <c r="J45" s="104" t="s">
        <v>77</v>
      </c>
      <c r="K45" s="100" t="s">
        <v>77</v>
      </c>
      <c r="L45" s="107" t="s">
        <v>77</v>
      </c>
      <c r="M45" s="97" t="s">
        <v>77</v>
      </c>
      <c r="N45" s="107" t="s">
        <v>77</v>
      </c>
      <c r="O45" s="97" t="s">
        <v>77</v>
      </c>
      <c r="P45" s="95" t="s">
        <v>77</v>
      </c>
      <c r="Q45" s="97" t="s">
        <v>77</v>
      </c>
      <c r="R45" s="95" t="s">
        <v>77</v>
      </c>
      <c r="S45" s="97" t="s">
        <v>77</v>
      </c>
      <c r="T45" s="104" t="s">
        <v>77</v>
      </c>
      <c r="U45" s="100" t="s">
        <v>77</v>
      </c>
      <c r="V45" s="104" t="s">
        <v>77</v>
      </c>
      <c r="W45" s="100" t="s">
        <v>77</v>
      </c>
      <c r="X45" s="95" t="s">
        <v>77</v>
      </c>
      <c r="Y45" s="97" t="s">
        <v>77</v>
      </c>
      <c r="Z45" s="95" t="s">
        <v>77</v>
      </c>
      <c r="AA45" s="97" t="s">
        <v>77</v>
      </c>
      <c r="AB45" s="104" t="s">
        <v>77</v>
      </c>
      <c r="AC45" s="100" t="s">
        <v>77</v>
      </c>
      <c r="AD45" s="104" t="s">
        <v>77</v>
      </c>
      <c r="AE45" s="100" t="s">
        <v>77</v>
      </c>
      <c r="AF45" s="95" t="s">
        <v>77</v>
      </c>
      <c r="AG45" s="97" t="s">
        <v>77</v>
      </c>
      <c r="AH45" s="95" t="s">
        <v>77</v>
      </c>
      <c r="AI45" s="97" t="s">
        <v>77</v>
      </c>
    </row>
    <row r="46" spans="1:35" x14ac:dyDescent="0.25">
      <c r="A46" s="74">
        <v>1</v>
      </c>
      <c r="B46" s="82" t="s">
        <v>90</v>
      </c>
      <c r="C46" s="128" t="s">
        <v>15</v>
      </c>
      <c r="D46" s="133">
        <v>6092</v>
      </c>
      <c r="E46" s="136">
        <v>6947</v>
      </c>
      <c r="F46" s="133">
        <f>D46*0.7014</f>
        <v>4272.9288000000006</v>
      </c>
      <c r="G46" s="136">
        <f>E46*0.7014</f>
        <v>4872.6257999999998</v>
      </c>
      <c r="H46" s="105">
        <v>6092</v>
      </c>
      <c r="I46" s="102">
        <v>6947</v>
      </c>
      <c r="J46" s="105">
        <f t="shared" ref="J46" si="70">H46*0.7014</f>
        <v>4272.9288000000006</v>
      </c>
      <c r="K46" s="101">
        <f t="shared" ref="K46" si="71">I46*0.7014</f>
        <v>4872.6257999999998</v>
      </c>
      <c r="L46" s="202">
        <v>7019</v>
      </c>
      <c r="M46" s="98">
        <f t="shared" ref="M46" si="72">I46*1.25</f>
        <v>8683.75</v>
      </c>
      <c r="N46" s="202">
        <f t="shared" ref="N46" si="73">L46*0.585</f>
        <v>4106.1149999999998</v>
      </c>
      <c r="O46" s="98">
        <f t="shared" ref="O46" si="74">M46*0.585</f>
        <v>5079.9937499999996</v>
      </c>
      <c r="P46" s="202">
        <v>7019</v>
      </c>
      <c r="Q46" s="98">
        <f t="shared" ref="Q46" si="75">M46*1.2</f>
        <v>10420.5</v>
      </c>
      <c r="R46" s="202">
        <f t="shared" ref="R46" si="76">P46*0.585</f>
        <v>4106.1149999999998</v>
      </c>
      <c r="S46" s="98">
        <f t="shared" ref="S46" si="77">Q46*0.585</f>
        <v>6095.9924999999994</v>
      </c>
      <c r="T46" s="202">
        <f t="shared" ref="T46" si="78">P46+(AF46-P46)/4</f>
        <v>7019</v>
      </c>
      <c r="U46" s="101">
        <f t="shared" ref="U46" si="79">Q46+(AG46-Q46)/4</f>
        <v>10096.625</v>
      </c>
      <c r="V46" s="202">
        <f t="shared" ref="V46" si="80">T46*0.585</f>
        <v>4106.1149999999998</v>
      </c>
      <c r="W46" s="101">
        <f t="shared" ref="W46" si="81">U46*0.585</f>
        <v>5906.5256249999993</v>
      </c>
      <c r="X46" s="96">
        <f t="shared" ref="X46" si="82">T46+(AF46-P46)/4</f>
        <v>7019</v>
      </c>
      <c r="Y46" s="98">
        <f t="shared" ref="Y46" si="83">U46+(AG46-Q46)/4</f>
        <v>9772.75</v>
      </c>
      <c r="Z46" s="96">
        <f t="shared" ref="Z46" si="84">X46*0.585</f>
        <v>4106.1149999999998</v>
      </c>
      <c r="AA46" s="98">
        <f t="shared" ref="AA46" si="85">Y46*0.585</f>
        <v>5717.0587499999992</v>
      </c>
      <c r="AB46" s="202">
        <f t="shared" ref="AB46" si="86">X46+(AF46-P46)/4</f>
        <v>7019</v>
      </c>
      <c r="AC46" s="101">
        <f t="shared" ref="AC46" si="87">Y46+(AG46-Q46)/4</f>
        <v>9448.875</v>
      </c>
      <c r="AD46" s="202">
        <f t="shared" ref="AD46" si="88">AB46*0.585</f>
        <v>4106.1149999999998</v>
      </c>
      <c r="AE46" s="101">
        <f t="shared" ref="AE46" si="89">AC46*0.585</f>
        <v>5527.5918750000001</v>
      </c>
      <c r="AF46" s="202">
        <v>7019</v>
      </c>
      <c r="AG46" s="99">
        <v>9125</v>
      </c>
      <c r="AH46" s="202">
        <f t="shared" ref="AH46:AH51" si="90">AF46*0.585</f>
        <v>4106.1149999999998</v>
      </c>
      <c r="AI46" s="98">
        <f t="shared" ref="AI46:AI51" si="91">AG46*0.585</f>
        <v>5338.125</v>
      </c>
    </row>
    <row r="47" spans="1:35" ht="15.75" thickBot="1" x14ac:dyDescent="0.3">
      <c r="A47" s="87">
        <v>2</v>
      </c>
      <c r="B47" s="143" t="s">
        <v>115</v>
      </c>
      <c r="C47" s="131"/>
      <c r="D47" s="133"/>
      <c r="E47" s="136"/>
      <c r="F47" s="133"/>
      <c r="G47" s="136"/>
      <c r="H47" s="105"/>
      <c r="I47" s="102"/>
      <c r="J47" s="105"/>
      <c r="K47" s="101"/>
      <c r="L47" s="108"/>
      <c r="M47" s="98"/>
      <c r="N47" s="108"/>
      <c r="O47" s="98"/>
      <c r="P47" s="96"/>
      <c r="Q47" s="98"/>
      <c r="R47" s="96"/>
      <c r="S47" s="98"/>
      <c r="T47" s="105"/>
      <c r="U47" s="101"/>
      <c r="V47" s="105"/>
      <c r="W47" s="101"/>
      <c r="X47" s="96"/>
      <c r="Y47" s="98"/>
      <c r="Z47" s="96"/>
      <c r="AA47" s="98"/>
      <c r="AB47" s="105"/>
      <c r="AC47" s="101"/>
      <c r="AD47" s="105"/>
      <c r="AE47" s="101"/>
      <c r="AF47" s="96">
        <v>6580</v>
      </c>
      <c r="AG47" s="99">
        <v>7546</v>
      </c>
      <c r="AH47" s="96">
        <f t="shared" si="90"/>
        <v>3849.2999999999997</v>
      </c>
      <c r="AI47" s="98">
        <f t="shared" si="91"/>
        <v>4414.41</v>
      </c>
    </row>
    <row r="48" spans="1:35" x14ac:dyDescent="0.25">
      <c r="A48" s="74">
        <v>3</v>
      </c>
      <c r="B48" s="83" t="s">
        <v>91</v>
      </c>
      <c r="C48" s="203" t="s">
        <v>15</v>
      </c>
      <c r="D48" s="133">
        <v>5014</v>
      </c>
      <c r="E48" s="136">
        <v>6297</v>
      </c>
      <c r="F48" s="133">
        <f t="shared" ref="F48:F51" si="92">D48*0.7014</f>
        <v>3516.8196000000003</v>
      </c>
      <c r="G48" s="136">
        <f t="shared" ref="G48:G51" si="93">E48*0.7014</f>
        <v>4416.7157999999999</v>
      </c>
      <c r="H48" s="105">
        <v>5014</v>
      </c>
      <c r="I48" s="102">
        <v>6297</v>
      </c>
      <c r="J48" s="105">
        <f t="shared" ref="J48:J51" si="94">H48*0.7014</f>
        <v>3516.8196000000003</v>
      </c>
      <c r="K48" s="101">
        <f t="shared" ref="K48:K51" si="95">I48*0.7014</f>
        <v>4416.7157999999999</v>
      </c>
      <c r="L48" s="108">
        <f t="shared" ref="L48:L51" si="96">H48*1.25</f>
        <v>6267.5</v>
      </c>
      <c r="M48" s="98">
        <f t="shared" ref="M48:M51" si="97">I48*1.25</f>
        <v>7871.25</v>
      </c>
      <c r="N48" s="108">
        <f t="shared" ref="N48:N51" si="98">L48*0.585</f>
        <v>3666.4874999999997</v>
      </c>
      <c r="O48" s="98">
        <f t="shared" ref="O48:O51" si="99">M48*0.585</f>
        <v>4604.6812499999996</v>
      </c>
      <c r="P48" s="96">
        <f t="shared" ref="P48:P51" si="100">L48*1.2</f>
        <v>7521</v>
      </c>
      <c r="Q48" s="98">
        <f t="shared" ref="Q48:Q51" si="101">M48*1.2</f>
        <v>9445.5</v>
      </c>
      <c r="R48" s="96">
        <f t="shared" ref="R48:R51" si="102">P48*0.585</f>
        <v>4399.7849999999999</v>
      </c>
      <c r="S48" s="98">
        <f t="shared" ref="S48:S51" si="103">Q48*0.585</f>
        <v>5525.6174999999994</v>
      </c>
      <c r="T48" s="105">
        <f t="shared" ref="T48:T51" si="104">P48+(AF48-P48)/4</f>
        <v>7764</v>
      </c>
      <c r="U48" s="101">
        <f t="shared" ref="U48:U51" si="105">Q48+(AG48-Q48)/4</f>
        <v>9804.125</v>
      </c>
      <c r="V48" s="105">
        <f t="shared" ref="V48:V51" si="106">T48*0.585</f>
        <v>4541.9399999999996</v>
      </c>
      <c r="W48" s="101">
        <f t="shared" ref="W48:W51" si="107">U48*0.585</f>
        <v>5735.413125</v>
      </c>
      <c r="X48" s="96">
        <f t="shared" ref="X48:X51" si="108">T48+(AF48-P48)/4</f>
        <v>8007</v>
      </c>
      <c r="Y48" s="98">
        <f t="shared" ref="Y48:Y51" si="109">U48+(AG48-Q48)/4</f>
        <v>10162.75</v>
      </c>
      <c r="Z48" s="96">
        <f t="shared" ref="Z48:Z51" si="110">X48*0.585</f>
        <v>4684.0949999999993</v>
      </c>
      <c r="AA48" s="98">
        <f t="shared" ref="AA48:AA51" si="111">Y48*0.585</f>
        <v>5945.2087499999998</v>
      </c>
      <c r="AB48" s="105">
        <f t="shared" ref="AB48:AB51" si="112">X48+(AF48-P48)/4</f>
        <v>8250</v>
      </c>
      <c r="AC48" s="101">
        <f t="shared" ref="AC48:AC51" si="113">Y48+(AG48-Q48)/4</f>
        <v>10521.375</v>
      </c>
      <c r="AD48" s="105">
        <f t="shared" ref="AD48:AD51" si="114">AB48*0.585</f>
        <v>4826.25</v>
      </c>
      <c r="AE48" s="101">
        <f t="shared" ref="AE48:AE51" si="115">AC48*0.585</f>
        <v>6155.0043749999995</v>
      </c>
      <c r="AF48" s="96">
        <v>8493</v>
      </c>
      <c r="AG48" s="99">
        <v>10880</v>
      </c>
      <c r="AH48" s="96">
        <f t="shared" si="90"/>
        <v>4968.4049999999997</v>
      </c>
      <c r="AI48" s="98">
        <f t="shared" si="91"/>
        <v>6364.7999999999993</v>
      </c>
    </row>
    <row r="49" spans="1:35" ht="15.75" thickBot="1" x14ac:dyDescent="0.3">
      <c r="A49" s="87">
        <v>4</v>
      </c>
      <c r="B49" s="85" t="s">
        <v>92</v>
      </c>
      <c r="C49" s="203" t="s">
        <v>15</v>
      </c>
      <c r="D49" s="133">
        <v>3636</v>
      </c>
      <c r="E49" s="136">
        <v>3955</v>
      </c>
      <c r="F49" s="133">
        <f t="shared" si="92"/>
        <v>2550.2903999999999</v>
      </c>
      <c r="G49" s="136">
        <f t="shared" si="93"/>
        <v>2774.0370000000003</v>
      </c>
      <c r="H49" s="105">
        <v>3636</v>
      </c>
      <c r="I49" s="102">
        <v>3955</v>
      </c>
      <c r="J49" s="105">
        <f t="shared" si="94"/>
        <v>2550.2903999999999</v>
      </c>
      <c r="K49" s="101">
        <f t="shared" si="95"/>
        <v>2774.0370000000003</v>
      </c>
      <c r="L49" s="108">
        <f t="shared" si="96"/>
        <v>4545</v>
      </c>
      <c r="M49" s="98">
        <f t="shared" si="97"/>
        <v>4943.75</v>
      </c>
      <c r="N49" s="108">
        <f t="shared" si="98"/>
        <v>2658.8249999999998</v>
      </c>
      <c r="O49" s="98">
        <f t="shared" si="99"/>
        <v>2892.09375</v>
      </c>
      <c r="P49" s="96">
        <f t="shared" si="100"/>
        <v>5454</v>
      </c>
      <c r="Q49" s="98">
        <f t="shared" si="101"/>
        <v>5932.5</v>
      </c>
      <c r="R49" s="96">
        <f t="shared" si="102"/>
        <v>3190.5899999999997</v>
      </c>
      <c r="S49" s="98">
        <f t="shared" si="103"/>
        <v>3470.5124999999998</v>
      </c>
      <c r="T49" s="105">
        <f t="shared" si="104"/>
        <v>5720.5</v>
      </c>
      <c r="U49" s="101">
        <f t="shared" si="105"/>
        <v>6249.375</v>
      </c>
      <c r="V49" s="105">
        <f t="shared" si="106"/>
        <v>3346.4924999999998</v>
      </c>
      <c r="W49" s="101">
        <f t="shared" si="107"/>
        <v>3655.8843749999996</v>
      </c>
      <c r="X49" s="96">
        <f t="shared" si="108"/>
        <v>5987</v>
      </c>
      <c r="Y49" s="98">
        <f t="shared" si="109"/>
        <v>6566.25</v>
      </c>
      <c r="Z49" s="96">
        <f t="shared" si="110"/>
        <v>3502.395</v>
      </c>
      <c r="AA49" s="98">
        <f t="shared" si="111"/>
        <v>3841.2562499999999</v>
      </c>
      <c r="AB49" s="105">
        <f t="shared" si="112"/>
        <v>6253.5</v>
      </c>
      <c r="AC49" s="101">
        <f t="shared" si="113"/>
        <v>6883.125</v>
      </c>
      <c r="AD49" s="105">
        <f t="shared" si="114"/>
        <v>3658.2974999999997</v>
      </c>
      <c r="AE49" s="101">
        <f t="shared" si="115"/>
        <v>4026.6281249999997</v>
      </c>
      <c r="AF49" s="96">
        <v>6520</v>
      </c>
      <c r="AG49" s="99">
        <v>7200</v>
      </c>
      <c r="AH49" s="96">
        <f t="shared" si="90"/>
        <v>3814.2</v>
      </c>
      <c r="AI49" s="98">
        <f t="shared" si="91"/>
        <v>4212</v>
      </c>
    </row>
    <row r="50" spans="1:35" x14ac:dyDescent="0.25">
      <c r="A50" s="74">
        <v>5</v>
      </c>
      <c r="B50" s="85" t="s">
        <v>93</v>
      </c>
      <c r="C50" s="203" t="s">
        <v>15</v>
      </c>
      <c r="D50" s="133">
        <v>4047</v>
      </c>
      <c r="E50" s="136">
        <v>4557</v>
      </c>
      <c r="F50" s="133">
        <f t="shared" si="92"/>
        <v>2838.5658000000003</v>
      </c>
      <c r="G50" s="136">
        <f t="shared" si="93"/>
        <v>3196.2798000000003</v>
      </c>
      <c r="H50" s="105">
        <v>4047</v>
      </c>
      <c r="I50" s="102">
        <v>4557</v>
      </c>
      <c r="J50" s="105">
        <f t="shared" si="94"/>
        <v>2838.5658000000003</v>
      </c>
      <c r="K50" s="101">
        <f t="shared" si="95"/>
        <v>3196.2798000000003</v>
      </c>
      <c r="L50" s="108">
        <f t="shared" si="96"/>
        <v>5058.75</v>
      </c>
      <c r="M50" s="98">
        <f t="shared" si="97"/>
        <v>5696.25</v>
      </c>
      <c r="N50" s="108">
        <f t="shared" si="98"/>
        <v>2959.3687499999996</v>
      </c>
      <c r="O50" s="98">
        <f t="shared" si="99"/>
        <v>3332.3062499999996</v>
      </c>
      <c r="P50" s="96">
        <f t="shared" si="100"/>
        <v>6070.5</v>
      </c>
      <c r="Q50" s="98">
        <f t="shared" si="101"/>
        <v>6835.5</v>
      </c>
      <c r="R50" s="96">
        <f t="shared" si="102"/>
        <v>3551.2424999999998</v>
      </c>
      <c r="S50" s="98">
        <f t="shared" si="103"/>
        <v>3998.7674999999999</v>
      </c>
      <c r="T50" s="105">
        <f t="shared" si="104"/>
        <v>6182.875</v>
      </c>
      <c r="U50" s="101">
        <f t="shared" si="105"/>
        <v>6926.625</v>
      </c>
      <c r="V50" s="105">
        <f t="shared" si="106"/>
        <v>3616.9818749999999</v>
      </c>
      <c r="W50" s="101">
        <f t="shared" si="107"/>
        <v>4052.0756249999999</v>
      </c>
      <c r="X50" s="96">
        <f t="shared" si="108"/>
        <v>6295.25</v>
      </c>
      <c r="Y50" s="98">
        <f t="shared" si="109"/>
        <v>7017.75</v>
      </c>
      <c r="Z50" s="96">
        <f t="shared" si="110"/>
        <v>3682.7212499999996</v>
      </c>
      <c r="AA50" s="98">
        <f t="shared" si="111"/>
        <v>4105.38375</v>
      </c>
      <c r="AB50" s="105">
        <f t="shared" si="112"/>
        <v>6407.625</v>
      </c>
      <c r="AC50" s="101">
        <f t="shared" si="113"/>
        <v>7108.875</v>
      </c>
      <c r="AD50" s="105">
        <f t="shared" si="114"/>
        <v>3748.4606249999997</v>
      </c>
      <c r="AE50" s="101">
        <f t="shared" si="115"/>
        <v>4158.6918749999995</v>
      </c>
      <c r="AF50" s="96">
        <v>6520</v>
      </c>
      <c r="AG50" s="99">
        <v>7200</v>
      </c>
      <c r="AH50" s="96">
        <f t="shared" si="90"/>
        <v>3814.2</v>
      </c>
      <c r="AI50" s="98">
        <f t="shared" si="91"/>
        <v>4212</v>
      </c>
    </row>
    <row r="51" spans="1:35" x14ac:dyDescent="0.25">
      <c r="A51" s="87">
        <v>6</v>
      </c>
      <c r="B51" s="86" t="s">
        <v>94</v>
      </c>
      <c r="C51" s="130" t="s">
        <v>15</v>
      </c>
      <c r="D51" s="133">
        <v>3527</v>
      </c>
      <c r="E51" s="136">
        <v>3650</v>
      </c>
      <c r="F51" s="133">
        <f t="shared" si="92"/>
        <v>2473.8378000000002</v>
      </c>
      <c r="G51" s="136">
        <f t="shared" si="93"/>
        <v>2560.11</v>
      </c>
      <c r="H51" s="105">
        <v>3527</v>
      </c>
      <c r="I51" s="102">
        <v>3650</v>
      </c>
      <c r="J51" s="105">
        <f t="shared" si="94"/>
        <v>2473.8378000000002</v>
      </c>
      <c r="K51" s="101">
        <f t="shared" si="95"/>
        <v>2560.11</v>
      </c>
      <c r="L51" s="108">
        <f t="shared" si="96"/>
        <v>4408.75</v>
      </c>
      <c r="M51" s="98">
        <f t="shared" si="97"/>
        <v>4562.5</v>
      </c>
      <c r="N51" s="108">
        <f t="shared" si="98"/>
        <v>2579.1187499999996</v>
      </c>
      <c r="O51" s="98">
        <f t="shared" si="99"/>
        <v>2669.0625</v>
      </c>
      <c r="P51" s="96">
        <f t="shared" si="100"/>
        <v>5290.5</v>
      </c>
      <c r="Q51" s="98">
        <f t="shared" si="101"/>
        <v>5475</v>
      </c>
      <c r="R51" s="96">
        <f t="shared" si="102"/>
        <v>3094.9424999999997</v>
      </c>
      <c r="S51" s="98">
        <f t="shared" si="103"/>
        <v>3202.875</v>
      </c>
      <c r="T51" s="105">
        <f t="shared" si="104"/>
        <v>5455.375</v>
      </c>
      <c r="U51" s="101">
        <f t="shared" si="105"/>
        <v>5768.75</v>
      </c>
      <c r="V51" s="105">
        <f t="shared" si="106"/>
        <v>3191.3943749999999</v>
      </c>
      <c r="W51" s="101">
        <f t="shared" si="107"/>
        <v>3374.71875</v>
      </c>
      <c r="X51" s="96">
        <f t="shared" si="108"/>
        <v>5620.25</v>
      </c>
      <c r="Y51" s="98">
        <f t="shared" si="109"/>
        <v>6062.5</v>
      </c>
      <c r="Z51" s="96">
        <f t="shared" si="110"/>
        <v>3287.8462499999996</v>
      </c>
      <c r="AA51" s="98">
        <f t="shared" si="111"/>
        <v>3546.5625</v>
      </c>
      <c r="AB51" s="105">
        <f t="shared" si="112"/>
        <v>5785.125</v>
      </c>
      <c r="AC51" s="101">
        <f t="shared" si="113"/>
        <v>6356.25</v>
      </c>
      <c r="AD51" s="105">
        <f t="shared" si="114"/>
        <v>3384.2981249999998</v>
      </c>
      <c r="AE51" s="101">
        <f t="shared" si="115"/>
        <v>3718.40625</v>
      </c>
      <c r="AF51" s="96">
        <v>5950</v>
      </c>
      <c r="AG51" s="99">
        <v>6650</v>
      </c>
      <c r="AH51" s="96">
        <f t="shared" si="90"/>
        <v>3480.75</v>
      </c>
      <c r="AI51" s="98">
        <f t="shared" si="91"/>
        <v>3890.2499999999995</v>
      </c>
    </row>
    <row r="52" spans="1:35" x14ac:dyDescent="0.25">
      <c r="A52" s="87"/>
      <c r="B52" s="156" t="s">
        <v>116</v>
      </c>
      <c r="C52" s="131"/>
      <c r="D52" s="571" t="s">
        <v>113</v>
      </c>
      <c r="E52" s="572"/>
      <c r="F52" s="573" t="s">
        <v>114</v>
      </c>
      <c r="G52" s="572"/>
      <c r="H52" s="563">
        <f>K55</f>
        <v>725</v>
      </c>
      <c r="I52" s="563"/>
      <c r="J52" s="563">
        <f>ROUNDUP(H52*0.7014,0)</f>
        <v>509</v>
      </c>
      <c r="K52" s="563"/>
      <c r="L52" s="554">
        <f>O55</f>
        <v>950</v>
      </c>
      <c r="M52" s="554"/>
      <c r="N52" s="554">
        <f>ROUNDUP(L52*0.585,0)</f>
        <v>556</v>
      </c>
      <c r="O52" s="554"/>
      <c r="P52" s="564">
        <f>S55</f>
        <v>950</v>
      </c>
      <c r="Q52" s="554"/>
      <c r="R52" s="554">
        <f t="shared" ref="R52:R54" si="116">ROUNDUP(P52*0.585,0)</f>
        <v>556</v>
      </c>
      <c r="S52" s="554"/>
      <c r="T52" s="565">
        <f>W55</f>
        <v>1025</v>
      </c>
      <c r="U52" s="563"/>
      <c r="V52" s="563">
        <f t="shared" ref="V52:V54" si="117">ROUNDUP(T52*0.585,0)</f>
        <v>600</v>
      </c>
      <c r="W52" s="563"/>
      <c r="X52" s="564">
        <f>AA55</f>
        <v>1100</v>
      </c>
      <c r="Y52" s="554"/>
      <c r="Z52" s="554">
        <f t="shared" ref="Z52:Z54" si="118">ROUNDUP(X52*0.585,0)</f>
        <v>644</v>
      </c>
      <c r="AA52" s="554"/>
      <c r="AB52" s="565">
        <f>AE55</f>
        <v>1175</v>
      </c>
      <c r="AC52" s="563"/>
      <c r="AD52" s="563">
        <f t="shared" ref="AD52:AD54" si="119">ROUNDUP(AB52*0.585,0)</f>
        <v>688</v>
      </c>
      <c r="AE52" s="563"/>
      <c r="AF52" s="564">
        <f>AI55</f>
        <v>1250</v>
      </c>
      <c r="AG52" s="554"/>
      <c r="AH52" s="554">
        <f t="shared" ref="AH52:AH54" si="120">ROUNDUP(AF52*0.585,0)</f>
        <v>732</v>
      </c>
      <c r="AI52" s="554"/>
    </row>
    <row r="53" spans="1:35" x14ac:dyDescent="0.25">
      <c r="A53" s="75"/>
      <c r="B53" s="85"/>
      <c r="C53" s="203"/>
      <c r="D53" s="141"/>
      <c r="E53" s="142"/>
      <c r="F53" s="141"/>
      <c r="G53" s="142"/>
      <c r="H53" s="560" t="s">
        <v>111</v>
      </c>
      <c r="I53" s="560"/>
      <c r="J53" s="560"/>
      <c r="K53" s="560"/>
      <c r="L53" s="560"/>
      <c r="M53" s="560"/>
      <c r="N53" s="560"/>
      <c r="O53" s="560"/>
      <c r="P53" s="552">
        <f>2*Q55/12</f>
        <v>316.66666666666669</v>
      </c>
      <c r="Q53" s="553"/>
      <c r="R53" s="554">
        <f t="shared" si="116"/>
        <v>186</v>
      </c>
      <c r="S53" s="554"/>
      <c r="T53" s="561">
        <f>2*U55/12</f>
        <v>341.66666666666669</v>
      </c>
      <c r="U53" s="562"/>
      <c r="V53" s="563">
        <f t="shared" si="117"/>
        <v>200</v>
      </c>
      <c r="W53" s="563"/>
      <c r="X53" s="552">
        <f>2*Y55/12</f>
        <v>366.66666666666669</v>
      </c>
      <c r="Y53" s="553"/>
      <c r="Z53" s="554">
        <f t="shared" si="118"/>
        <v>215</v>
      </c>
      <c r="AA53" s="554"/>
      <c r="AB53" s="561">
        <f>2*AC55/12</f>
        <v>391.66666666666669</v>
      </c>
      <c r="AC53" s="562"/>
      <c r="AD53" s="563">
        <f t="shared" si="119"/>
        <v>230</v>
      </c>
      <c r="AE53" s="563"/>
      <c r="AF53" s="552">
        <f>2*AG55/12</f>
        <v>416.66666666666669</v>
      </c>
      <c r="AG53" s="553"/>
      <c r="AH53" s="554">
        <f t="shared" si="120"/>
        <v>244</v>
      </c>
      <c r="AI53" s="554"/>
    </row>
    <row r="54" spans="1:35" x14ac:dyDescent="0.25">
      <c r="A54" s="75"/>
      <c r="B54" s="85"/>
      <c r="C54" s="203"/>
      <c r="D54" s="141"/>
      <c r="E54" s="142"/>
      <c r="F54" s="141"/>
      <c r="G54" s="142"/>
      <c r="H54" s="560" t="s">
        <v>112</v>
      </c>
      <c r="I54" s="560"/>
      <c r="J54" s="560"/>
      <c r="K54" s="560"/>
      <c r="L54" s="560"/>
      <c r="M54" s="560"/>
      <c r="N54" s="560"/>
      <c r="O54" s="560"/>
      <c r="P54" s="552">
        <f>Q55/12</f>
        <v>158.33333333333334</v>
      </c>
      <c r="Q54" s="553"/>
      <c r="R54" s="554">
        <f t="shared" si="116"/>
        <v>93</v>
      </c>
      <c r="S54" s="554"/>
      <c r="T54" s="561">
        <f>U55/12</f>
        <v>170.83333333333334</v>
      </c>
      <c r="U54" s="562"/>
      <c r="V54" s="563">
        <f t="shared" si="117"/>
        <v>100</v>
      </c>
      <c r="W54" s="563"/>
      <c r="X54" s="552">
        <f>Y55/12</f>
        <v>183.33333333333334</v>
      </c>
      <c r="Y54" s="553"/>
      <c r="Z54" s="554">
        <f t="shared" si="118"/>
        <v>108</v>
      </c>
      <c r="AA54" s="554"/>
      <c r="AB54" s="561">
        <f>AC55/12</f>
        <v>195.83333333333334</v>
      </c>
      <c r="AC54" s="562"/>
      <c r="AD54" s="563">
        <f t="shared" si="119"/>
        <v>115</v>
      </c>
      <c r="AE54" s="563"/>
      <c r="AF54" s="552">
        <f>AG55/12</f>
        <v>208.33333333333334</v>
      </c>
      <c r="AG54" s="553"/>
      <c r="AH54" s="554">
        <f t="shared" si="120"/>
        <v>122</v>
      </c>
      <c r="AI54" s="554"/>
    </row>
    <row r="55" spans="1:35" ht="15.75" thickBot="1" x14ac:dyDescent="0.3">
      <c r="A55" s="76"/>
      <c r="B55" s="88"/>
      <c r="C55" s="132"/>
      <c r="D55" s="555"/>
      <c r="E55" s="556"/>
      <c r="F55" s="555"/>
      <c r="G55" s="556"/>
      <c r="H55" s="144" t="s">
        <v>35</v>
      </c>
      <c r="I55" s="145">
        <v>1450</v>
      </c>
      <c r="J55" s="146" t="s">
        <v>99</v>
      </c>
      <c r="K55" s="147">
        <f>I55/2</f>
        <v>725</v>
      </c>
      <c r="L55" s="148" t="s">
        <v>35</v>
      </c>
      <c r="M55" s="149">
        <v>1900</v>
      </c>
      <c r="N55" s="150" t="s">
        <v>99</v>
      </c>
      <c r="O55" s="151">
        <f>M55/2</f>
        <v>950</v>
      </c>
      <c r="P55" s="148" t="s">
        <v>35</v>
      </c>
      <c r="Q55" s="152">
        <v>1900</v>
      </c>
      <c r="R55" s="150" t="s">
        <v>99</v>
      </c>
      <c r="S55" s="153">
        <f>Q55/2</f>
        <v>950</v>
      </c>
      <c r="T55" s="154" t="s">
        <v>35</v>
      </c>
      <c r="U55" s="152">
        <v>2050</v>
      </c>
      <c r="V55" s="155" t="s">
        <v>99</v>
      </c>
      <c r="W55" s="153">
        <f>U55/2</f>
        <v>1025</v>
      </c>
      <c r="X55" s="154" t="s">
        <v>35</v>
      </c>
      <c r="Y55" s="152">
        <v>2200</v>
      </c>
      <c r="Z55" s="155" t="s">
        <v>99</v>
      </c>
      <c r="AA55" s="153">
        <f>Y55/2</f>
        <v>1100</v>
      </c>
      <c r="AB55" s="154" t="s">
        <v>35</v>
      </c>
      <c r="AC55" s="152">
        <v>2350</v>
      </c>
      <c r="AD55" s="155" t="s">
        <v>99</v>
      </c>
      <c r="AE55" s="153">
        <f>AC55/2</f>
        <v>1175</v>
      </c>
      <c r="AF55" s="154" t="s">
        <v>35</v>
      </c>
      <c r="AG55" s="152">
        <v>2500</v>
      </c>
      <c r="AH55" s="155" t="s">
        <v>99</v>
      </c>
      <c r="AI55" s="153">
        <f>AG55/2</f>
        <v>1250</v>
      </c>
    </row>
  </sheetData>
  <mergeCells count="225">
    <mergeCell ref="L22:O23"/>
    <mergeCell ref="P22:S23"/>
    <mergeCell ref="T22:W23"/>
    <mergeCell ref="X22:AA23"/>
    <mergeCell ref="AB22:AE23"/>
    <mergeCell ref="AF22:AI23"/>
    <mergeCell ref="D40:K41"/>
    <mergeCell ref="L40:O41"/>
    <mergeCell ref="P40:S41"/>
    <mergeCell ref="T40:W41"/>
    <mergeCell ref="X40:AA41"/>
    <mergeCell ref="AB40:AE41"/>
    <mergeCell ref="AF40:AI41"/>
    <mergeCell ref="D3:K4"/>
    <mergeCell ref="L3:O4"/>
    <mergeCell ref="P3:S4"/>
    <mergeCell ref="T3:W4"/>
    <mergeCell ref="X3:AA4"/>
    <mergeCell ref="AB3:AE4"/>
    <mergeCell ref="AF3:AI4"/>
    <mergeCell ref="D37:E37"/>
    <mergeCell ref="F37:G37"/>
    <mergeCell ref="Z36:AA36"/>
    <mergeCell ref="AB36:AC36"/>
    <mergeCell ref="AD36:AE36"/>
    <mergeCell ref="AF36:AG36"/>
    <mergeCell ref="AH36:AI36"/>
    <mergeCell ref="D34:E34"/>
    <mergeCell ref="F34:G34"/>
    <mergeCell ref="AB35:AC35"/>
    <mergeCell ref="AD35:AE35"/>
    <mergeCell ref="AF35:AG35"/>
    <mergeCell ref="AH35:AI35"/>
    <mergeCell ref="H36:O36"/>
    <mergeCell ref="P36:Q36"/>
    <mergeCell ref="R36:S36"/>
    <mergeCell ref="T36:U36"/>
    <mergeCell ref="V36:W36"/>
    <mergeCell ref="X36:Y36"/>
    <mergeCell ref="AD34:AE34"/>
    <mergeCell ref="AF34:AG34"/>
    <mergeCell ref="AH34:AI34"/>
    <mergeCell ref="H35:O35"/>
    <mergeCell ref="P35:Q35"/>
    <mergeCell ref="R35:S35"/>
    <mergeCell ref="T35:U35"/>
    <mergeCell ref="V35:W35"/>
    <mergeCell ref="X35:Y35"/>
    <mergeCell ref="Z35:AA35"/>
    <mergeCell ref="R34:S34"/>
    <mergeCell ref="T34:U34"/>
    <mergeCell ref="V34:W34"/>
    <mergeCell ref="X34:Y34"/>
    <mergeCell ref="Z34:AA34"/>
    <mergeCell ref="AB34:AC34"/>
    <mergeCell ref="Z25:AA25"/>
    <mergeCell ref="AB25:AC25"/>
    <mergeCell ref="AD25:AE25"/>
    <mergeCell ref="AF25:AG25"/>
    <mergeCell ref="AH25:AI25"/>
    <mergeCell ref="H34:I34"/>
    <mergeCell ref="J34:K34"/>
    <mergeCell ref="L34:M34"/>
    <mergeCell ref="N34:O34"/>
    <mergeCell ref="P34:Q34"/>
    <mergeCell ref="P24:S24"/>
    <mergeCell ref="T24:W24"/>
    <mergeCell ref="X24:AA24"/>
    <mergeCell ref="AB24:AE24"/>
    <mergeCell ref="AF24:AI24"/>
    <mergeCell ref="P25:Q25"/>
    <mergeCell ref="R25:S25"/>
    <mergeCell ref="T25:U25"/>
    <mergeCell ref="V25:W25"/>
    <mergeCell ref="X25:Y25"/>
    <mergeCell ref="F16:G16"/>
    <mergeCell ref="P17:Q17"/>
    <mergeCell ref="R17:S17"/>
    <mergeCell ref="P18:Q18"/>
    <mergeCell ref="R18:S18"/>
    <mergeCell ref="AF18:AG18"/>
    <mergeCell ref="V17:W17"/>
    <mergeCell ref="V18:W18"/>
    <mergeCell ref="T17:U17"/>
    <mergeCell ref="T18:U18"/>
    <mergeCell ref="H17:O17"/>
    <mergeCell ref="H18:O18"/>
    <mergeCell ref="N16:O16"/>
    <mergeCell ref="V16:W16"/>
    <mergeCell ref="X16:Y16"/>
    <mergeCell ref="Z16:AA16"/>
    <mergeCell ref="AB16:AC16"/>
    <mergeCell ref="AD16:AE16"/>
    <mergeCell ref="AF16:AG16"/>
    <mergeCell ref="P16:Q16"/>
    <mergeCell ref="R16:S16"/>
    <mergeCell ref="T16:U16"/>
    <mergeCell ref="Z17:AA17"/>
    <mergeCell ref="X18:Y18"/>
    <mergeCell ref="Z18:AA18"/>
    <mergeCell ref="AB18:AC18"/>
    <mergeCell ref="AB17:AC17"/>
    <mergeCell ref="AD17:AE17"/>
    <mergeCell ref="AH16:AI16"/>
    <mergeCell ref="AD18:AE18"/>
    <mergeCell ref="AF17:AG17"/>
    <mergeCell ref="AH17:AI17"/>
    <mergeCell ref="AH18:AI18"/>
    <mergeCell ref="AB5:AE5"/>
    <mergeCell ref="AB6:AC6"/>
    <mergeCell ref="AD6:AE6"/>
    <mergeCell ref="AF5:AI5"/>
    <mergeCell ref="AF6:AG6"/>
    <mergeCell ref="AH6:AI6"/>
    <mergeCell ref="T5:W5"/>
    <mergeCell ref="T6:U6"/>
    <mergeCell ref="V6:W6"/>
    <mergeCell ref="X5:AA5"/>
    <mergeCell ref="X6:Y6"/>
    <mergeCell ref="Z6:AA6"/>
    <mergeCell ref="P5:S5"/>
    <mergeCell ref="P6:Q6"/>
    <mergeCell ref="R6:S6"/>
    <mergeCell ref="N6:O6"/>
    <mergeCell ref="N25:O25"/>
    <mergeCell ref="D5:G5"/>
    <mergeCell ref="H5:K5"/>
    <mergeCell ref="L5:O5"/>
    <mergeCell ref="J20:L20"/>
    <mergeCell ref="H16:I16"/>
    <mergeCell ref="J16:K16"/>
    <mergeCell ref="J6:K6"/>
    <mergeCell ref="J25:K25"/>
    <mergeCell ref="L6:M6"/>
    <mergeCell ref="L25:M25"/>
    <mergeCell ref="L16:M16"/>
    <mergeCell ref="H24:K24"/>
    <mergeCell ref="L24:O24"/>
    <mergeCell ref="F6:G6"/>
    <mergeCell ref="F25:G25"/>
    <mergeCell ref="H6:I6"/>
    <mergeCell ref="H25:I25"/>
    <mergeCell ref="P20:AI20"/>
    <mergeCell ref="X17:Y17"/>
    <mergeCell ref="A25:C25"/>
    <mergeCell ref="D25:E25"/>
    <mergeCell ref="A26:A27"/>
    <mergeCell ref="B26:B27"/>
    <mergeCell ref="C26:C27"/>
    <mergeCell ref="A6:C6"/>
    <mergeCell ref="D6:E6"/>
    <mergeCell ref="A7:A8"/>
    <mergeCell ref="B7:B8"/>
    <mergeCell ref="C7:C8"/>
    <mergeCell ref="D16:E16"/>
    <mergeCell ref="D22:K23"/>
    <mergeCell ref="H42:K42"/>
    <mergeCell ref="L42:O42"/>
    <mergeCell ref="P42:S42"/>
    <mergeCell ref="T42:W42"/>
    <mergeCell ref="X42:AA42"/>
    <mergeCell ref="AB42:AE42"/>
    <mergeCell ref="AF42:AI42"/>
    <mergeCell ref="A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44:A45"/>
    <mergeCell ref="B44:B45"/>
    <mergeCell ref="C44:C45"/>
    <mergeCell ref="D52:E52"/>
    <mergeCell ref="F52:G52"/>
    <mergeCell ref="H52:I52"/>
    <mergeCell ref="J52:K52"/>
    <mergeCell ref="L52:M52"/>
    <mergeCell ref="N52:O52"/>
    <mergeCell ref="AD53:AE53"/>
    <mergeCell ref="AF53:AG53"/>
    <mergeCell ref="AH53:AI53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F54:AG54"/>
    <mergeCell ref="AH54:AI54"/>
    <mergeCell ref="D55:E55"/>
    <mergeCell ref="F55:G55"/>
    <mergeCell ref="D42:G42"/>
    <mergeCell ref="D24:G24"/>
    <mergeCell ref="H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H52:AI52"/>
    <mergeCell ref="H53:O53"/>
    <mergeCell ref="P53:Q53"/>
    <mergeCell ref="R53:S53"/>
    <mergeCell ref="T53:U53"/>
    <mergeCell ref="V53:W53"/>
    <mergeCell ref="X53:Y53"/>
    <mergeCell ref="Z53:AA53"/>
    <mergeCell ref="AB53:AC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Y50"/>
  <sheetViews>
    <sheetView tabSelected="1" zoomScale="70" zoomScaleNormal="70" workbookViewId="0">
      <pane xSplit="4" topLeftCell="E1" activePane="topRight" state="frozen"/>
      <selection pane="topRight" activeCell="S54" sqref="S54"/>
    </sheetView>
  </sheetViews>
  <sheetFormatPr defaultRowHeight="15" x14ac:dyDescent="0.25"/>
  <cols>
    <col min="1" max="1" width="5.5703125" customWidth="1"/>
    <col min="2" max="4" width="10.7109375" customWidth="1"/>
    <col min="5" max="111" width="8.28515625" customWidth="1"/>
    <col min="112" max="112" width="9.140625" customWidth="1"/>
    <col min="114" max="118" width="9.140625" customWidth="1"/>
    <col min="120" max="120" width="8.7109375" customWidth="1"/>
    <col min="121" max="121" width="14.28515625" customWidth="1"/>
    <col min="122" max="122" width="13.140625" customWidth="1"/>
    <col min="123" max="123" width="12.5703125" customWidth="1"/>
    <col min="125" max="129" width="9.140625" customWidth="1"/>
  </cols>
  <sheetData>
    <row r="2" spans="1:129" ht="15.75" thickBot="1" x14ac:dyDescent="0.3"/>
    <row r="3" spans="1:129" ht="15.75" thickBot="1" x14ac:dyDescent="0.3">
      <c r="Q3" s="1176">
        <v>2017</v>
      </c>
      <c r="R3" s="1177"/>
      <c r="S3" s="1177"/>
      <c r="T3" s="1177"/>
      <c r="U3" s="1177"/>
      <c r="V3" s="1177"/>
      <c r="W3" s="1177"/>
      <c r="X3" s="1177"/>
      <c r="Y3" s="1177"/>
      <c r="Z3" s="1177"/>
      <c r="AA3" s="1177"/>
      <c r="AB3" s="1177"/>
      <c r="AC3" s="1177"/>
      <c r="AD3" s="1177"/>
      <c r="AE3" s="1177"/>
      <c r="AF3" s="1177"/>
      <c r="AG3" s="1177"/>
      <c r="AH3" s="1178"/>
      <c r="AI3" s="1169">
        <v>2018</v>
      </c>
      <c r="AJ3" s="1170"/>
      <c r="AK3" s="1170"/>
      <c r="AL3" s="1170"/>
      <c r="AM3" s="1170"/>
      <c r="AN3" s="1170"/>
      <c r="AO3" s="1170"/>
      <c r="AP3" s="1170"/>
      <c r="AQ3" s="1170"/>
      <c r="AR3" s="1170"/>
      <c r="AS3" s="1170"/>
      <c r="AT3" s="1170"/>
      <c r="AU3" s="1170"/>
      <c r="AV3" s="1170"/>
      <c r="AW3" s="1170"/>
      <c r="AX3" s="1170"/>
      <c r="AY3" s="1170"/>
      <c r="AZ3" s="1170"/>
      <c r="BA3" s="1170"/>
      <c r="BB3" s="1170"/>
      <c r="BC3" s="1170"/>
      <c r="BD3" s="1170"/>
      <c r="BE3" s="1170"/>
      <c r="BF3" s="1170"/>
      <c r="BG3" s="1170"/>
      <c r="BH3" s="1170"/>
      <c r="BI3" s="1170"/>
      <c r="BJ3" s="1170"/>
      <c r="BK3" s="1170"/>
      <c r="BL3" s="1171"/>
      <c r="BM3" s="1169">
        <v>2019</v>
      </c>
      <c r="BN3" s="1170"/>
      <c r="BO3" s="1170"/>
      <c r="BP3" s="1170"/>
      <c r="BQ3" s="1170"/>
      <c r="BR3" s="1170"/>
      <c r="BS3" s="1170"/>
      <c r="BT3" s="1170"/>
      <c r="BU3" s="1170"/>
      <c r="BV3" s="1170"/>
      <c r="BW3" s="1170"/>
      <c r="BX3" s="1171"/>
      <c r="BY3" s="1169">
        <v>2020</v>
      </c>
      <c r="BZ3" s="1170"/>
      <c r="CA3" s="1170"/>
      <c r="CB3" s="1170"/>
      <c r="CC3" s="1170"/>
      <c r="CD3" s="1170"/>
      <c r="CE3" s="1170"/>
      <c r="CF3" s="1170"/>
      <c r="CG3" s="1170"/>
      <c r="CH3" s="1170"/>
      <c r="CI3" s="1170"/>
      <c r="CJ3" s="1171"/>
      <c r="CK3" s="1169">
        <v>2021</v>
      </c>
      <c r="CL3" s="1170"/>
      <c r="CM3" s="1170"/>
      <c r="CN3" s="1170"/>
      <c r="CO3" s="1170"/>
      <c r="CP3" s="1170"/>
      <c r="CQ3" s="1170"/>
      <c r="CR3" s="1170"/>
      <c r="CS3" s="1170"/>
      <c r="CT3" s="1170"/>
      <c r="CU3" s="1170"/>
      <c r="CV3" s="1171"/>
      <c r="CW3" s="1169">
        <v>2022</v>
      </c>
      <c r="CX3" s="1170"/>
      <c r="CY3" s="1170"/>
      <c r="CZ3" s="1170"/>
      <c r="DA3" s="1170"/>
      <c r="DB3" s="1170"/>
      <c r="DC3" s="1170"/>
      <c r="DD3" s="1170"/>
      <c r="DE3" s="1170"/>
      <c r="DF3" s="1170"/>
      <c r="DG3" s="1170"/>
      <c r="DH3" s="1170"/>
      <c r="DI3" s="1170"/>
      <c r="DJ3" s="1170"/>
      <c r="DK3" s="1170"/>
      <c r="DL3" s="1170"/>
      <c r="DM3" s="1170"/>
      <c r="DN3" s="1171"/>
    </row>
    <row r="4" spans="1:129" ht="15.75" thickBot="1" x14ac:dyDescent="0.3">
      <c r="E4" s="1169">
        <v>2016</v>
      </c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1"/>
      <c r="Q4" s="1175"/>
      <c r="R4" s="1175"/>
      <c r="S4" s="1175"/>
      <c r="T4" s="1175"/>
      <c r="U4" s="1175"/>
      <c r="V4" s="1175"/>
      <c r="W4" s="1175"/>
      <c r="X4" s="1175"/>
      <c r="Y4" s="1175"/>
      <c r="Z4" s="1175"/>
      <c r="AA4" s="1175"/>
      <c r="AB4" s="1175"/>
      <c r="AC4" s="1175"/>
      <c r="AD4" s="1175"/>
      <c r="AE4" s="1175"/>
      <c r="AF4" s="1175"/>
      <c r="AG4" s="1175"/>
      <c r="AH4" s="1180"/>
      <c r="AI4" s="1172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3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4"/>
      <c r="BM4" s="1172"/>
      <c r="BN4" s="1173"/>
      <c r="BO4" s="1173"/>
      <c r="BP4" s="1173"/>
      <c r="BQ4" s="1173"/>
      <c r="BR4" s="1173"/>
      <c r="BS4" s="1173"/>
      <c r="BT4" s="1173"/>
      <c r="BU4" s="1173"/>
      <c r="BV4" s="1173"/>
      <c r="BW4" s="1173"/>
      <c r="BX4" s="1174"/>
      <c r="BY4" s="1172"/>
      <c r="BZ4" s="1173"/>
      <c r="CA4" s="1173"/>
      <c r="CB4" s="1173"/>
      <c r="CC4" s="1173"/>
      <c r="CD4" s="1173"/>
      <c r="CE4" s="1173"/>
      <c r="CF4" s="1173"/>
      <c r="CG4" s="1173"/>
      <c r="CH4" s="1173"/>
      <c r="CI4" s="1173"/>
      <c r="CJ4" s="1174"/>
      <c r="CK4" s="1172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4"/>
      <c r="CW4" s="1172"/>
      <c r="CX4" s="1173"/>
      <c r="CY4" s="1173"/>
      <c r="CZ4" s="1173"/>
      <c r="DA4" s="1173"/>
      <c r="DB4" s="1173"/>
      <c r="DC4" s="1173"/>
      <c r="DD4" s="1173"/>
      <c r="DE4" s="1173"/>
      <c r="DF4" s="1173"/>
      <c r="DG4" s="1173"/>
      <c r="DH4" s="1173"/>
      <c r="DI4" s="1173"/>
      <c r="DJ4" s="1173"/>
      <c r="DK4" s="1173"/>
      <c r="DL4" s="1173"/>
      <c r="DM4" s="1173"/>
      <c r="DN4" s="1174"/>
    </row>
    <row r="5" spans="1:129" ht="15.75" thickBot="1" x14ac:dyDescent="0.3">
      <c r="E5" s="1172"/>
      <c r="F5" s="1173"/>
      <c r="G5" s="1173"/>
      <c r="H5" s="1173"/>
      <c r="I5" s="1173"/>
      <c r="J5" s="1173"/>
      <c r="K5" s="1173"/>
      <c r="L5" s="1173"/>
      <c r="M5" s="1173"/>
      <c r="N5" s="1173"/>
      <c r="O5" s="1173"/>
      <c r="P5" s="1174"/>
      <c r="Q5" s="1245"/>
      <c r="R5" s="1246"/>
      <c r="S5" s="1246"/>
      <c r="T5" s="1246"/>
      <c r="U5" s="1246"/>
      <c r="V5" s="1246"/>
      <c r="W5" s="1246"/>
      <c r="X5" s="1246"/>
      <c r="Y5" s="1246"/>
      <c r="Z5" s="1246"/>
      <c r="AA5" s="1246"/>
      <c r="AB5" s="1247"/>
      <c r="AC5" s="1239" t="s">
        <v>35</v>
      </c>
      <c r="AD5" s="1240">
        <v>1450</v>
      </c>
      <c r="AE5" s="1241" t="s">
        <v>44</v>
      </c>
      <c r="AF5" s="1242"/>
      <c r="AG5" s="1243"/>
      <c r="AH5" s="1244">
        <f>AD5/2</f>
        <v>725</v>
      </c>
      <c r="AI5" s="630" t="s">
        <v>36</v>
      </c>
      <c r="AJ5" s="631"/>
      <c r="AK5" s="631"/>
      <c r="AL5" s="631"/>
      <c r="AM5" s="631"/>
      <c r="AN5" s="632"/>
      <c r="AO5" s="12" t="s">
        <v>35</v>
      </c>
      <c r="AP5" s="13">
        <v>1900</v>
      </c>
      <c r="AQ5" s="649" t="s">
        <v>44</v>
      </c>
      <c r="AR5" s="650"/>
      <c r="AS5" s="651"/>
      <c r="AT5" s="42">
        <f>AP5/2</f>
        <v>950</v>
      </c>
      <c r="AU5" s="630" t="s">
        <v>36</v>
      </c>
      <c r="AV5" s="631"/>
      <c r="AW5" s="631"/>
      <c r="AX5" s="631"/>
      <c r="AY5" s="631"/>
      <c r="AZ5" s="632"/>
      <c r="BA5" s="12" t="s">
        <v>35</v>
      </c>
      <c r="BB5" s="13">
        <v>1900</v>
      </c>
      <c r="BC5" s="649" t="s">
        <v>44</v>
      </c>
      <c r="BD5" s="650"/>
      <c r="BE5" s="651"/>
      <c r="BF5" s="42">
        <f>BB5/2</f>
        <v>950</v>
      </c>
      <c r="BG5" s="12" t="s">
        <v>35</v>
      </c>
      <c r="BH5" s="13">
        <v>1900</v>
      </c>
      <c r="BI5" s="649" t="s">
        <v>44</v>
      </c>
      <c r="BJ5" s="650"/>
      <c r="BK5" s="651"/>
      <c r="BL5" s="42">
        <f>BH5/2</f>
        <v>950</v>
      </c>
      <c r="BM5" s="630" t="s">
        <v>36</v>
      </c>
      <c r="BN5" s="631"/>
      <c r="BO5" s="631"/>
      <c r="BP5" s="631"/>
      <c r="BQ5" s="631"/>
      <c r="BR5" s="632"/>
      <c r="BS5" s="12" t="s">
        <v>35</v>
      </c>
      <c r="BT5" s="13">
        <v>2080</v>
      </c>
      <c r="BU5" s="649" t="s">
        <v>44</v>
      </c>
      <c r="BV5" s="650"/>
      <c r="BW5" s="651"/>
      <c r="BX5" s="42">
        <f>BT5/2</f>
        <v>1040</v>
      </c>
      <c r="BY5" s="630" t="s">
        <v>36</v>
      </c>
      <c r="BZ5" s="631"/>
      <c r="CA5" s="631"/>
      <c r="CB5" s="631"/>
      <c r="CC5" s="631"/>
      <c r="CD5" s="632"/>
      <c r="CE5" s="12" t="s">
        <v>35</v>
      </c>
      <c r="CF5" s="13">
        <v>2200</v>
      </c>
      <c r="CG5" s="649" t="s">
        <v>44</v>
      </c>
      <c r="CH5" s="650"/>
      <c r="CI5" s="651"/>
      <c r="CJ5" s="42">
        <f>CF5/2</f>
        <v>1100</v>
      </c>
      <c r="CK5" s="630" t="s">
        <v>36</v>
      </c>
      <c r="CL5" s="631"/>
      <c r="CM5" s="631"/>
      <c r="CN5" s="631"/>
      <c r="CO5" s="631"/>
      <c r="CP5" s="632"/>
      <c r="CQ5" s="12" t="s">
        <v>35</v>
      </c>
      <c r="CR5" s="13">
        <v>2350</v>
      </c>
      <c r="CS5" s="649" t="s">
        <v>44</v>
      </c>
      <c r="CT5" s="650"/>
      <c r="CU5" s="651"/>
      <c r="CV5" s="42">
        <f>CR5/2</f>
        <v>1175</v>
      </c>
      <c r="CW5" s="630" t="s">
        <v>36</v>
      </c>
      <c r="CX5" s="631"/>
      <c r="CY5" s="631"/>
      <c r="CZ5" s="631"/>
      <c r="DA5" s="631"/>
      <c r="DB5" s="632"/>
      <c r="DC5" s="12" t="s">
        <v>35</v>
      </c>
      <c r="DD5" s="13">
        <v>2500</v>
      </c>
      <c r="DE5" s="649" t="s">
        <v>44</v>
      </c>
      <c r="DF5" s="650"/>
      <c r="DG5" s="651"/>
      <c r="DH5" s="42">
        <f>DD5/2</f>
        <v>1250</v>
      </c>
      <c r="DI5" s="630" t="s">
        <v>36</v>
      </c>
      <c r="DJ5" s="631"/>
      <c r="DK5" s="631"/>
      <c r="DL5" s="631"/>
      <c r="DM5" s="631"/>
      <c r="DN5" s="632"/>
      <c r="DT5" s="630" t="s">
        <v>36</v>
      </c>
      <c r="DU5" s="631"/>
      <c r="DV5" s="631"/>
      <c r="DW5" s="631"/>
      <c r="DX5" s="631"/>
      <c r="DY5" s="632"/>
    </row>
    <row r="6" spans="1:129" ht="16.5" customHeight="1" thickBot="1" x14ac:dyDescent="0.3">
      <c r="A6" s="48"/>
      <c r="B6" s="49"/>
      <c r="C6" s="49"/>
      <c r="D6" s="177"/>
      <c r="E6" s="642" t="s">
        <v>34</v>
      </c>
      <c r="F6" s="643"/>
      <c r="G6" s="643"/>
      <c r="H6" s="643"/>
      <c r="I6" s="643"/>
      <c r="J6" s="644"/>
      <c r="K6" s="652" t="s">
        <v>34</v>
      </c>
      <c r="L6" s="643"/>
      <c r="M6" s="643"/>
      <c r="N6" s="643"/>
      <c r="O6" s="643"/>
      <c r="P6" s="644"/>
      <c r="Q6" s="656" t="s">
        <v>70</v>
      </c>
      <c r="R6" s="657"/>
      <c r="S6" s="657"/>
      <c r="T6" s="657"/>
      <c r="U6" s="657"/>
      <c r="V6" s="658"/>
      <c r="W6" s="656" t="s">
        <v>70</v>
      </c>
      <c r="X6" s="657"/>
      <c r="Y6" s="657"/>
      <c r="Z6" s="657"/>
      <c r="AA6" s="657"/>
      <c r="AB6" s="658"/>
      <c r="AC6" s="656" t="s">
        <v>33</v>
      </c>
      <c r="AD6" s="657"/>
      <c r="AE6" s="657"/>
      <c r="AF6" s="657"/>
      <c r="AG6" s="657"/>
      <c r="AH6" s="658"/>
      <c r="AI6" s="665" t="s">
        <v>95</v>
      </c>
      <c r="AJ6" s="643"/>
      <c r="AK6" s="643"/>
      <c r="AL6" s="643"/>
      <c r="AM6" s="643"/>
      <c r="AN6" s="644"/>
      <c r="AO6" s="665" t="s">
        <v>96</v>
      </c>
      <c r="AP6" s="643"/>
      <c r="AQ6" s="643"/>
      <c r="AR6" s="643"/>
      <c r="AS6" s="643"/>
      <c r="AT6" s="644"/>
      <c r="AU6" s="656" t="s">
        <v>39</v>
      </c>
      <c r="AV6" s="657"/>
      <c r="AW6" s="657"/>
      <c r="AX6" s="657"/>
      <c r="AY6" s="657"/>
      <c r="AZ6" s="658"/>
      <c r="BA6" s="656" t="s">
        <v>66</v>
      </c>
      <c r="BB6" s="657"/>
      <c r="BC6" s="657"/>
      <c r="BD6" s="657"/>
      <c r="BE6" s="657"/>
      <c r="BF6" s="658"/>
      <c r="BG6" s="656" t="s">
        <v>67</v>
      </c>
      <c r="BH6" s="657"/>
      <c r="BI6" s="657"/>
      <c r="BJ6" s="657"/>
      <c r="BK6" s="657"/>
      <c r="BL6" s="658"/>
      <c r="BM6" s="665" t="s">
        <v>40</v>
      </c>
      <c r="BN6" s="643"/>
      <c r="BO6" s="643"/>
      <c r="BP6" s="643"/>
      <c r="BQ6" s="643"/>
      <c r="BR6" s="667"/>
      <c r="BS6" s="665" t="s">
        <v>40</v>
      </c>
      <c r="BT6" s="643"/>
      <c r="BU6" s="643"/>
      <c r="BV6" s="643"/>
      <c r="BW6" s="643"/>
      <c r="BX6" s="644"/>
      <c r="BY6" s="656" t="s">
        <v>43</v>
      </c>
      <c r="BZ6" s="657"/>
      <c r="CA6" s="657"/>
      <c r="CB6" s="657"/>
      <c r="CC6" s="657"/>
      <c r="CD6" s="658"/>
      <c r="CE6" s="656" t="s">
        <v>43</v>
      </c>
      <c r="CF6" s="657"/>
      <c r="CG6" s="657"/>
      <c r="CH6" s="657"/>
      <c r="CI6" s="657"/>
      <c r="CJ6" s="658"/>
      <c r="CK6" s="665" t="s">
        <v>42</v>
      </c>
      <c r="CL6" s="643"/>
      <c r="CM6" s="643"/>
      <c r="CN6" s="643"/>
      <c r="CO6" s="643"/>
      <c r="CP6" s="644"/>
      <c r="CQ6" s="665" t="s">
        <v>42</v>
      </c>
      <c r="CR6" s="643"/>
      <c r="CS6" s="643"/>
      <c r="CT6" s="643"/>
      <c r="CU6" s="643"/>
      <c r="CV6" s="644"/>
      <c r="CW6" s="633" t="s">
        <v>41</v>
      </c>
      <c r="CX6" s="634"/>
      <c r="CY6" s="634"/>
      <c r="CZ6" s="634"/>
      <c r="DA6" s="634"/>
      <c r="DB6" s="635"/>
      <c r="DC6" s="633" t="s">
        <v>41</v>
      </c>
      <c r="DD6" s="634"/>
      <c r="DE6" s="634"/>
      <c r="DF6" s="634"/>
      <c r="DG6" s="634"/>
      <c r="DH6" s="635"/>
      <c r="DI6" s="633" t="s">
        <v>41</v>
      </c>
      <c r="DJ6" s="634"/>
      <c r="DK6" s="634"/>
      <c r="DL6" s="634"/>
      <c r="DM6" s="634"/>
      <c r="DN6" s="635"/>
      <c r="DP6" s="639" t="s">
        <v>126</v>
      </c>
      <c r="DQ6" s="640"/>
      <c r="DR6" s="640"/>
      <c r="DS6" s="641"/>
      <c r="DT6" s="633" t="s">
        <v>41</v>
      </c>
      <c r="DU6" s="634"/>
      <c r="DV6" s="634"/>
      <c r="DW6" s="634"/>
      <c r="DX6" s="634"/>
      <c r="DY6" s="635"/>
    </row>
    <row r="7" spans="1:129" ht="25.5" customHeight="1" x14ac:dyDescent="0.25">
      <c r="A7" s="158" t="s">
        <v>10</v>
      </c>
      <c r="B7" s="50" t="s">
        <v>11</v>
      </c>
      <c r="C7" s="623" t="s">
        <v>12</v>
      </c>
      <c r="D7" s="645" t="s">
        <v>13</v>
      </c>
      <c r="E7" s="647" t="s">
        <v>31</v>
      </c>
      <c r="F7" s="647"/>
      <c r="G7" s="647"/>
      <c r="H7" s="647"/>
      <c r="I7" s="647"/>
      <c r="J7" s="648"/>
      <c r="K7" s="653" t="s">
        <v>32</v>
      </c>
      <c r="L7" s="654"/>
      <c r="M7" s="654"/>
      <c r="N7" s="654"/>
      <c r="O7" s="654"/>
      <c r="P7" s="655"/>
      <c r="Q7" s="659" t="s">
        <v>30</v>
      </c>
      <c r="R7" s="660"/>
      <c r="S7" s="660"/>
      <c r="T7" s="660"/>
      <c r="U7" s="660"/>
      <c r="V7" s="661"/>
      <c r="W7" s="662" t="s">
        <v>50</v>
      </c>
      <c r="X7" s="663"/>
      <c r="Y7" s="663"/>
      <c r="Z7" s="663"/>
      <c r="AA7" s="663"/>
      <c r="AB7" s="664"/>
      <c r="AC7" s="662" t="s">
        <v>38</v>
      </c>
      <c r="AD7" s="663"/>
      <c r="AE7" s="663"/>
      <c r="AF7" s="663"/>
      <c r="AG7" s="663"/>
      <c r="AH7" s="664"/>
      <c r="AI7" s="666" t="s">
        <v>37</v>
      </c>
      <c r="AJ7" s="647"/>
      <c r="AK7" s="647"/>
      <c r="AL7" s="647"/>
      <c r="AM7" s="647"/>
      <c r="AN7" s="648"/>
      <c r="AO7" s="653" t="s">
        <v>32</v>
      </c>
      <c r="AP7" s="654"/>
      <c r="AQ7" s="654"/>
      <c r="AR7" s="654"/>
      <c r="AS7" s="654"/>
      <c r="AT7" s="655"/>
      <c r="AU7" s="659" t="s">
        <v>37</v>
      </c>
      <c r="AV7" s="660"/>
      <c r="AW7" s="660"/>
      <c r="AX7" s="660"/>
      <c r="AY7" s="660"/>
      <c r="AZ7" s="661"/>
      <c r="BA7" s="662" t="s">
        <v>32</v>
      </c>
      <c r="BB7" s="663"/>
      <c r="BC7" s="663"/>
      <c r="BD7" s="663"/>
      <c r="BE7" s="663"/>
      <c r="BF7" s="664"/>
      <c r="BG7" s="662" t="s">
        <v>32</v>
      </c>
      <c r="BH7" s="663"/>
      <c r="BI7" s="663"/>
      <c r="BJ7" s="663"/>
      <c r="BK7" s="663"/>
      <c r="BL7" s="664"/>
      <c r="BM7" s="666" t="s">
        <v>37</v>
      </c>
      <c r="BN7" s="647"/>
      <c r="BO7" s="647"/>
      <c r="BP7" s="647"/>
      <c r="BQ7" s="647"/>
      <c r="BR7" s="647"/>
      <c r="BS7" s="653" t="s">
        <v>32</v>
      </c>
      <c r="BT7" s="654"/>
      <c r="BU7" s="654"/>
      <c r="BV7" s="654"/>
      <c r="BW7" s="654"/>
      <c r="BX7" s="655"/>
      <c r="BY7" s="659" t="s">
        <v>37</v>
      </c>
      <c r="BZ7" s="660"/>
      <c r="CA7" s="660"/>
      <c r="CB7" s="660"/>
      <c r="CC7" s="660"/>
      <c r="CD7" s="661"/>
      <c r="CE7" s="662" t="s">
        <v>32</v>
      </c>
      <c r="CF7" s="663"/>
      <c r="CG7" s="663"/>
      <c r="CH7" s="663"/>
      <c r="CI7" s="663"/>
      <c r="CJ7" s="664"/>
      <c r="CK7" s="666" t="s">
        <v>37</v>
      </c>
      <c r="CL7" s="647"/>
      <c r="CM7" s="647"/>
      <c r="CN7" s="647"/>
      <c r="CO7" s="647"/>
      <c r="CP7" s="648"/>
      <c r="CQ7" s="653" t="s">
        <v>32</v>
      </c>
      <c r="CR7" s="654"/>
      <c r="CS7" s="654"/>
      <c r="CT7" s="654"/>
      <c r="CU7" s="654"/>
      <c r="CV7" s="655"/>
      <c r="CW7" s="668" t="s">
        <v>37</v>
      </c>
      <c r="CX7" s="669"/>
      <c r="CY7" s="669"/>
      <c r="CZ7" s="669"/>
      <c r="DA7" s="669"/>
      <c r="DB7" s="670"/>
      <c r="DC7" s="636" t="s">
        <v>32</v>
      </c>
      <c r="DD7" s="637"/>
      <c r="DE7" s="637"/>
      <c r="DF7" s="637"/>
      <c r="DG7" s="637"/>
      <c r="DH7" s="638"/>
      <c r="DI7" s="636" t="s">
        <v>125</v>
      </c>
      <c r="DJ7" s="637"/>
      <c r="DK7" s="637"/>
      <c r="DL7" s="637"/>
      <c r="DM7" s="637"/>
      <c r="DN7" s="638"/>
      <c r="DP7" s="158" t="s">
        <v>10</v>
      </c>
      <c r="DQ7" s="50" t="s">
        <v>11</v>
      </c>
      <c r="DR7" s="623" t="s">
        <v>12</v>
      </c>
      <c r="DS7" s="625" t="s">
        <v>13</v>
      </c>
      <c r="DT7" s="636" t="s">
        <v>125</v>
      </c>
      <c r="DU7" s="637"/>
      <c r="DV7" s="637"/>
      <c r="DW7" s="637"/>
      <c r="DX7" s="637"/>
      <c r="DY7" s="638"/>
    </row>
    <row r="8" spans="1:129" x14ac:dyDescent="0.25">
      <c r="A8" s="157"/>
      <c r="B8" s="51"/>
      <c r="C8" s="624"/>
      <c r="D8" s="646"/>
      <c r="E8" s="175" t="s">
        <v>27</v>
      </c>
      <c r="F8" s="1" t="s">
        <v>0</v>
      </c>
      <c r="G8" s="1" t="s">
        <v>1</v>
      </c>
      <c r="H8" s="1" t="s">
        <v>2</v>
      </c>
      <c r="I8" s="1" t="s">
        <v>3</v>
      </c>
      <c r="J8" s="2" t="s">
        <v>28</v>
      </c>
      <c r="K8" s="6" t="s">
        <v>27</v>
      </c>
      <c r="L8" s="1" t="s">
        <v>0</v>
      </c>
      <c r="M8" s="1" t="s">
        <v>1</v>
      </c>
      <c r="N8" s="1" t="s">
        <v>2</v>
      </c>
      <c r="O8" s="1" t="s">
        <v>3</v>
      </c>
      <c r="P8" s="2" t="s">
        <v>28</v>
      </c>
      <c r="Q8" s="6" t="s">
        <v>27</v>
      </c>
      <c r="R8" s="1" t="s">
        <v>0</v>
      </c>
      <c r="S8" s="1" t="s">
        <v>1</v>
      </c>
      <c r="T8" s="1" t="s">
        <v>2</v>
      </c>
      <c r="U8" s="1" t="s">
        <v>3</v>
      </c>
      <c r="V8" s="2" t="s">
        <v>28</v>
      </c>
      <c r="W8" s="6" t="s">
        <v>27</v>
      </c>
      <c r="X8" s="1" t="s">
        <v>0</v>
      </c>
      <c r="Y8" s="1" t="s">
        <v>1</v>
      </c>
      <c r="Z8" s="1" t="s">
        <v>2</v>
      </c>
      <c r="AA8" s="1" t="s">
        <v>3</v>
      </c>
      <c r="AB8" s="2" t="s">
        <v>28</v>
      </c>
      <c r="AC8" s="6" t="s">
        <v>27</v>
      </c>
      <c r="AD8" s="1" t="s">
        <v>0</v>
      </c>
      <c r="AE8" s="1" t="s">
        <v>1</v>
      </c>
      <c r="AF8" s="1" t="s">
        <v>2</v>
      </c>
      <c r="AG8" s="1" t="s">
        <v>3</v>
      </c>
      <c r="AH8" s="2" t="s">
        <v>28</v>
      </c>
      <c r="AI8" s="6" t="s">
        <v>27</v>
      </c>
      <c r="AJ8" s="1" t="s">
        <v>0</v>
      </c>
      <c r="AK8" s="1" t="s">
        <v>1</v>
      </c>
      <c r="AL8" s="1" t="s">
        <v>2</v>
      </c>
      <c r="AM8" s="1" t="s">
        <v>3</v>
      </c>
      <c r="AN8" s="2" t="s">
        <v>28</v>
      </c>
      <c r="AO8" s="6" t="s">
        <v>27</v>
      </c>
      <c r="AP8" s="1" t="s">
        <v>0</v>
      </c>
      <c r="AQ8" s="1" t="s">
        <v>1</v>
      </c>
      <c r="AR8" s="1" t="s">
        <v>2</v>
      </c>
      <c r="AS8" s="1" t="s">
        <v>3</v>
      </c>
      <c r="AT8" s="2" t="s">
        <v>28</v>
      </c>
      <c r="AU8" s="6" t="s">
        <v>27</v>
      </c>
      <c r="AV8" s="1" t="s">
        <v>0</v>
      </c>
      <c r="AW8" s="1" t="s">
        <v>1</v>
      </c>
      <c r="AX8" s="1" t="s">
        <v>2</v>
      </c>
      <c r="AY8" s="1" t="s">
        <v>3</v>
      </c>
      <c r="AZ8" s="2" t="s">
        <v>28</v>
      </c>
      <c r="BA8" s="6" t="s">
        <v>27</v>
      </c>
      <c r="BB8" s="1" t="s">
        <v>0</v>
      </c>
      <c r="BC8" s="1" t="s">
        <v>1</v>
      </c>
      <c r="BD8" s="1" t="s">
        <v>2</v>
      </c>
      <c r="BE8" s="1" t="s">
        <v>3</v>
      </c>
      <c r="BF8" s="2" t="s">
        <v>28</v>
      </c>
      <c r="BG8" s="6" t="s">
        <v>27</v>
      </c>
      <c r="BH8" s="1" t="s">
        <v>0</v>
      </c>
      <c r="BI8" s="1" t="s">
        <v>1</v>
      </c>
      <c r="BJ8" s="1" t="s">
        <v>2</v>
      </c>
      <c r="BK8" s="1" t="s">
        <v>3</v>
      </c>
      <c r="BL8" s="2" t="s">
        <v>28</v>
      </c>
      <c r="BM8" s="6" t="s">
        <v>27</v>
      </c>
      <c r="BN8" s="1" t="s">
        <v>0</v>
      </c>
      <c r="BO8" s="1" t="s">
        <v>1</v>
      </c>
      <c r="BP8" s="1" t="s">
        <v>2</v>
      </c>
      <c r="BQ8" s="1" t="s">
        <v>3</v>
      </c>
      <c r="BR8" s="162" t="s">
        <v>28</v>
      </c>
      <c r="BS8" s="6" t="s">
        <v>27</v>
      </c>
      <c r="BT8" s="1" t="s">
        <v>0</v>
      </c>
      <c r="BU8" s="1" t="s">
        <v>1</v>
      </c>
      <c r="BV8" s="1" t="s">
        <v>2</v>
      </c>
      <c r="BW8" s="1" t="s">
        <v>3</v>
      </c>
      <c r="BX8" s="2" t="s">
        <v>28</v>
      </c>
      <c r="BY8" s="6" t="s">
        <v>27</v>
      </c>
      <c r="BZ8" s="1" t="s">
        <v>0</v>
      </c>
      <c r="CA8" s="1" t="s">
        <v>1</v>
      </c>
      <c r="CB8" s="1" t="s">
        <v>2</v>
      </c>
      <c r="CC8" s="1" t="s">
        <v>3</v>
      </c>
      <c r="CD8" s="2" t="s">
        <v>28</v>
      </c>
      <c r="CE8" s="6" t="s">
        <v>27</v>
      </c>
      <c r="CF8" s="1" t="s">
        <v>0</v>
      </c>
      <c r="CG8" s="1" t="s">
        <v>1</v>
      </c>
      <c r="CH8" s="1" t="s">
        <v>2</v>
      </c>
      <c r="CI8" s="1" t="s">
        <v>3</v>
      </c>
      <c r="CJ8" s="2" t="s">
        <v>28</v>
      </c>
      <c r="CK8" s="6" t="s">
        <v>27</v>
      </c>
      <c r="CL8" s="1" t="s">
        <v>0</v>
      </c>
      <c r="CM8" s="1" t="s">
        <v>1</v>
      </c>
      <c r="CN8" s="1" t="s">
        <v>2</v>
      </c>
      <c r="CO8" s="1" t="s">
        <v>3</v>
      </c>
      <c r="CP8" s="2" t="s">
        <v>28</v>
      </c>
      <c r="CQ8" s="6" t="s">
        <v>27</v>
      </c>
      <c r="CR8" s="1" t="s">
        <v>0</v>
      </c>
      <c r="CS8" s="1" t="s">
        <v>1</v>
      </c>
      <c r="CT8" s="1" t="s">
        <v>2</v>
      </c>
      <c r="CU8" s="1" t="s">
        <v>3</v>
      </c>
      <c r="CV8" s="2" t="s">
        <v>28</v>
      </c>
      <c r="CW8" s="6" t="s">
        <v>27</v>
      </c>
      <c r="CX8" s="1" t="s">
        <v>0</v>
      </c>
      <c r="CY8" s="1" t="s">
        <v>1</v>
      </c>
      <c r="CZ8" s="1" t="s">
        <v>2</v>
      </c>
      <c r="DA8" s="1" t="s">
        <v>3</v>
      </c>
      <c r="DB8" s="2" t="s">
        <v>28</v>
      </c>
      <c r="DC8" s="6" t="s">
        <v>27</v>
      </c>
      <c r="DD8" s="1" t="s">
        <v>0</v>
      </c>
      <c r="DE8" s="1" t="s">
        <v>1</v>
      </c>
      <c r="DF8" s="1" t="s">
        <v>2</v>
      </c>
      <c r="DG8" s="1" t="s">
        <v>3</v>
      </c>
      <c r="DH8" s="2" t="s">
        <v>28</v>
      </c>
      <c r="DI8" s="6" t="s">
        <v>27</v>
      </c>
      <c r="DJ8" s="1" t="s">
        <v>0</v>
      </c>
      <c r="DK8" s="1" t="s">
        <v>1</v>
      </c>
      <c r="DL8" s="1" t="s">
        <v>2</v>
      </c>
      <c r="DM8" s="1" t="s">
        <v>3</v>
      </c>
      <c r="DN8" s="2" t="s">
        <v>28</v>
      </c>
      <c r="DP8" s="157"/>
      <c r="DQ8" s="51"/>
      <c r="DR8" s="624"/>
      <c r="DS8" s="626"/>
      <c r="DT8" s="6" t="s">
        <v>27</v>
      </c>
      <c r="DU8" s="1" t="s">
        <v>0</v>
      </c>
      <c r="DV8" s="1" t="s">
        <v>1</v>
      </c>
      <c r="DW8" s="1" t="s">
        <v>2</v>
      </c>
      <c r="DX8" s="1" t="s">
        <v>3</v>
      </c>
      <c r="DY8" s="2" t="s">
        <v>28</v>
      </c>
    </row>
    <row r="9" spans="1:129" x14ac:dyDescent="0.25">
      <c r="A9" s="157"/>
      <c r="B9" s="51"/>
      <c r="C9" s="624"/>
      <c r="D9" s="646"/>
      <c r="E9" s="176" t="s">
        <v>29</v>
      </c>
      <c r="F9" s="3">
        <v>7.4999999999999997E-2</v>
      </c>
      <c r="G9" s="4">
        <v>0.05</v>
      </c>
      <c r="H9" s="4">
        <v>0.05</v>
      </c>
      <c r="I9" s="3">
        <v>2.5000000000000001E-2</v>
      </c>
      <c r="J9" s="5">
        <v>2.5000000000000001E-2</v>
      </c>
      <c r="K9" s="7" t="s">
        <v>29</v>
      </c>
      <c r="L9" s="3">
        <v>7.4999999999999997E-2</v>
      </c>
      <c r="M9" s="4">
        <v>0.05</v>
      </c>
      <c r="N9" s="4">
        <v>0.05</v>
      </c>
      <c r="O9" s="3">
        <v>2.5000000000000001E-2</v>
      </c>
      <c r="P9" s="5">
        <v>2.5000000000000001E-2</v>
      </c>
      <c r="Q9" s="7" t="s">
        <v>29</v>
      </c>
      <c r="R9" s="3">
        <v>7.4999999999999997E-2</v>
      </c>
      <c r="S9" s="4">
        <v>0.05</v>
      </c>
      <c r="T9" s="4">
        <v>0.05</v>
      </c>
      <c r="U9" s="3">
        <v>2.5000000000000001E-2</v>
      </c>
      <c r="V9" s="5">
        <v>2.5000000000000001E-2</v>
      </c>
      <c r="W9" s="7" t="s">
        <v>29</v>
      </c>
      <c r="X9" s="3">
        <v>7.4999999999999997E-2</v>
      </c>
      <c r="Y9" s="4">
        <v>0.05</v>
      </c>
      <c r="Z9" s="4">
        <v>0.05</v>
      </c>
      <c r="AA9" s="3">
        <v>2.5000000000000001E-2</v>
      </c>
      <c r="AB9" s="5">
        <v>2.5000000000000001E-2</v>
      </c>
      <c r="AC9" s="7" t="s">
        <v>29</v>
      </c>
      <c r="AD9" s="3">
        <v>7.4999999999999997E-2</v>
      </c>
      <c r="AE9" s="4">
        <v>0.05</v>
      </c>
      <c r="AF9" s="4">
        <v>0.05</v>
      </c>
      <c r="AG9" s="3">
        <v>2.5000000000000001E-2</v>
      </c>
      <c r="AH9" s="5">
        <v>2.5000000000000001E-2</v>
      </c>
      <c r="AI9" s="7" t="s">
        <v>29</v>
      </c>
      <c r="AJ9" s="3">
        <v>7.4999999999999997E-2</v>
      </c>
      <c r="AK9" s="4">
        <v>0.05</v>
      </c>
      <c r="AL9" s="4">
        <v>0.05</v>
      </c>
      <c r="AM9" s="3">
        <v>2.5000000000000001E-2</v>
      </c>
      <c r="AN9" s="5">
        <v>2.5000000000000001E-2</v>
      </c>
      <c r="AO9" s="7" t="s">
        <v>29</v>
      </c>
      <c r="AP9" s="3">
        <v>7.4999999999999997E-2</v>
      </c>
      <c r="AQ9" s="4">
        <v>0.05</v>
      </c>
      <c r="AR9" s="4">
        <v>0.05</v>
      </c>
      <c r="AS9" s="3">
        <v>2.5000000000000001E-2</v>
      </c>
      <c r="AT9" s="5">
        <v>2.5000000000000001E-2</v>
      </c>
      <c r="AU9" s="7" t="s">
        <v>29</v>
      </c>
      <c r="AV9" s="3">
        <v>7.4999999999999997E-2</v>
      </c>
      <c r="AW9" s="4">
        <v>0.05</v>
      </c>
      <c r="AX9" s="4">
        <v>0.05</v>
      </c>
      <c r="AY9" s="3">
        <v>2.5000000000000001E-2</v>
      </c>
      <c r="AZ9" s="5">
        <v>2.5000000000000001E-2</v>
      </c>
      <c r="BA9" s="7" t="s">
        <v>29</v>
      </c>
      <c r="BB9" s="3">
        <v>7.4999999999999997E-2</v>
      </c>
      <c r="BC9" s="4">
        <v>0.05</v>
      </c>
      <c r="BD9" s="4">
        <v>0.05</v>
      </c>
      <c r="BE9" s="3">
        <v>2.5000000000000001E-2</v>
      </c>
      <c r="BF9" s="5">
        <v>2.5000000000000001E-2</v>
      </c>
      <c r="BG9" s="7" t="s">
        <v>29</v>
      </c>
      <c r="BH9" s="3">
        <v>7.4999999999999997E-2</v>
      </c>
      <c r="BI9" s="4">
        <v>0.05</v>
      </c>
      <c r="BJ9" s="4">
        <v>0.05</v>
      </c>
      <c r="BK9" s="3">
        <v>2.5000000000000001E-2</v>
      </c>
      <c r="BL9" s="5">
        <v>2.5000000000000001E-2</v>
      </c>
      <c r="BM9" s="7" t="s">
        <v>29</v>
      </c>
      <c r="BN9" s="3">
        <v>7.4999999999999997E-2</v>
      </c>
      <c r="BO9" s="4">
        <v>0.05</v>
      </c>
      <c r="BP9" s="4">
        <v>0.05</v>
      </c>
      <c r="BQ9" s="3">
        <v>2.5000000000000001E-2</v>
      </c>
      <c r="BR9" s="163">
        <v>2.5000000000000001E-2</v>
      </c>
      <c r="BS9" s="7" t="s">
        <v>29</v>
      </c>
      <c r="BT9" s="3">
        <v>7.4999999999999997E-2</v>
      </c>
      <c r="BU9" s="4">
        <v>0.05</v>
      </c>
      <c r="BV9" s="4">
        <v>0.05</v>
      </c>
      <c r="BW9" s="3">
        <v>2.5000000000000001E-2</v>
      </c>
      <c r="BX9" s="5">
        <v>2.5000000000000001E-2</v>
      </c>
      <c r="BY9" s="7" t="s">
        <v>29</v>
      </c>
      <c r="BZ9" s="3">
        <v>7.4999999999999997E-2</v>
      </c>
      <c r="CA9" s="4">
        <v>0.05</v>
      </c>
      <c r="CB9" s="4">
        <v>0.05</v>
      </c>
      <c r="CC9" s="3">
        <v>2.5000000000000001E-2</v>
      </c>
      <c r="CD9" s="5">
        <v>2.5000000000000001E-2</v>
      </c>
      <c r="CE9" s="7" t="s">
        <v>29</v>
      </c>
      <c r="CF9" s="3">
        <v>7.4999999999999997E-2</v>
      </c>
      <c r="CG9" s="4">
        <v>0.05</v>
      </c>
      <c r="CH9" s="4">
        <v>0.05</v>
      </c>
      <c r="CI9" s="3">
        <v>2.5000000000000001E-2</v>
      </c>
      <c r="CJ9" s="5">
        <v>2.5000000000000001E-2</v>
      </c>
      <c r="CK9" s="7" t="s">
        <v>29</v>
      </c>
      <c r="CL9" s="3">
        <v>7.4999999999999997E-2</v>
      </c>
      <c r="CM9" s="4">
        <v>0.05</v>
      </c>
      <c r="CN9" s="4">
        <v>0.05</v>
      </c>
      <c r="CO9" s="3">
        <v>2.5000000000000001E-2</v>
      </c>
      <c r="CP9" s="5">
        <v>2.5000000000000001E-2</v>
      </c>
      <c r="CQ9" s="7" t="s">
        <v>29</v>
      </c>
      <c r="CR9" s="3">
        <v>7.4999999999999997E-2</v>
      </c>
      <c r="CS9" s="4">
        <v>0.05</v>
      </c>
      <c r="CT9" s="4">
        <v>0.05</v>
      </c>
      <c r="CU9" s="3">
        <v>2.5000000000000001E-2</v>
      </c>
      <c r="CV9" s="5">
        <v>2.5000000000000001E-2</v>
      </c>
      <c r="CW9" s="7" t="s">
        <v>29</v>
      </c>
      <c r="CX9" s="3">
        <v>7.4999999999999997E-2</v>
      </c>
      <c r="CY9" s="4">
        <v>0.05</v>
      </c>
      <c r="CZ9" s="4">
        <v>0.05</v>
      </c>
      <c r="DA9" s="3">
        <v>2.5000000000000001E-2</v>
      </c>
      <c r="DB9" s="5">
        <v>2.5000000000000001E-2</v>
      </c>
      <c r="DC9" s="7" t="s">
        <v>29</v>
      </c>
      <c r="DD9" s="3">
        <v>7.4999999999999997E-2</v>
      </c>
      <c r="DE9" s="4">
        <v>0.05</v>
      </c>
      <c r="DF9" s="4">
        <v>0.05</v>
      </c>
      <c r="DG9" s="3">
        <v>2.5000000000000001E-2</v>
      </c>
      <c r="DH9" s="5">
        <v>2.5000000000000001E-2</v>
      </c>
      <c r="DI9" s="7" t="s">
        <v>29</v>
      </c>
      <c r="DJ9" s="3">
        <v>7.4999999999999997E-2</v>
      </c>
      <c r="DK9" s="4">
        <v>0.05</v>
      </c>
      <c r="DL9" s="4">
        <v>0.05</v>
      </c>
      <c r="DM9" s="3">
        <v>2.5000000000000001E-2</v>
      </c>
      <c r="DN9" s="5">
        <v>2.5000000000000001E-2</v>
      </c>
      <c r="DP9" s="157"/>
      <c r="DQ9" s="51"/>
      <c r="DR9" s="624"/>
      <c r="DS9" s="626"/>
      <c r="DT9" s="7" t="s">
        <v>29</v>
      </c>
      <c r="DU9" s="3">
        <v>7.4999999999999997E-2</v>
      </c>
      <c r="DV9" s="4">
        <v>0.05</v>
      </c>
      <c r="DW9" s="4">
        <v>0.05</v>
      </c>
      <c r="DX9" s="3">
        <v>2.5000000000000001E-2</v>
      </c>
      <c r="DY9" s="5">
        <v>2.5000000000000001E-2</v>
      </c>
    </row>
    <row r="10" spans="1:129" ht="15.75" customHeight="1" thickBot="1" x14ac:dyDescent="0.3">
      <c r="A10" s="171"/>
      <c r="B10" s="51"/>
      <c r="C10" s="624"/>
      <c r="D10" s="646"/>
      <c r="E10" s="178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1" t="s">
        <v>9</v>
      </c>
      <c r="K10" s="9" t="s">
        <v>4</v>
      </c>
      <c r="L10" s="10" t="s">
        <v>5</v>
      </c>
      <c r="M10" s="10" t="s">
        <v>6</v>
      </c>
      <c r="N10" s="10" t="s">
        <v>7</v>
      </c>
      <c r="O10" s="10" t="s">
        <v>8</v>
      </c>
      <c r="P10" s="11" t="s">
        <v>9</v>
      </c>
      <c r="Q10" s="9" t="s">
        <v>4</v>
      </c>
      <c r="R10" s="10" t="s">
        <v>5</v>
      </c>
      <c r="S10" s="10" t="s">
        <v>6</v>
      </c>
      <c r="T10" s="10" t="s">
        <v>7</v>
      </c>
      <c r="U10" s="10" t="s">
        <v>8</v>
      </c>
      <c r="V10" s="11" t="s">
        <v>9</v>
      </c>
      <c r="W10" s="9" t="s">
        <v>4</v>
      </c>
      <c r="X10" s="10" t="s">
        <v>5</v>
      </c>
      <c r="Y10" s="10" t="s">
        <v>6</v>
      </c>
      <c r="Z10" s="10" t="s">
        <v>7</v>
      </c>
      <c r="AA10" s="10" t="s">
        <v>8</v>
      </c>
      <c r="AB10" s="11" t="s">
        <v>9</v>
      </c>
      <c r="AC10" s="9" t="s">
        <v>4</v>
      </c>
      <c r="AD10" s="10" t="s">
        <v>5</v>
      </c>
      <c r="AE10" s="10" t="s">
        <v>6</v>
      </c>
      <c r="AF10" s="10" t="s">
        <v>7</v>
      </c>
      <c r="AG10" s="10" t="s">
        <v>8</v>
      </c>
      <c r="AH10" s="11" t="s">
        <v>9</v>
      </c>
      <c r="AI10" s="9" t="s">
        <v>4</v>
      </c>
      <c r="AJ10" s="10" t="s">
        <v>5</v>
      </c>
      <c r="AK10" s="10" t="s">
        <v>6</v>
      </c>
      <c r="AL10" s="10" t="s">
        <v>7</v>
      </c>
      <c r="AM10" s="10" t="s">
        <v>8</v>
      </c>
      <c r="AN10" s="11" t="s">
        <v>9</v>
      </c>
      <c r="AO10" s="9" t="s">
        <v>4</v>
      </c>
      <c r="AP10" s="10" t="s">
        <v>5</v>
      </c>
      <c r="AQ10" s="10" t="s">
        <v>6</v>
      </c>
      <c r="AR10" s="10" t="s">
        <v>7</v>
      </c>
      <c r="AS10" s="10" t="s">
        <v>8</v>
      </c>
      <c r="AT10" s="11" t="s">
        <v>9</v>
      </c>
      <c r="AU10" s="9" t="s">
        <v>4</v>
      </c>
      <c r="AV10" s="10" t="s">
        <v>5</v>
      </c>
      <c r="AW10" s="10" t="s">
        <v>6</v>
      </c>
      <c r="AX10" s="10" t="s">
        <v>7</v>
      </c>
      <c r="AY10" s="10" t="s">
        <v>8</v>
      </c>
      <c r="AZ10" s="11" t="s">
        <v>9</v>
      </c>
      <c r="BA10" s="9" t="s">
        <v>4</v>
      </c>
      <c r="BB10" s="10" t="s">
        <v>5</v>
      </c>
      <c r="BC10" s="10" t="s">
        <v>6</v>
      </c>
      <c r="BD10" s="10" t="s">
        <v>7</v>
      </c>
      <c r="BE10" s="10" t="s">
        <v>8</v>
      </c>
      <c r="BF10" s="11" t="s">
        <v>9</v>
      </c>
      <c r="BG10" s="9" t="s">
        <v>4</v>
      </c>
      <c r="BH10" s="10" t="s">
        <v>5</v>
      </c>
      <c r="BI10" s="10" t="s">
        <v>6</v>
      </c>
      <c r="BJ10" s="10" t="s">
        <v>7</v>
      </c>
      <c r="BK10" s="10" t="s">
        <v>8</v>
      </c>
      <c r="BL10" s="11" t="s">
        <v>9</v>
      </c>
      <c r="BM10" s="9" t="s">
        <v>4</v>
      </c>
      <c r="BN10" s="10" t="s">
        <v>5</v>
      </c>
      <c r="BO10" s="10" t="s">
        <v>6</v>
      </c>
      <c r="BP10" s="10" t="s">
        <v>7</v>
      </c>
      <c r="BQ10" s="10" t="s">
        <v>8</v>
      </c>
      <c r="BR10" s="164" t="s">
        <v>9</v>
      </c>
      <c r="BS10" s="9" t="s">
        <v>4</v>
      </c>
      <c r="BT10" s="10" t="s">
        <v>5</v>
      </c>
      <c r="BU10" s="10" t="s">
        <v>6</v>
      </c>
      <c r="BV10" s="10" t="s">
        <v>7</v>
      </c>
      <c r="BW10" s="10" t="s">
        <v>8</v>
      </c>
      <c r="BX10" s="11" t="s">
        <v>9</v>
      </c>
      <c r="BY10" s="9" t="s">
        <v>4</v>
      </c>
      <c r="BZ10" s="10" t="s">
        <v>5</v>
      </c>
      <c r="CA10" s="10" t="s">
        <v>6</v>
      </c>
      <c r="CB10" s="10" t="s">
        <v>7</v>
      </c>
      <c r="CC10" s="10" t="s">
        <v>8</v>
      </c>
      <c r="CD10" s="11" t="s">
        <v>9</v>
      </c>
      <c r="CE10" s="9" t="s">
        <v>4</v>
      </c>
      <c r="CF10" s="10" t="s">
        <v>5</v>
      </c>
      <c r="CG10" s="10" t="s">
        <v>6</v>
      </c>
      <c r="CH10" s="10" t="s">
        <v>7</v>
      </c>
      <c r="CI10" s="10" t="s">
        <v>8</v>
      </c>
      <c r="CJ10" s="11" t="s">
        <v>9</v>
      </c>
      <c r="CK10" s="9" t="s">
        <v>4</v>
      </c>
      <c r="CL10" s="10" t="s">
        <v>5</v>
      </c>
      <c r="CM10" s="10" t="s">
        <v>6</v>
      </c>
      <c r="CN10" s="10" t="s">
        <v>7</v>
      </c>
      <c r="CO10" s="10" t="s">
        <v>8</v>
      </c>
      <c r="CP10" s="11" t="s">
        <v>9</v>
      </c>
      <c r="CQ10" s="9" t="s">
        <v>4</v>
      </c>
      <c r="CR10" s="10" t="s">
        <v>5</v>
      </c>
      <c r="CS10" s="10" t="s">
        <v>6</v>
      </c>
      <c r="CT10" s="10" t="s">
        <v>7</v>
      </c>
      <c r="CU10" s="10" t="s">
        <v>8</v>
      </c>
      <c r="CV10" s="11" t="s">
        <v>9</v>
      </c>
      <c r="CW10" s="9" t="s">
        <v>4</v>
      </c>
      <c r="CX10" s="10" t="s">
        <v>5</v>
      </c>
      <c r="CY10" s="10" t="s">
        <v>6</v>
      </c>
      <c r="CZ10" s="10" t="s">
        <v>7</v>
      </c>
      <c r="DA10" s="10" t="s">
        <v>8</v>
      </c>
      <c r="DB10" s="11" t="s">
        <v>9</v>
      </c>
      <c r="DC10" s="9" t="s">
        <v>4</v>
      </c>
      <c r="DD10" s="10" t="s">
        <v>5</v>
      </c>
      <c r="DE10" s="10" t="s">
        <v>6</v>
      </c>
      <c r="DF10" s="10" t="s">
        <v>7</v>
      </c>
      <c r="DG10" s="10" t="s">
        <v>8</v>
      </c>
      <c r="DH10" s="11" t="s">
        <v>9</v>
      </c>
      <c r="DI10" s="9" t="s">
        <v>4</v>
      </c>
      <c r="DJ10" s="10" t="s">
        <v>5</v>
      </c>
      <c r="DK10" s="10" t="s">
        <v>6</v>
      </c>
      <c r="DL10" s="10" t="s">
        <v>7</v>
      </c>
      <c r="DM10" s="10" t="s">
        <v>8</v>
      </c>
      <c r="DN10" s="11" t="s">
        <v>9</v>
      </c>
      <c r="DP10" s="171"/>
      <c r="DQ10" s="51"/>
      <c r="DR10" s="624"/>
      <c r="DS10" s="626"/>
      <c r="DT10" s="9" t="s">
        <v>4</v>
      </c>
      <c r="DU10" s="10" t="s">
        <v>5</v>
      </c>
      <c r="DV10" s="10" t="s">
        <v>6</v>
      </c>
      <c r="DW10" s="10" t="s">
        <v>7</v>
      </c>
      <c r="DX10" s="10" t="s">
        <v>8</v>
      </c>
      <c r="DY10" s="11" t="s">
        <v>9</v>
      </c>
    </row>
    <row r="11" spans="1:129" x14ac:dyDescent="0.25">
      <c r="A11" s="601">
        <v>1</v>
      </c>
      <c r="B11" s="604" t="s">
        <v>14</v>
      </c>
      <c r="C11" s="52" t="s">
        <v>15</v>
      </c>
      <c r="D11" s="180" t="s">
        <v>16</v>
      </c>
      <c r="E11" s="58"/>
      <c r="F11" s="59"/>
      <c r="G11" s="59"/>
      <c r="H11" s="59"/>
      <c r="I11" s="59"/>
      <c r="J11" s="60">
        <v>6866</v>
      </c>
      <c r="K11" s="58"/>
      <c r="L11" s="59"/>
      <c r="M11" s="59"/>
      <c r="N11" s="59"/>
      <c r="O11" s="59"/>
      <c r="P11" s="60">
        <f>J11*1.15*0.7014</f>
        <v>5538.18426</v>
      </c>
      <c r="Q11" s="18"/>
      <c r="R11" s="19"/>
      <c r="S11" s="19"/>
      <c r="T11" s="19"/>
      <c r="U11" s="19"/>
      <c r="V11" s="20">
        <v>7401</v>
      </c>
      <c r="W11" s="18"/>
      <c r="X11" s="19"/>
      <c r="Y11" s="19"/>
      <c r="Z11" s="19"/>
      <c r="AA11" s="19"/>
      <c r="AB11" s="20">
        <f>ROUNDUP((V11+J11*0.15)*0.7014,0)</f>
        <v>5914</v>
      </c>
      <c r="AC11" s="18"/>
      <c r="AD11" s="19"/>
      <c r="AE11" s="19"/>
      <c r="AF11" s="19"/>
      <c r="AG11" s="19"/>
      <c r="AH11" s="20">
        <f>ROUNDUP((AB11+$AH$5)*0.7014,0)</f>
        <v>4657</v>
      </c>
      <c r="AI11" s="31"/>
      <c r="AJ11" s="32"/>
      <c r="AK11" s="32"/>
      <c r="AL11" s="32"/>
      <c r="AM11" s="32"/>
      <c r="AN11" s="33">
        <f>ROUNDUP(V11*1.25,0)</f>
        <v>9252</v>
      </c>
      <c r="AO11" s="31"/>
      <c r="AP11" s="32"/>
      <c r="AQ11" s="32"/>
      <c r="AR11" s="32"/>
      <c r="AS11" s="32"/>
      <c r="AT11" s="33">
        <f>ROUNDUP((AN11+$AT$5)*0.585,0)</f>
        <v>5969</v>
      </c>
      <c r="AU11" s="18"/>
      <c r="AV11" s="19"/>
      <c r="AW11" s="19"/>
      <c r="AX11" s="19"/>
      <c r="AY11" s="19"/>
      <c r="AZ11" s="20">
        <f>ROUNDUP(AN11*1.2,0)</f>
        <v>11103</v>
      </c>
      <c r="BA11" s="18"/>
      <c r="BB11" s="19"/>
      <c r="BC11" s="19"/>
      <c r="BD11" s="19"/>
      <c r="BE11" s="19"/>
      <c r="BF11" s="20">
        <f>ROUNDUP((AZ11+$BF$5)*0.585,0)</f>
        <v>7052</v>
      </c>
      <c r="BG11" s="18"/>
      <c r="BH11" s="19"/>
      <c r="BI11" s="19"/>
      <c r="BJ11" s="19"/>
      <c r="BK11" s="19"/>
      <c r="BL11" s="20">
        <f>ROUNDUP(((AZ11+$BL$5)+0.1*AZ11)*0.585,0)</f>
        <v>7701</v>
      </c>
      <c r="BM11" s="31"/>
      <c r="BN11" s="32"/>
      <c r="BO11" s="32"/>
      <c r="BP11" s="32"/>
      <c r="BQ11" s="32"/>
      <c r="BR11" s="33">
        <f t="shared" ref="BR11:BR46" si="0">ROUNDUP(AZ11+(DB11-AZ11)/4,0)</f>
        <v>11715</v>
      </c>
      <c r="BS11" s="31"/>
      <c r="BT11" s="32"/>
      <c r="BU11" s="32"/>
      <c r="BV11" s="32"/>
      <c r="BW11" s="32"/>
      <c r="BX11" s="33">
        <f>ROUNDUP(((BR11+$BX$5)+0.1*BR11)*0.585,0)</f>
        <v>8148</v>
      </c>
      <c r="BY11" s="18"/>
      <c r="BZ11" s="19"/>
      <c r="CA11" s="19"/>
      <c r="CB11" s="19"/>
      <c r="CC11" s="19"/>
      <c r="CD11" s="20">
        <f t="shared" ref="CD11:CD46" si="1">ROUNDUP(BR11+(DB11-AZ11)/4,0)</f>
        <v>12327</v>
      </c>
      <c r="CE11" s="18"/>
      <c r="CF11" s="19"/>
      <c r="CG11" s="19"/>
      <c r="CH11" s="19"/>
      <c r="CI11" s="19"/>
      <c r="CJ11" s="20">
        <f>ROUNDUP(((CD11+$CJ$5)+0.1*CD11)*0.585,0)</f>
        <v>8576</v>
      </c>
      <c r="CK11" s="31"/>
      <c r="CL11" s="32"/>
      <c r="CM11" s="32"/>
      <c r="CN11" s="32"/>
      <c r="CO11" s="32"/>
      <c r="CP11" s="33">
        <f t="shared" ref="CP11:CP46" si="2">ROUNDUP(CD11+(DB11-AZ11)/4,0)</f>
        <v>12939</v>
      </c>
      <c r="CQ11" s="31"/>
      <c r="CR11" s="32"/>
      <c r="CS11" s="32"/>
      <c r="CT11" s="32"/>
      <c r="CU11" s="32"/>
      <c r="CV11" s="33">
        <f>ROUNDUP(((CP11+$CV$5)+0.1*CP11)*0.585,0)</f>
        <v>9014</v>
      </c>
      <c r="CW11" s="179">
        <v>10880</v>
      </c>
      <c r="CX11" s="19">
        <f>ROUNDUP(CW11*$CX$9+CW11,0)</f>
        <v>11696</v>
      </c>
      <c r="CY11" s="19">
        <f>ROUNDUP(CX11*$CY$9+CX11,0)</f>
        <v>12281</v>
      </c>
      <c r="CZ11" s="19">
        <f>ROUNDUP(CY11*$CZ$9+CY11,0)</f>
        <v>12896</v>
      </c>
      <c r="DA11" s="19">
        <f>ROUNDUP(CZ11*$DA$9+CZ11,0)</f>
        <v>13219</v>
      </c>
      <c r="DB11" s="20">
        <f>ROUNDUP(DA11*$DB$9+DA11,0)</f>
        <v>13550</v>
      </c>
      <c r="DC11" s="18"/>
      <c r="DD11" s="19"/>
      <c r="DE11" s="19"/>
      <c r="DF11" s="19"/>
      <c r="DG11" s="19"/>
      <c r="DH11" s="20">
        <f>ROUNDUP(((DB11+$DH$5)+0.1*DB11)*0.585,0)</f>
        <v>9451</v>
      </c>
      <c r="DI11" s="184">
        <v>4.3499999999999996</v>
      </c>
      <c r="DJ11" s="172">
        <f>DI11*$CX$9+DI11</f>
        <v>4.6762499999999996</v>
      </c>
      <c r="DK11" s="165">
        <f>DJ11*$CY$9+DJ11</f>
        <v>4.9100624999999996</v>
      </c>
      <c r="DL11" s="165">
        <f>DK11*$CZ$9+DK11</f>
        <v>5.1555656249999995</v>
      </c>
      <c r="DM11" s="165">
        <f>DL11*$DA$9+DL11</f>
        <v>5.2844547656249992</v>
      </c>
      <c r="DN11" s="166">
        <f>DM11*$DB$9+DM11</f>
        <v>5.416566134765624</v>
      </c>
      <c r="DP11" s="193"/>
      <c r="DQ11" s="194"/>
      <c r="DR11" s="194"/>
      <c r="DS11" s="194"/>
      <c r="DT11" s="194"/>
      <c r="DU11" s="194"/>
      <c r="DV11" s="194"/>
      <c r="DW11" s="194"/>
      <c r="DX11" s="194"/>
      <c r="DY11" s="195"/>
    </row>
    <row r="12" spans="1:129" x14ac:dyDescent="0.25">
      <c r="A12" s="602"/>
      <c r="B12" s="605"/>
      <c r="C12" s="159" t="s">
        <v>15</v>
      </c>
      <c r="D12" s="181" t="s">
        <v>17</v>
      </c>
      <c r="E12" s="44"/>
      <c r="F12" s="45"/>
      <c r="G12" s="45"/>
      <c r="H12" s="45"/>
      <c r="I12" s="45"/>
      <c r="J12" s="61">
        <v>6389</v>
      </c>
      <c r="K12" s="44"/>
      <c r="L12" s="45"/>
      <c r="M12" s="45"/>
      <c r="N12" s="45"/>
      <c r="O12" s="45"/>
      <c r="P12" s="61">
        <f t="shared" ref="O12:P44" si="3">J12*1.15*0.7014</f>
        <v>5153.4312899999995</v>
      </c>
      <c r="Q12" s="23"/>
      <c r="R12" s="22"/>
      <c r="S12" s="22"/>
      <c r="T12" s="22"/>
      <c r="U12" s="22"/>
      <c r="V12" s="24">
        <v>6921</v>
      </c>
      <c r="W12" s="23"/>
      <c r="X12" s="22"/>
      <c r="Y12" s="22"/>
      <c r="Z12" s="22"/>
      <c r="AA12" s="22"/>
      <c r="AB12" s="24">
        <f t="shared" ref="AA12:AB45" si="4">ROUNDUP((V12+J12*0.15)*0.7014,0)</f>
        <v>5527</v>
      </c>
      <c r="AC12" s="23"/>
      <c r="AD12" s="22"/>
      <c r="AE12" s="22"/>
      <c r="AF12" s="22"/>
      <c r="AG12" s="22"/>
      <c r="AH12" s="24">
        <f t="shared" ref="AG12:AH46" si="5">ROUNDUP((AB12+$AH$5)*0.7014,0)</f>
        <v>4386</v>
      </c>
      <c r="AI12" s="35"/>
      <c r="AJ12" s="34"/>
      <c r="AK12" s="34"/>
      <c r="AL12" s="34"/>
      <c r="AM12" s="34"/>
      <c r="AN12" s="36">
        <f t="shared" ref="AM12:AN46" si="6">ROUNDUP(V12*1.25,0)</f>
        <v>8652</v>
      </c>
      <c r="AO12" s="35"/>
      <c r="AP12" s="34"/>
      <c r="AQ12" s="34"/>
      <c r="AR12" s="34"/>
      <c r="AS12" s="34"/>
      <c r="AT12" s="36">
        <f t="shared" ref="AS12:AT46" si="7">ROUNDUP((AN12+$AT$5)*0.585,0)</f>
        <v>5618</v>
      </c>
      <c r="AU12" s="23"/>
      <c r="AV12" s="22"/>
      <c r="AW12" s="22"/>
      <c r="AX12" s="22"/>
      <c r="AY12" s="22"/>
      <c r="AZ12" s="24">
        <f t="shared" ref="AY12:AZ46" si="8">ROUNDUP(AN12*1.2,0)</f>
        <v>10383</v>
      </c>
      <c r="BA12" s="23"/>
      <c r="BB12" s="22"/>
      <c r="BC12" s="22"/>
      <c r="BD12" s="22"/>
      <c r="BE12" s="22"/>
      <c r="BF12" s="24">
        <f t="shared" ref="BE12:BF46" si="9">ROUNDUP((AZ12+$BF$5)*0.585,0)</f>
        <v>6630</v>
      </c>
      <c r="BG12" s="23"/>
      <c r="BH12" s="22"/>
      <c r="BI12" s="22"/>
      <c r="BJ12" s="22"/>
      <c r="BK12" s="22"/>
      <c r="BL12" s="24">
        <f t="shared" ref="BK12:BL46" si="10">ROUNDUP(((AZ12+$BL$5)+0.1*AZ12)*0.585,0)</f>
        <v>7238</v>
      </c>
      <c r="BM12" s="35"/>
      <c r="BN12" s="34"/>
      <c r="BO12" s="34"/>
      <c r="BP12" s="34"/>
      <c r="BQ12" s="34"/>
      <c r="BR12" s="36">
        <f t="shared" si="0"/>
        <v>11175</v>
      </c>
      <c r="BS12" s="35"/>
      <c r="BT12" s="34"/>
      <c r="BU12" s="34"/>
      <c r="BV12" s="34"/>
      <c r="BW12" s="34"/>
      <c r="BX12" s="36">
        <f t="shared" ref="BW12:BX46" si="11">ROUNDUP(((BR12+$BX$5)+0.1*BR12)*0.585,0)</f>
        <v>7800</v>
      </c>
      <c r="BY12" s="23"/>
      <c r="BZ12" s="22"/>
      <c r="CA12" s="22"/>
      <c r="CB12" s="22"/>
      <c r="CC12" s="22"/>
      <c r="CD12" s="24">
        <f t="shared" si="1"/>
        <v>11967</v>
      </c>
      <c r="CE12" s="23"/>
      <c r="CF12" s="22"/>
      <c r="CG12" s="22"/>
      <c r="CH12" s="22"/>
      <c r="CI12" s="22"/>
      <c r="CJ12" s="24">
        <f t="shared" ref="CI12:CJ46" si="12">ROUNDUP(((CD12+$CJ$5)+0.1*CD12)*0.585,0)</f>
        <v>8345</v>
      </c>
      <c r="CK12" s="35"/>
      <c r="CL12" s="34"/>
      <c r="CM12" s="34"/>
      <c r="CN12" s="34"/>
      <c r="CO12" s="34"/>
      <c r="CP12" s="36">
        <f t="shared" si="2"/>
        <v>12759</v>
      </c>
      <c r="CQ12" s="35"/>
      <c r="CR12" s="34"/>
      <c r="CS12" s="34"/>
      <c r="CT12" s="34"/>
      <c r="CU12" s="34"/>
      <c r="CV12" s="36">
        <f t="shared" ref="CU12:CV46" si="13">ROUNDUP(((CP12+$CV$5)+0.1*CP12)*0.585,0)</f>
        <v>8898</v>
      </c>
      <c r="CW12" s="21">
        <v>10880</v>
      </c>
      <c r="CX12" s="22">
        <f>ROUNDUP(CW12*$CX$9+CW12,0)</f>
        <v>11696</v>
      </c>
      <c r="CY12" s="22">
        <f t="shared" ref="CY12:CY46" si="14">ROUNDUP(CX12*$CY$9+CX12,0)</f>
        <v>12281</v>
      </c>
      <c r="CZ12" s="22">
        <f t="shared" ref="CZ12:CZ46" si="15">ROUNDUP(CY12*$CZ$9+CY12,0)</f>
        <v>12896</v>
      </c>
      <c r="DA12" s="22">
        <f t="shared" ref="DA12:DA46" si="16">ROUNDUP(CZ12*$DA$9+CZ12,0)</f>
        <v>13219</v>
      </c>
      <c r="DB12" s="24">
        <f t="shared" ref="DB12:DB46" si="17">ROUNDUP(DA12*$DB$9+DA12,0)</f>
        <v>13550</v>
      </c>
      <c r="DC12" s="23"/>
      <c r="DD12" s="22"/>
      <c r="DE12" s="22"/>
      <c r="DF12" s="22"/>
      <c r="DG12" s="22"/>
      <c r="DH12" s="24">
        <f t="shared" ref="DG12:DH46" si="18">ROUNDUP(((DB12+$DH$5)+0.1*DB12)*0.585,0)</f>
        <v>9451</v>
      </c>
      <c r="DI12" s="185">
        <v>4.3499999999999996</v>
      </c>
      <c r="DJ12" s="173">
        <f t="shared" ref="DJ12:DJ46" si="19">DI12*$CX$9+DI12</f>
        <v>4.6762499999999996</v>
      </c>
      <c r="DK12" s="167">
        <f t="shared" ref="DK12:DK46" si="20">DJ12*$CY$9+DJ12</f>
        <v>4.9100624999999996</v>
      </c>
      <c r="DL12" s="167">
        <f t="shared" ref="DL12:DL46" si="21">DK12*$CZ$9+DK12</f>
        <v>5.1555656249999995</v>
      </c>
      <c r="DM12" s="167">
        <f t="shared" ref="DM12:DM45" si="22">DL12*$DA$9+DL12</f>
        <v>5.2844547656249992</v>
      </c>
      <c r="DN12" s="168">
        <f t="shared" ref="DN12:DN46" si="23">DM12*$DB$9+DM12</f>
        <v>5.416566134765624</v>
      </c>
      <c r="DP12" s="196"/>
      <c r="DQ12" s="197"/>
      <c r="DR12" s="197"/>
      <c r="DS12" s="197"/>
      <c r="DT12" s="197"/>
      <c r="DU12" s="197"/>
      <c r="DV12" s="197"/>
      <c r="DW12" s="197"/>
      <c r="DX12" s="197"/>
      <c r="DY12" s="198"/>
    </row>
    <row r="13" spans="1:129" x14ac:dyDescent="0.25">
      <c r="A13" s="602"/>
      <c r="B13" s="605"/>
      <c r="C13" s="159" t="s">
        <v>15</v>
      </c>
      <c r="D13" s="181" t="s">
        <v>18</v>
      </c>
      <c r="E13" s="44"/>
      <c r="F13" s="45"/>
      <c r="G13" s="45"/>
      <c r="H13" s="45"/>
      <c r="I13" s="45"/>
      <c r="J13" s="61">
        <v>5940</v>
      </c>
      <c r="K13" s="44"/>
      <c r="L13" s="45"/>
      <c r="M13" s="45"/>
      <c r="N13" s="45"/>
      <c r="O13" s="45"/>
      <c r="P13" s="61">
        <f t="shared" si="3"/>
        <v>4791.2633999999998</v>
      </c>
      <c r="Q13" s="23"/>
      <c r="R13" s="22"/>
      <c r="S13" s="22"/>
      <c r="T13" s="22"/>
      <c r="U13" s="22"/>
      <c r="V13" s="24">
        <v>6470</v>
      </c>
      <c r="W13" s="23"/>
      <c r="X13" s="22"/>
      <c r="Y13" s="22"/>
      <c r="Z13" s="22"/>
      <c r="AA13" s="22"/>
      <c r="AB13" s="24">
        <f t="shared" si="4"/>
        <v>5164</v>
      </c>
      <c r="AC13" s="23"/>
      <c r="AD13" s="22"/>
      <c r="AE13" s="22"/>
      <c r="AF13" s="22"/>
      <c r="AG13" s="22"/>
      <c r="AH13" s="24">
        <f t="shared" si="5"/>
        <v>4131</v>
      </c>
      <c r="AI13" s="35"/>
      <c r="AJ13" s="34"/>
      <c r="AK13" s="34"/>
      <c r="AL13" s="34"/>
      <c r="AM13" s="34"/>
      <c r="AN13" s="36">
        <f t="shared" si="6"/>
        <v>8088</v>
      </c>
      <c r="AO13" s="35"/>
      <c r="AP13" s="34"/>
      <c r="AQ13" s="34"/>
      <c r="AR13" s="34"/>
      <c r="AS13" s="34"/>
      <c r="AT13" s="36">
        <f t="shared" si="7"/>
        <v>5288</v>
      </c>
      <c r="AU13" s="23"/>
      <c r="AV13" s="22"/>
      <c r="AW13" s="22"/>
      <c r="AX13" s="22"/>
      <c r="AY13" s="22"/>
      <c r="AZ13" s="24">
        <f t="shared" si="8"/>
        <v>9706</v>
      </c>
      <c r="BA13" s="23"/>
      <c r="BB13" s="22"/>
      <c r="BC13" s="22"/>
      <c r="BD13" s="22"/>
      <c r="BE13" s="22"/>
      <c r="BF13" s="24">
        <f t="shared" si="9"/>
        <v>6234</v>
      </c>
      <c r="BG13" s="23"/>
      <c r="BH13" s="22"/>
      <c r="BI13" s="22"/>
      <c r="BJ13" s="22"/>
      <c r="BK13" s="22"/>
      <c r="BL13" s="24">
        <f t="shared" si="10"/>
        <v>6802</v>
      </c>
      <c r="BM13" s="35"/>
      <c r="BN13" s="34"/>
      <c r="BO13" s="34"/>
      <c r="BP13" s="34"/>
      <c r="BQ13" s="34"/>
      <c r="BR13" s="36">
        <f t="shared" si="0"/>
        <v>10667</v>
      </c>
      <c r="BS13" s="35"/>
      <c r="BT13" s="34"/>
      <c r="BU13" s="34"/>
      <c r="BV13" s="34"/>
      <c r="BW13" s="34"/>
      <c r="BX13" s="36">
        <f t="shared" si="11"/>
        <v>7473</v>
      </c>
      <c r="BY13" s="23"/>
      <c r="BZ13" s="22"/>
      <c r="CA13" s="22"/>
      <c r="CB13" s="22"/>
      <c r="CC13" s="22"/>
      <c r="CD13" s="24">
        <f t="shared" si="1"/>
        <v>11628</v>
      </c>
      <c r="CE13" s="23"/>
      <c r="CF13" s="22"/>
      <c r="CG13" s="22"/>
      <c r="CH13" s="22"/>
      <c r="CI13" s="22"/>
      <c r="CJ13" s="24">
        <f t="shared" si="12"/>
        <v>8127</v>
      </c>
      <c r="CK13" s="35"/>
      <c r="CL13" s="34"/>
      <c r="CM13" s="34"/>
      <c r="CN13" s="34"/>
      <c r="CO13" s="34"/>
      <c r="CP13" s="36">
        <f t="shared" si="2"/>
        <v>12589</v>
      </c>
      <c r="CQ13" s="35"/>
      <c r="CR13" s="34"/>
      <c r="CS13" s="34"/>
      <c r="CT13" s="34"/>
      <c r="CU13" s="34"/>
      <c r="CV13" s="36">
        <f t="shared" si="13"/>
        <v>8789</v>
      </c>
      <c r="CW13" s="21">
        <v>10880</v>
      </c>
      <c r="CX13" s="22">
        <f t="shared" ref="CX13:CX46" si="24">ROUNDUP(CW13*$CX$9+CW13,0)</f>
        <v>11696</v>
      </c>
      <c r="CY13" s="22">
        <f t="shared" si="14"/>
        <v>12281</v>
      </c>
      <c r="CZ13" s="22">
        <f t="shared" si="15"/>
        <v>12896</v>
      </c>
      <c r="DA13" s="22">
        <f t="shared" si="16"/>
        <v>13219</v>
      </c>
      <c r="DB13" s="24">
        <f t="shared" si="17"/>
        <v>13550</v>
      </c>
      <c r="DC13" s="23"/>
      <c r="DD13" s="22"/>
      <c r="DE13" s="22"/>
      <c r="DF13" s="22"/>
      <c r="DG13" s="22"/>
      <c r="DH13" s="24">
        <f t="shared" si="18"/>
        <v>9451</v>
      </c>
      <c r="DI13" s="185">
        <v>4.3499999999999996</v>
      </c>
      <c r="DJ13" s="173">
        <f t="shared" si="19"/>
        <v>4.6762499999999996</v>
      </c>
      <c r="DK13" s="167">
        <f t="shared" si="20"/>
        <v>4.9100624999999996</v>
      </c>
      <c r="DL13" s="167">
        <f t="shared" si="21"/>
        <v>5.1555656249999995</v>
      </c>
      <c r="DM13" s="167">
        <f t="shared" si="22"/>
        <v>5.2844547656249992</v>
      </c>
      <c r="DN13" s="168">
        <f t="shared" si="23"/>
        <v>5.416566134765624</v>
      </c>
      <c r="DP13" s="196"/>
      <c r="DQ13" s="197"/>
      <c r="DR13" s="197"/>
      <c r="DS13" s="197"/>
      <c r="DT13" s="197"/>
      <c r="DU13" s="197"/>
      <c r="DV13" s="197"/>
      <c r="DW13" s="197"/>
      <c r="DX13" s="197"/>
      <c r="DY13" s="198"/>
    </row>
    <row r="14" spans="1:129" x14ac:dyDescent="0.25">
      <c r="A14" s="602"/>
      <c r="B14" s="605"/>
      <c r="C14" s="159" t="s">
        <v>15</v>
      </c>
      <c r="D14" s="181" t="s">
        <v>19</v>
      </c>
      <c r="E14" s="44"/>
      <c r="F14" s="45"/>
      <c r="G14" s="45"/>
      <c r="H14" s="45"/>
      <c r="I14" s="45"/>
      <c r="J14" s="61">
        <v>5520</v>
      </c>
      <c r="K14" s="44"/>
      <c r="L14" s="45"/>
      <c r="M14" s="45"/>
      <c r="N14" s="45"/>
      <c r="O14" s="45"/>
      <c r="P14" s="61">
        <f t="shared" si="3"/>
        <v>4452.4871999999996</v>
      </c>
      <c r="Q14" s="23"/>
      <c r="R14" s="22"/>
      <c r="S14" s="22"/>
      <c r="T14" s="22"/>
      <c r="U14" s="22"/>
      <c r="V14" s="24">
        <v>6049</v>
      </c>
      <c r="W14" s="23"/>
      <c r="X14" s="22"/>
      <c r="Y14" s="22"/>
      <c r="Z14" s="22"/>
      <c r="AA14" s="22"/>
      <c r="AB14" s="24">
        <f t="shared" si="4"/>
        <v>4824</v>
      </c>
      <c r="AC14" s="23"/>
      <c r="AD14" s="22"/>
      <c r="AE14" s="22"/>
      <c r="AF14" s="22"/>
      <c r="AG14" s="22"/>
      <c r="AH14" s="24">
        <f t="shared" si="5"/>
        <v>3893</v>
      </c>
      <c r="AI14" s="35"/>
      <c r="AJ14" s="34"/>
      <c r="AK14" s="34"/>
      <c r="AL14" s="34"/>
      <c r="AM14" s="34"/>
      <c r="AN14" s="36">
        <f t="shared" si="6"/>
        <v>7562</v>
      </c>
      <c r="AO14" s="35"/>
      <c r="AP14" s="34"/>
      <c r="AQ14" s="34"/>
      <c r="AR14" s="34"/>
      <c r="AS14" s="34"/>
      <c r="AT14" s="36">
        <f t="shared" si="7"/>
        <v>4980</v>
      </c>
      <c r="AU14" s="23"/>
      <c r="AV14" s="22"/>
      <c r="AW14" s="22"/>
      <c r="AX14" s="22"/>
      <c r="AY14" s="22"/>
      <c r="AZ14" s="24">
        <f t="shared" si="8"/>
        <v>9075</v>
      </c>
      <c r="BA14" s="23"/>
      <c r="BB14" s="22"/>
      <c r="BC14" s="22"/>
      <c r="BD14" s="22"/>
      <c r="BE14" s="22"/>
      <c r="BF14" s="24">
        <f t="shared" si="9"/>
        <v>5865</v>
      </c>
      <c r="BG14" s="23"/>
      <c r="BH14" s="22"/>
      <c r="BI14" s="22"/>
      <c r="BJ14" s="22"/>
      <c r="BK14" s="22"/>
      <c r="BL14" s="24">
        <f t="shared" si="10"/>
        <v>6396</v>
      </c>
      <c r="BM14" s="35"/>
      <c r="BN14" s="34"/>
      <c r="BO14" s="34"/>
      <c r="BP14" s="34"/>
      <c r="BQ14" s="34"/>
      <c r="BR14" s="36">
        <f t="shared" si="0"/>
        <v>10194</v>
      </c>
      <c r="BS14" s="35"/>
      <c r="BT14" s="34"/>
      <c r="BU14" s="34"/>
      <c r="BV14" s="34"/>
      <c r="BW14" s="34"/>
      <c r="BX14" s="36">
        <f t="shared" si="11"/>
        <v>7169</v>
      </c>
      <c r="BY14" s="23"/>
      <c r="BZ14" s="22"/>
      <c r="CA14" s="22"/>
      <c r="CB14" s="22"/>
      <c r="CC14" s="22"/>
      <c r="CD14" s="24">
        <f t="shared" si="1"/>
        <v>11313</v>
      </c>
      <c r="CE14" s="23"/>
      <c r="CF14" s="22"/>
      <c r="CG14" s="22"/>
      <c r="CH14" s="22"/>
      <c r="CI14" s="22"/>
      <c r="CJ14" s="24">
        <f t="shared" si="12"/>
        <v>7924</v>
      </c>
      <c r="CK14" s="35"/>
      <c r="CL14" s="34"/>
      <c r="CM14" s="34"/>
      <c r="CN14" s="34"/>
      <c r="CO14" s="34"/>
      <c r="CP14" s="36">
        <f t="shared" si="2"/>
        <v>12432</v>
      </c>
      <c r="CQ14" s="35"/>
      <c r="CR14" s="34"/>
      <c r="CS14" s="34"/>
      <c r="CT14" s="34"/>
      <c r="CU14" s="34"/>
      <c r="CV14" s="36">
        <f t="shared" si="13"/>
        <v>8688</v>
      </c>
      <c r="CW14" s="21">
        <v>10880</v>
      </c>
      <c r="CX14" s="22">
        <f t="shared" si="24"/>
        <v>11696</v>
      </c>
      <c r="CY14" s="22">
        <f t="shared" si="14"/>
        <v>12281</v>
      </c>
      <c r="CZ14" s="22">
        <f t="shared" si="15"/>
        <v>12896</v>
      </c>
      <c r="DA14" s="22">
        <f t="shared" si="16"/>
        <v>13219</v>
      </c>
      <c r="DB14" s="24">
        <f t="shared" si="17"/>
        <v>13550</v>
      </c>
      <c r="DC14" s="23"/>
      <c r="DD14" s="22"/>
      <c r="DE14" s="22"/>
      <c r="DF14" s="22"/>
      <c r="DG14" s="22"/>
      <c r="DH14" s="24">
        <f t="shared" si="18"/>
        <v>9451</v>
      </c>
      <c r="DI14" s="185">
        <v>4.3499999999999996</v>
      </c>
      <c r="DJ14" s="173">
        <f t="shared" si="19"/>
        <v>4.6762499999999996</v>
      </c>
      <c r="DK14" s="167">
        <f t="shared" si="20"/>
        <v>4.9100624999999996</v>
      </c>
      <c r="DL14" s="167">
        <f t="shared" si="21"/>
        <v>5.1555656249999995</v>
      </c>
      <c r="DM14" s="167">
        <f t="shared" si="22"/>
        <v>5.2844547656249992</v>
      </c>
      <c r="DN14" s="168">
        <f t="shared" si="23"/>
        <v>5.416566134765624</v>
      </c>
      <c r="DP14" s="196"/>
      <c r="DQ14" s="197"/>
      <c r="DR14" s="197"/>
      <c r="DS14" s="197"/>
      <c r="DT14" s="197"/>
      <c r="DU14" s="197"/>
      <c r="DV14" s="197"/>
      <c r="DW14" s="197"/>
      <c r="DX14" s="197"/>
      <c r="DY14" s="198"/>
    </row>
    <row r="15" spans="1:129" x14ac:dyDescent="0.25">
      <c r="A15" s="602"/>
      <c r="B15" s="605"/>
      <c r="C15" s="159" t="s">
        <v>15</v>
      </c>
      <c r="D15" s="181" t="s">
        <v>20</v>
      </c>
      <c r="E15" s="44"/>
      <c r="F15" s="45"/>
      <c r="G15" s="45"/>
      <c r="H15" s="45"/>
      <c r="I15" s="45"/>
      <c r="J15" s="61">
        <v>5203</v>
      </c>
      <c r="K15" s="44"/>
      <c r="L15" s="45"/>
      <c r="M15" s="45"/>
      <c r="N15" s="45"/>
      <c r="O15" s="45"/>
      <c r="P15" s="61">
        <f t="shared" si="3"/>
        <v>4196.7918300000001</v>
      </c>
      <c r="Q15" s="23"/>
      <c r="R15" s="22"/>
      <c r="S15" s="22"/>
      <c r="T15" s="22"/>
      <c r="U15" s="22"/>
      <c r="V15" s="24">
        <v>5730</v>
      </c>
      <c r="W15" s="23"/>
      <c r="X15" s="22"/>
      <c r="Y15" s="22"/>
      <c r="Z15" s="22"/>
      <c r="AA15" s="22"/>
      <c r="AB15" s="24">
        <f t="shared" si="4"/>
        <v>4567</v>
      </c>
      <c r="AC15" s="23"/>
      <c r="AD15" s="22"/>
      <c r="AE15" s="22"/>
      <c r="AF15" s="22"/>
      <c r="AG15" s="22"/>
      <c r="AH15" s="24">
        <f t="shared" si="5"/>
        <v>3712</v>
      </c>
      <c r="AI15" s="35"/>
      <c r="AJ15" s="34"/>
      <c r="AK15" s="34"/>
      <c r="AL15" s="34"/>
      <c r="AM15" s="34"/>
      <c r="AN15" s="36">
        <f t="shared" si="6"/>
        <v>7163</v>
      </c>
      <c r="AO15" s="35"/>
      <c r="AP15" s="34"/>
      <c r="AQ15" s="34"/>
      <c r="AR15" s="34"/>
      <c r="AS15" s="34"/>
      <c r="AT15" s="36">
        <f t="shared" si="7"/>
        <v>4747</v>
      </c>
      <c r="AU15" s="23"/>
      <c r="AV15" s="22"/>
      <c r="AW15" s="22"/>
      <c r="AX15" s="22"/>
      <c r="AY15" s="22"/>
      <c r="AZ15" s="24">
        <f t="shared" si="8"/>
        <v>8596</v>
      </c>
      <c r="BA15" s="23"/>
      <c r="BB15" s="22"/>
      <c r="BC15" s="22"/>
      <c r="BD15" s="22"/>
      <c r="BE15" s="22"/>
      <c r="BF15" s="24">
        <f t="shared" si="9"/>
        <v>5585</v>
      </c>
      <c r="BG15" s="23"/>
      <c r="BH15" s="22"/>
      <c r="BI15" s="22"/>
      <c r="BJ15" s="22"/>
      <c r="BK15" s="22"/>
      <c r="BL15" s="24">
        <f t="shared" si="10"/>
        <v>6088</v>
      </c>
      <c r="BM15" s="35"/>
      <c r="BN15" s="34"/>
      <c r="BO15" s="34"/>
      <c r="BP15" s="34"/>
      <c r="BQ15" s="34"/>
      <c r="BR15" s="36">
        <f t="shared" si="0"/>
        <v>9289</v>
      </c>
      <c r="BS15" s="35"/>
      <c r="BT15" s="34"/>
      <c r="BU15" s="34"/>
      <c r="BV15" s="34"/>
      <c r="BW15" s="34"/>
      <c r="BX15" s="36">
        <f t="shared" si="11"/>
        <v>6586</v>
      </c>
      <c r="BY15" s="23"/>
      <c r="BZ15" s="22"/>
      <c r="CA15" s="22"/>
      <c r="CB15" s="22"/>
      <c r="CC15" s="22"/>
      <c r="CD15" s="24">
        <f t="shared" si="1"/>
        <v>9982</v>
      </c>
      <c r="CE15" s="23"/>
      <c r="CF15" s="22"/>
      <c r="CG15" s="22"/>
      <c r="CH15" s="22"/>
      <c r="CI15" s="22"/>
      <c r="CJ15" s="24">
        <f t="shared" si="12"/>
        <v>7067</v>
      </c>
      <c r="CK15" s="35"/>
      <c r="CL15" s="34"/>
      <c r="CM15" s="34"/>
      <c r="CN15" s="34"/>
      <c r="CO15" s="34"/>
      <c r="CP15" s="36">
        <f t="shared" si="2"/>
        <v>10675</v>
      </c>
      <c r="CQ15" s="35"/>
      <c r="CR15" s="34"/>
      <c r="CS15" s="34"/>
      <c r="CT15" s="34"/>
      <c r="CU15" s="34"/>
      <c r="CV15" s="36">
        <f t="shared" si="13"/>
        <v>7557</v>
      </c>
      <c r="CW15" s="21">
        <v>9125</v>
      </c>
      <c r="CX15" s="22">
        <f t="shared" si="24"/>
        <v>9810</v>
      </c>
      <c r="CY15" s="22">
        <f t="shared" si="14"/>
        <v>10301</v>
      </c>
      <c r="CZ15" s="22">
        <f t="shared" si="15"/>
        <v>10817</v>
      </c>
      <c r="DA15" s="22">
        <f t="shared" si="16"/>
        <v>11088</v>
      </c>
      <c r="DB15" s="24">
        <f t="shared" si="17"/>
        <v>11366</v>
      </c>
      <c r="DC15" s="23"/>
      <c r="DD15" s="22"/>
      <c r="DE15" s="22"/>
      <c r="DF15" s="22"/>
      <c r="DG15" s="22"/>
      <c r="DH15" s="24">
        <f t="shared" si="18"/>
        <v>8046</v>
      </c>
      <c r="DI15" s="185">
        <v>3.65</v>
      </c>
      <c r="DJ15" s="173">
        <f t="shared" si="19"/>
        <v>3.9237500000000001</v>
      </c>
      <c r="DK15" s="167">
        <f t="shared" si="20"/>
        <v>4.1199374999999998</v>
      </c>
      <c r="DL15" s="167">
        <f t="shared" si="21"/>
        <v>4.3259343750000001</v>
      </c>
      <c r="DM15" s="167">
        <f t="shared" si="22"/>
        <v>4.434082734375</v>
      </c>
      <c r="DN15" s="168">
        <f t="shared" si="23"/>
        <v>4.5449348027343746</v>
      </c>
      <c r="DP15" s="196"/>
      <c r="DQ15" s="197"/>
      <c r="DR15" s="197"/>
      <c r="DS15" s="197"/>
      <c r="DT15" s="197"/>
      <c r="DU15" s="197"/>
      <c r="DV15" s="197"/>
      <c r="DW15" s="197"/>
      <c r="DX15" s="197"/>
      <c r="DY15" s="198"/>
    </row>
    <row r="16" spans="1:129" x14ac:dyDescent="0.25">
      <c r="A16" s="602"/>
      <c r="B16" s="605"/>
      <c r="C16" s="159" t="s">
        <v>15</v>
      </c>
      <c r="D16" s="181" t="s">
        <v>3</v>
      </c>
      <c r="E16" s="44"/>
      <c r="F16" s="45"/>
      <c r="G16" s="45"/>
      <c r="H16" s="45"/>
      <c r="I16" s="45">
        <v>4736</v>
      </c>
      <c r="J16" s="61">
        <v>4934</v>
      </c>
      <c r="K16" s="44"/>
      <c r="L16" s="45"/>
      <c r="M16" s="45"/>
      <c r="N16" s="45"/>
      <c r="O16" s="45">
        <f t="shared" si="3"/>
        <v>3820.1049599999997</v>
      </c>
      <c r="P16" s="61">
        <f t="shared" si="3"/>
        <v>3979.8137399999996</v>
      </c>
      <c r="Q16" s="23"/>
      <c r="R16" s="22"/>
      <c r="S16" s="22"/>
      <c r="T16" s="22"/>
      <c r="U16" s="22">
        <v>5229</v>
      </c>
      <c r="V16" s="24">
        <v>5419</v>
      </c>
      <c r="W16" s="23"/>
      <c r="X16" s="22"/>
      <c r="Y16" s="22"/>
      <c r="Z16" s="22"/>
      <c r="AA16" s="22">
        <f t="shared" si="4"/>
        <v>4166</v>
      </c>
      <c r="AB16" s="24">
        <f t="shared" si="4"/>
        <v>4320</v>
      </c>
      <c r="AC16" s="23"/>
      <c r="AD16" s="22"/>
      <c r="AE16" s="22"/>
      <c r="AF16" s="22"/>
      <c r="AG16" s="22">
        <f t="shared" si="5"/>
        <v>3431</v>
      </c>
      <c r="AH16" s="24">
        <f t="shared" si="5"/>
        <v>3539</v>
      </c>
      <c r="AI16" s="35"/>
      <c r="AJ16" s="34"/>
      <c r="AK16" s="34"/>
      <c r="AL16" s="34"/>
      <c r="AM16" s="34">
        <f t="shared" si="6"/>
        <v>6537</v>
      </c>
      <c r="AN16" s="36">
        <f t="shared" si="6"/>
        <v>6774</v>
      </c>
      <c r="AO16" s="35"/>
      <c r="AP16" s="34"/>
      <c r="AQ16" s="34"/>
      <c r="AR16" s="34"/>
      <c r="AS16" s="34">
        <f t="shared" si="7"/>
        <v>4380</v>
      </c>
      <c r="AT16" s="36">
        <f t="shared" si="7"/>
        <v>4519</v>
      </c>
      <c r="AU16" s="23"/>
      <c r="AV16" s="22"/>
      <c r="AW16" s="22"/>
      <c r="AX16" s="22"/>
      <c r="AY16" s="22">
        <f t="shared" si="8"/>
        <v>7845</v>
      </c>
      <c r="AZ16" s="24">
        <f t="shared" si="8"/>
        <v>8129</v>
      </c>
      <c r="BA16" s="23"/>
      <c r="BB16" s="22"/>
      <c r="BC16" s="22"/>
      <c r="BD16" s="22"/>
      <c r="BE16" s="22">
        <f t="shared" si="9"/>
        <v>5146</v>
      </c>
      <c r="BF16" s="24">
        <f t="shared" si="9"/>
        <v>5312</v>
      </c>
      <c r="BG16" s="23"/>
      <c r="BH16" s="22"/>
      <c r="BI16" s="22"/>
      <c r="BJ16" s="22"/>
      <c r="BK16" s="22">
        <f t="shared" si="10"/>
        <v>5605</v>
      </c>
      <c r="BL16" s="24">
        <f t="shared" si="10"/>
        <v>5787</v>
      </c>
      <c r="BM16" s="35"/>
      <c r="BN16" s="34"/>
      <c r="BO16" s="34"/>
      <c r="BP16" s="34"/>
      <c r="BQ16" s="34">
        <f>ROUNDUP(AY16+(DA16-AY16)/4,0)</f>
        <v>8086</v>
      </c>
      <c r="BR16" s="36">
        <f t="shared" si="0"/>
        <v>8355</v>
      </c>
      <c r="BS16" s="35"/>
      <c r="BT16" s="34"/>
      <c r="BU16" s="34"/>
      <c r="BV16" s="34"/>
      <c r="BW16" s="34">
        <f t="shared" si="11"/>
        <v>5812</v>
      </c>
      <c r="BX16" s="36">
        <f t="shared" si="11"/>
        <v>5985</v>
      </c>
      <c r="BY16" s="23"/>
      <c r="BZ16" s="22"/>
      <c r="CA16" s="22"/>
      <c r="CB16" s="22"/>
      <c r="CC16" s="22">
        <f>ROUNDUP(BQ16+(DA16-AY16)/4,0)</f>
        <v>8327</v>
      </c>
      <c r="CD16" s="24">
        <f t="shared" si="1"/>
        <v>8581</v>
      </c>
      <c r="CE16" s="23"/>
      <c r="CF16" s="22"/>
      <c r="CG16" s="22"/>
      <c r="CH16" s="22"/>
      <c r="CI16" s="22">
        <f t="shared" si="12"/>
        <v>6002</v>
      </c>
      <c r="CJ16" s="24">
        <f t="shared" si="12"/>
        <v>6166</v>
      </c>
      <c r="CK16" s="35"/>
      <c r="CL16" s="34"/>
      <c r="CM16" s="34"/>
      <c r="CN16" s="34"/>
      <c r="CO16" s="34">
        <f>ROUNDUP(CC16+(DA16-AY16)/4,0)</f>
        <v>8568</v>
      </c>
      <c r="CP16" s="36">
        <f t="shared" si="2"/>
        <v>8807</v>
      </c>
      <c r="CQ16" s="35"/>
      <c r="CR16" s="34"/>
      <c r="CS16" s="34"/>
      <c r="CT16" s="34"/>
      <c r="CU16" s="34">
        <f t="shared" si="13"/>
        <v>6201</v>
      </c>
      <c r="CV16" s="36">
        <f t="shared" si="13"/>
        <v>6355</v>
      </c>
      <c r="CW16" s="21">
        <v>7250</v>
      </c>
      <c r="CX16" s="22">
        <f t="shared" si="24"/>
        <v>7794</v>
      </c>
      <c r="CY16" s="22">
        <f t="shared" si="14"/>
        <v>8184</v>
      </c>
      <c r="CZ16" s="22">
        <f t="shared" si="15"/>
        <v>8594</v>
      </c>
      <c r="DA16" s="22">
        <f t="shared" si="16"/>
        <v>8809</v>
      </c>
      <c r="DB16" s="24">
        <f t="shared" si="17"/>
        <v>9030</v>
      </c>
      <c r="DC16" s="23"/>
      <c r="DD16" s="22"/>
      <c r="DE16" s="22"/>
      <c r="DF16" s="22"/>
      <c r="DG16" s="22">
        <f t="shared" si="18"/>
        <v>6400</v>
      </c>
      <c r="DH16" s="24">
        <f t="shared" si="18"/>
        <v>6543</v>
      </c>
      <c r="DI16" s="185">
        <v>2.9</v>
      </c>
      <c r="DJ16" s="173">
        <f t="shared" si="19"/>
        <v>3.1174999999999997</v>
      </c>
      <c r="DK16" s="167">
        <f t="shared" si="20"/>
        <v>3.2733749999999997</v>
      </c>
      <c r="DL16" s="167">
        <f t="shared" si="21"/>
        <v>3.4370437499999995</v>
      </c>
      <c r="DM16" s="167">
        <f t="shared" si="22"/>
        <v>3.5229698437499994</v>
      </c>
      <c r="DN16" s="168">
        <f t="shared" si="23"/>
        <v>3.6110440898437495</v>
      </c>
      <c r="DP16" s="196"/>
      <c r="DQ16" s="197"/>
      <c r="DR16" s="197"/>
      <c r="DS16" s="197"/>
      <c r="DT16" s="197"/>
      <c r="DU16" s="197"/>
      <c r="DV16" s="197"/>
      <c r="DW16" s="197"/>
      <c r="DX16" s="197"/>
      <c r="DY16" s="198"/>
    </row>
    <row r="17" spans="1:129" x14ac:dyDescent="0.25">
      <c r="A17" s="602"/>
      <c r="B17" s="605"/>
      <c r="C17" s="159" t="s">
        <v>15</v>
      </c>
      <c r="D17" s="181" t="s">
        <v>2</v>
      </c>
      <c r="E17" s="44"/>
      <c r="F17" s="45"/>
      <c r="G17" s="45"/>
      <c r="H17" s="45">
        <v>4262</v>
      </c>
      <c r="I17" s="45">
        <v>4447</v>
      </c>
      <c r="J17" s="61">
        <v>4633</v>
      </c>
      <c r="K17" s="44"/>
      <c r="L17" s="45"/>
      <c r="M17" s="45"/>
      <c r="N17" s="45">
        <f t="shared" ref="N17:N18" si="25">H17*1.15*0.7014</f>
        <v>3437.7718199999995</v>
      </c>
      <c r="O17" s="45">
        <f t="shared" ref="O17:O18" si="26">I17*1.15*0.7014</f>
        <v>3586.9946699999996</v>
      </c>
      <c r="P17" s="61">
        <f t="shared" si="3"/>
        <v>3737.0241299999998</v>
      </c>
      <c r="Q17" s="23"/>
      <c r="R17" s="22"/>
      <c r="S17" s="22"/>
      <c r="T17" s="22">
        <v>4858</v>
      </c>
      <c r="U17" s="22">
        <v>4967</v>
      </c>
      <c r="V17" s="24">
        <v>5079</v>
      </c>
      <c r="W17" s="23"/>
      <c r="X17" s="22"/>
      <c r="Y17" s="22"/>
      <c r="Z17" s="22">
        <f t="shared" ref="Z17:Z18" si="27">ROUNDUP((T17+H17*0.15)*0.7014,0)</f>
        <v>3856</v>
      </c>
      <c r="AA17" s="22">
        <f t="shared" ref="AA17:AA18" si="28">ROUNDUP((U17+I17*0.15)*0.7014,0)</f>
        <v>3952</v>
      </c>
      <c r="AB17" s="24">
        <f t="shared" si="4"/>
        <v>4050</v>
      </c>
      <c r="AC17" s="23"/>
      <c r="AD17" s="22"/>
      <c r="AE17" s="22"/>
      <c r="AF17" s="22">
        <f t="shared" ref="AF17:AF18" si="29">ROUNDUP((Z17+$AH$5)*0.7014,0)</f>
        <v>3214</v>
      </c>
      <c r="AG17" s="22">
        <f t="shared" ref="AG17:AG18" si="30">ROUNDUP((AA17+$AH$5)*0.7014,0)</f>
        <v>3281</v>
      </c>
      <c r="AH17" s="24">
        <f t="shared" si="5"/>
        <v>3350</v>
      </c>
      <c r="AI17" s="35"/>
      <c r="AJ17" s="34"/>
      <c r="AK17" s="34"/>
      <c r="AL17" s="34">
        <f t="shared" ref="AL17:AL18" si="31">ROUNDUP(T17*1.25,0)</f>
        <v>6073</v>
      </c>
      <c r="AM17" s="34">
        <f t="shared" ref="AM17:AM18" si="32">ROUNDUP(U17*1.25,0)</f>
        <v>6209</v>
      </c>
      <c r="AN17" s="36">
        <f t="shared" si="6"/>
        <v>6349</v>
      </c>
      <c r="AO17" s="35"/>
      <c r="AP17" s="34"/>
      <c r="AQ17" s="34"/>
      <c r="AR17" s="34">
        <f t="shared" ref="AR17" si="33">ROUNDUP((AL17+$AT$5)*0.585,0)</f>
        <v>4109</v>
      </c>
      <c r="AS17" s="34">
        <f t="shared" ref="AS17" si="34">ROUNDUP((AM17+$AT$5)*0.585,0)</f>
        <v>4189</v>
      </c>
      <c r="AT17" s="36">
        <f t="shared" si="7"/>
        <v>4270</v>
      </c>
      <c r="AU17" s="23"/>
      <c r="AV17" s="22"/>
      <c r="AW17" s="22"/>
      <c r="AX17" s="22">
        <f t="shared" ref="AX17" si="35">ROUNDUP(AL17*1.2,0)</f>
        <v>7288</v>
      </c>
      <c r="AY17" s="22">
        <f t="shared" ref="AY17" si="36">ROUNDUP(AM17*1.2,0)</f>
        <v>7451</v>
      </c>
      <c r="AZ17" s="24">
        <f t="shared" si="8"/>
        <v>7619</v>
      </c>
      <c r="BA17" s="23"/>
      <c r="BB17" s="22"/>
      <c r="BC17" s="22"/>
      <c r="BD17" s="22">
        <f t="shared" ref="BD17" si="37">ROUNDUP((AX17+$BF$5)*0.585,0)</f>
        <v>4820</v>
      </c>
      <c r="BE17" s="22">
        <f t="shared" ref="BE17" si="38">ROUNDUP((AY17+$BF$5)*0.585,0)</f>
        <v>4915</v>
      </c>
      <c r="BF17" s="24">
        <f t="shared" si="9"/>
        <v>5013</v>
      </c>
      <c r="BG17" s="23"/>
      <c r="BH17" s="22"/>
      <c r="BI17" s="22"/>
      <c r="BJ17" s="22">
        <f t="shared" ref="BJ17" si="39">ROUNDUP(((AX17+$BL$5)+0.1*AX17)*0.585,0)</f>
        <v>5246</v>
      </c>
      <c r="BK17" s="22">
        <f t="shared" ref="BK17" si="40">ROUNDUP(((AY17+$BL$5)+0.1*AY17)*0.585,0)</f>
        <v>5351</v>
      </c>
      <c r="BL17" s="24">
        <f t="shared" si="10"/>
        <v>5459</v>
      </c>
      <c r="BM17" s="35"/>
      <c r="BN17" s="34"/>
      <c r="BO17" s="34"/>
      <c r="BP17" s="34">
        <f>ROUNDUP(AX17+(CZ17-AX17)/4,0)</f>
        <v>7230</v>
      </c>
      <c r="BQ17" s="34">
        <f>ROUNDUP(AY17+(DA17-AY17)/4,0)</f>
        <v>7396</v>
      </c>
      <c r="BR17" s="36">
        <f t="shared" si="0"/>
        <v>7567</v>
      </c>
      <c r="BS17" s="35"/>
      <c r="BT17" s="34"/>
      <c r="BU17" s="34"/>
      <c r="BV17" s="34">
        <f t="shared" ref="BV17" si="41">ROUNDUP(((BP17+$BX$5)+0.1*BP17)*0.585,0)</f>
        <v>5261</v>
      </c>
      <c r="BW17" s="34">
        <f t="shared" ref="BW17" si="42">ROUNDUP(((BQ17+$BX$5)+0.1*BQ17)*0.585,0)</f>
        <v>5368</v>
      </c>
      <c r="BX17" s="36">
        <f t="shared" si="11"/>
        <v>5478</v>
      </c>
      <c r="BY17" s="23"/>
      <c r="BZ17" s="22"/>
      <c r="CA17" s="22"/>
      <c r="CB17" s="22">
        <f>ROUNDUP(BP17+(CZ17-AX17)/4,0)</f>
        <v>7172</v>
      </c>
      <c r="CC17" s="22">
        <f>ROUNDUP(BQ17+(DA17-AY17)/4,0)</f>
        <v>7341</v>
      </c>
      <c r="CD17" s="24">
        <f t="shared" si="1"/>
        <v>7515</v>
      </c>
      <c r="CE17" s="23"/>
      <c r="CF17" s="22"/>
      <c r="CG17" s="22"/>
      <c r="CH17" s="22">
        <f t="shared" ref="CH17" si="43">ROUNDUP(((CB17+$CJ$5)+0.1*CB17)*0.585,0)</f>
        <v>5259</v>
      </c>
      <c r="CI17" s="22">
        <f t="shared" ref="CI17" si="44">ROUNDUP(((CC17+$CJ$5)+0.1*CC17)*0.585,0)</f>
        <v>5368</v>
      </c>
      <c r="CJ17" s="24">
        <f t="shared" si="12"/>
        <v>5480</v>
      </c>
      <c r="CK17" s="35"/>
      <c r="CL17" s="34"/>
      <c r="CM17" s="34"/>
      <c r="CN17" s="34">
        <f>ROUNDUP(CB17+(CZ17-AX17)/4,0)</f>
        <v>7114</v>
      </c>
      <c r="CO17" s="34">
        <f>ROUNDUP(CC17+(DA17-AY17)/4,0)</f>
        <v>7286</v>
      </c>
      <c r="CP17" s="36">
        <f t="shared" si="2"/>
        <v>7463</v>
      </c>
      <c r="CQ17" s="35"/>
      <c r="CR17" s="34"/>
      <c r="CS17" s="34"/>
      <c r="CT17" s="34">
        <f t="shared" ref="CT17" si="45">ROUNDUP(((CN17+$CV$5)+0.1*CN17)*0.585,0)</f>
        <v>5266</v>
      </c>
      <c r="CU17" s="34">
        <f t="shared" ref="CU17" si="46">ROUNDUP(((CO17+$CV$5)+0.1*CO17)*0.585,0)</f>
        <v>5376</v>
      </c>
      <c r="CV17" s="36">
        <f t="shared" si="13"/>
        <v>5490</v>
      </c>
      <c r="CW17" s="21">
        <v>5950</v>
      </c>
      <c r="CX17" s="22">
        <f t="shared" si="24"/>
        <v>6397</v>
      </c>
      <c r="CY17" s="22">
        <f t="shared" si="14"/>
        <v>6717</v>
      </c>
      <c r="CZ17" s="22">
        <f t="shared" si="15"/>
        <v>7053</v>
      </c>
      <c r="DA17" s="22">
        <f t="shared" si="16"/>
        <v>7230</v>
      </c>
      <c r="DB17" s="24">
        <f t="shared" si="17"/>
        <v>7411</v>
      </c>
      <c r="DC17" s="23"/>
      <c r="DD17" s="22"/>
      <c r="DE17" s="22"/>
      <c r="DF17" s="22">
        <f t="shared" ref="DF17" si="47">ROUNDUP(((CZ17+$DH$5)+0.1*CZ17)*0.585,0)</f>
        <v>5270</v>
      </c>
      <c r="DG17" s="22">
        <f t="shared" ref="DG17" si="48">ROUNDUP(((DA17+$DH$5)+0.1*DA17)*0.585,0)</f>
        <v>5384</v>
      </c>
      <c r="DH17" s="24">
        <f t="shared" si="18"/>
        <v>5501</v>
      </c>
      <c r="DI17" s="185">
        <v>2.38</v>
      </c>
      <c r="DJ17" s="173">
        <f t="shared" si="19"/>
        <v>2.5585</v>
      </c>
      <c r="DK17" s="167">
        <f t="shared" si="20"/>
        <v>2.6864249999999998</v>
      </c>
      <c r="DL17" s="167">
        <f t="shared" si="21"/>
        <v>2.82074625</v>
      </c>
      <c r="DM17" s="167">
        <f t="shared" si="22"/>
        <v>2.89126490625</v>
      </c>
      <c r="DN17" s="168">
        <f t="shared" si="23"/>
        <v>2.9635465289062499</v>
      </c>
      <c r="DP17" s="196"/>
      <c r="DQ17" s="197"/>
      <c r="DR17" s="197"/>
      <c r="DS17" s="197"/>
      <c r="DT17" s="197"/>
      <c r="DU17" s="197"/>
      <c r="DV17" s="197"/>
      <c r="DW17" s="197"/>
      <c r="DX17" s="197"/>
      <c r="DY17" s="198"/>
    </row>
    <row r="18" spans="1:129" ht="15.75" customHeight="1" thickBot="1" x14ac:dyDescent="0.3">
      <c r="A18" s="603"/>
      <c r="B18" s="606"/>
      <c r="C18" s="160" t="s">
        <v>15</v>
      </c>
      <c r="D18" s="182" t="s">
        <v>21</v>
      </c>
      <c r="E18" s="211"/>
      <c r="F18" s="212">
        <v>2991</v>
      </c>
      <c r="G18" s="212">
        <f>F18*1.05</f>
        <v>3140.55</v>
      </c>
      <c r="H18" s="212">
        <f>G18*1.05</f>
        <v>3297.5775000000003</v>
      </c>
      <c r="I18" s="212">
        <f>H18*1.025</f>
        <v>3380.0169375</v>
      </c>
      <c r="J18" s="213">
        <f>I18*1.025</f>
        <v>3464.5173609374997</v>
      </c>
      <c r="K18" s="46"/>
      <c r="L18" s="47">
        <f t="shared" ref="L18" si="49">F18*1.15*0.7014</f>
        <v>2412.57051</v>
      </c>
      <c r="M18" s="47">
        <f t="shared" ref="M18" si="50">G18*1.15*0.7014</f>
        <v>2533.1990354999998</v>
      </c>
      <c r="N18" s="47">
        <f t="shared" si="25"/>
        <v>2659.8589872749999</v>
      </c>
      <c r="O18" s="47">
        <f t="shared" si="26"/>
        <v>2726.3554619568749</v>
      </c>
      <c r="P18" s="62">
        <f t="shared" si="3"/>
        <v>2794.5143485057965</v>
      </c>
      <c r="Q18" s="28"/>
      <c r="R18" s="29">
        <v>3672</v>
      </c>
      <c r="S18" s="29">
        <v>3831</v>
      </c>
      <c r="T18" s="29">
        <v>3998</v>
      </c>
      <c r="U18" s="29">
        <v>4085</v>
      </c>
      <c r="V18" s="30">
        <v>4175</v>
      </c>
      <c r="W18" s="28"/>
      <c r="X18" s="29">
        <f t="shared" ref="X18" si="51">ROUNDUP((R18+F18*0.15)*0.7014,0)</f>
        <v>2891</v>
      </c>
      <c r="Y18" s="29">
        <f t="shared" ref="Y18" si="52">ROUNDUP((S18+G18*0.15)*0.7014,0)</f>
        <v>3018</v>
      </c>
      <c r="Z18" s="29">
        <f t="shared" si="27"/>
        <v>3152</v>
      </c>
      <c r="AA18" s="29">
        <f t="shared" si="28"/>
        <v>3221</v>
      </c>
      <c r="AB18" s="30">
        <f t="shared" si="4"/>
        <v>3293</v>
      </c>
      <c r="AC18" s="28"/>
      <c r="AD18" s="29">
        <f t="shared" ref="AD18" si="53">ROUNDUP((X18+$AH$5)*0.7014,0)</f>
        <v>2537</v>
      </c>
      <c r="AE18" s="29">
        <f t="shared" ref="AE18" si="54">ROUNDUP((Y18+$AH$5)*0.7014,0)</f>
        <v>2626</v>
      </c>
      <c r="AF18" s="29">
        <f t="shared" si="29"/>
        <v>2720</v>
      </c>
      <c r="AG18" s="29">
        <f t="shared" si="30"/>
        <v>2768</v>
      </c>
      <c r="AH18" s="30">
        <f t="shared" si="5"/>
        <v>2819</v>
      </c>
      <c r="AI18" s="39"/>
      <c r="AJ18" s="40">
        <f t="shared" ref="AJ18" si="55">ROUNDUP(R18*1.25,0)</f>
        <v>4590</v>
      </c>
      <c r="AK18" s="40">
        <f t="shared" ref="AK18" si="56">ROUNDUP(S18*1.25,0)</f>
        <v>4789</v>
      </c>
      <c r="AL18" s="40">
        <f t="shared" si="31"/>
        <v>4998</v>
      </c>
      <c r="AM18" s="40">
        <f t="shared" si="32"/>
        <v>5107</v>
      </c>
      <c r="AN18" s="41">
        <f t="shared" si="6"/>
        <v>5219</v>
      </c>
      <c r="AO18" s="39"/>
      <c r="AP18" s="40">
        <f t="shared" ref="AP18" si="57">ROUNDUP((AJ18+$AT$5)*0.585,0)</f>
        <v>3241</v>
      </c>
      <c r="AQ18" s="40">
        <f t="shared" ref="AQ18" si="58">ROUNDUP((AK18+$AT$5)*0.585,0)</f>
        <v>3358</v>
      </c>
      <c r="AR18" s="40">
        <f t="shared" ref="AR18" si="59">ROUNDUP((AL18+$AT$5)*0.585,0)</f>
        <v>3480</v>
      </c>
      <c r="AS18" s="40">
        <f t="shared" ref="AS18" si="60">ROUNDUP((AM18+$AT$5)*0.585,0)</f>
        <v>3544</v>
      </c>
      <c r="AT18" s="41">
        <f t="shared" si="7"/>
        <v>3609</v>
      </c>
      <c r="AU18" s="28"/>
      <c r="AV18" s="29">
        <f t="shared" ref="AV18" si="61">ROUNDUP(AJ18*1.2,0)</f>
        <v>5508</v>
      </c>
      <c r="AW18" s="29">
        <f t="shared" ref="AW18" si="62">ROUNDUP(AK18*1.2,0)</f>
        <v>5747</v>
      </c>
      <c r="AX18" s="29">
        <f t="shared" ref="AX18" si="63">ROUNDUP(AL18*1.2,0)</f>
        <v>5998</v>
      </c>
      <c r="AY18" s="29">
        <f t="shared" ref="AY18" si="64">ROUNDUP(AM18*1.2,0)</f>
        <v>6129</v>
      </c>
      <c r="AZ18" s="30">
        <f t="shared" si="8"/>
        <v>6263</v>
      </c>
      <c r="BA18" s="28"/>
      <c r="BB18" s="29">
        <f t="shared" ref="BB18" si="65">ROUNDUP((AV18+$BF$5)*0.585,0)</f>
        <v>3778</v>
      </c>
      <c r="BC18" s="29">
        <f t="shared" ref="BC18" si="66">ROUNDUP((AW18+$BF$5)*0.585,0)</f>
        <v>3918</v>
      </c>
      <c r="BD18" s="29">
        <f t="shared" ref="BD18" si="67">ROUNDUP((AX18+$BF$5)*0.585,0)</f>
        <v>4065</v>
      </c>
      <c r="BE18" s="29">
        <f t="shared" ref="BE18" si="68">ROUNDUP((AY18+$BF$5)*0.585,0)</f>
        <v>4142</v>
      </c>
      <c r="BF18" s="30">
        <f t="shared" si="9"/>
        <v>4220</v>
      </c>
      <c r="BG18" s="28"/>
      <c r="BH18" s="29">
        <f t="shared" ref="BH18" si="69">ROUNDUP(((AV18+$BL$5)+0.1*AV18)*0.585,0)</f>
        <v>4101</v>
      </c>
      <c r="BI18" s="29">
        <f t="shared" ref="BI18" si="70">ROUNDUP(((AW18+$BL$5)+0.1*AW18)*0.585,0)</f>
        <v>4254</v>
      </c>
      <c r="BJ18" s="29">
        <f t="shared" ref="BJ18" si="71">ROUNDUP(((AX18+$BL$5)+0.1*AX18)*0.585,0)</f>
        <v>4416</v>
      </c>
      <c r="BK18" s="29">
        <f t="shared" ref="BK18" si="72">ROUNDUP(((AY18+$BL$5)+0.1*AY18)*0.585,0)</f>
        <v>4500</v>
      </c>
      <c r="BL18" s="30">
        <f t="shared" si="10"/>
        <v>4586</v>
      </c>
      <c r="BM18" s="39"/>
      <c r="BN18" s="40">
        <f>ROUNDUP(AV18+(CX18-AV18)/4,0)</f>
        <v>5643</v>
      </c>
      <c r="BO18" s="40">
        <f>ROUNDUP(AW18+(CY18-AW18)/4,0)</f>
        <v>5898</v>
      </c>
      <c r="BP18" s="40">
        <f>ROUNDUP(AX18+(CZ18-AX18)/4,0)</f>
        <v>6166</v>
      </c>
      <c r="BQ18" s="40">
        <f>ROUNDUP(AY18+(DA18-AY18)/4,0)</f>
        <v>6306</v>
      </c>
      <c r="BR18" s="41">
        <f t="shared" si="0"/>
        <v>6449</v>
      </c>
      <c r="BS18" s="39"/>
      <c r="BT18" s="40">
        <f t="shared" ref="BT18" si="73">ROUNDUP(((BN18+$BX$5)+0.1*BN18)*0.585,0)</f>
        <v>4240</v>
      </c>
      <c r="BU18" s="40">
        <f t="shared" ref="BU18" si="74">ROUNDUP(((BO18+$BX$5)+0.1*BO18)*0.585,0)</f>
        <v>4404</v>
      </c>
      <c r="BV18" s="40">
        <f t="shared" ref="BV18" si="75">ROUNDUP(((BP18+$BX$5)+0.1*BP18)*0.585,0)</f>
        <v>4577</v>
      </c>
      <c r="BW18" s="40">
        <f t="shared" ref="BW18" si="76">ROUNDUP(((BQ18+$BX$5)+0.1*BQ18)*0.585,0)</f>
        <v>4667</v>
      </c>
      <c r="BX18" s="41">
        <f t="shared" si="11"/>
        <v>4759</v>
      </c>
      <c r="BY18" s="28"/>
      <c r="BZ18" s="29">
        <f>ROUNDUP(BN18+(CX18-AV18)/4,0)</f>
        <v>5778</v>
      </c>
      <c r="CA18" s="29">
        <f>ROUNDUP(BO18+(CY18-AW18)/4,0)</f>
        <v>6049</v>
      </c>
      <c r="CB18" s="29">
        <f>ROUNDUP(BP18+(CZ18-AX18)/4,0)</f>
        <v>6334</v>
      </c>
      <c r="CC18" s="29">
        <f>ROUNDUP(BQ18+(DA18-AY18)/4,0)</f>
        <v>6483</v>
      </c>
      <c r="CD18" s="30">
        <f t="shared" si="1"/>
        <v>6635</v>
      </c>
      <c r="CE18" s="28"/>
      <c r="CF18" s="29">
        <f t="shared" ref="CF18" si="77">ROUNDUP(((BZ18+$CJ$5)+0.1*BZ18)*0.585,0)</f>
        <v>4362</v>
      </c>
      <c r="CG18" s="29">
        <f t="shared" ref="CG18" si="78">ROUNDUP(((CA18+$CJ$5)+0.1*CA18)*0.585,0)</f>
        <v>4537</v>
      </c>
      <c r="CH18" s="29">
        <f t="shared" ref="CH18" si="79">ROUNDUP(((CB18+$CJ$5)+0.1*CB18)*0.585,0)</f>
        <v>4720</v>
      </c>
      <c r="CI18" s="29">
        <f t="shared" ref="CI18" si="80">ROUNDUP(((CC18+$CJ$5)+0.1*CC18)*0.585,0)</f>
        <v>4816</v>
      </c>
      <c r="CJ18" s="30">
        <f t="shared" si="12"/>
        <v>4914</v>
      </c>
      <c r="CK18" s="39"/>
      <c r="CL18" s="40">
        <f>ROUNDUP(BZ18+(CX18-AV18)/4,0)</f>
        <v>5913</v>
      </c>
      <c r="CM18" s="40">
        <f>ROUNDUP(CA18+(CY18-AW18)/4,0)</f>
        <v>6200</v>
      </c>
      <c r="CN18" s="40">
        <f>ROUNDUP(CB18+(CZ18-AX18)/4,0)</f>
        <v>6502</v>
      </c>
      <c r="CO18" s="40">
        <f>ROUNDUP(CC18+(DA18-AY18)/4,0)</f>
        <v>6660</v>
      </c>
      <c r="CP18" s="41">
        <f t="shared" si="2"/>
        <v>6821</v>
      </c>
      <c r="CQ18" s="39"/>
      <c r="CR18" s="40">
        <f t="shared" ref="CR18" si="81">ROUNDUP(((CL18+$CV$5)+0.1*CL18)*0.585,0)</f>
        <v>4493</v>
      </c>
      <c r="CS18" s="40">
        <f t="shared" ref="CS18" si="82">ROUNDUP(((CM18+$CV$5)+0.1*CM18)*0.585,0)</f>
        <v>4678</v>
      </c>
      <c r="CT18" s="40">
        <f t="shared" ref="CT18" si="83">ROUNDUP(((CN18+$CV$5)+0.1*CN18)*0.585,0)</f>
        <v>4872</v>
      </c>
      <c r="CU18" s="40">
        <f t="shared" ref="CU18" si="84">ROUNDUP(((CO18+$CV$5)+0.1*CO18)*0.585,0)</f>
        <v>4974</v>
      </c>
      <c r="CV18" s="41">
        <f t="shared" si="13"/>
        <v>5077</v>
      </c>
      <c r="CW18" s="53">
        <v>5625</v>
      </c>
      <c r="CX18" s="29">
        <f t="shared" si="24"/>
        <v>6047</v>
      </c>
      <c r="CY18" s="29">
        <f t="shared" si="14"/>
        <v>6350</v>
      </c>
      <c r="CZ18" s="29">
        <f t="shared" si="15"/>
        <v>6668</v>
      </c>
      <c r="DA18" s="29">
        <f t="shared" si="16"/>
        <v>6835</v>
      </c>
      <c r="DB18" s="30">
        <f t="shared" si="17"/>
        <v>7006</v>
      </c>
      <c r="DC18" s="28"/>
      <c r="DD18" s="29">
        <f t="shared" ref="DD18" si="85">ROUNDUP(((CX18+$DH$5)+0.1*CX18)*0.585,0)</f>
        <v>4623</v>
      </c>
      <c r="DE18" s="29">
        <f t="shared" ref="DE18" si="86">ROUNDUP(((CY18+$DH$5)+0.1*CY18)*0.585,0)</f>
        <v>4818</v>
      </c>
      <c r="DF18" s="29">
        <f t="shared" ref="DF18" si="87">ROUNDUP(((CZ18+$DH$5)+0.1*CZ18)*0.585,0)</f>
        <v>5023</v>
      </c>
      <c r="DG18" s="29">
        <f t="shared" ref="DG18" si="88">ROUNDUP(((DA18+$DH$5)+0.1*DA18)*0.585,0)</f>
        <v>5130</v>
      </c>
      <c r="DH18" s="30">
        <f t="shared" si="18"/>
        <v>5240</v>
      </c>
      <c r="DI18" s="186">
        <v>2.25</v>
      </c>
      <c r="DJ18" s="174">
        <f t="shared" si="19"/>
        <v>2.4187500000000002</v>
      </c>
      <c r="DK18" s="169">
        <f t="shared" si="20"/>
        <v>2.5396875000000003</v>
      </c>
      <c r="DL18" s="169">
        <f t="shared" si="21"/>
        <v>2.6666718750000005</v>
      </c>
      <c r="DM18" s="169">
        <f t="shared" si="22"/>
        <v>2.7333386718750003</v>
      </c>
      <c r="DN18" s="170">
        <f t="shared" si="23"/>
        <v>2.8016721386718753</v>
      </c>
      <c r="DP18" s="199"/>
      <c r="DQ18" s="200"/>
      <c r="DR18" s="200"/>
      <c r="DS18" s="200"/>
      <c r="DT18" s="200"/>
      <c r="DU18" s="200"/>
      <c r="DV18" s="200"/>
      <c r="DW18" s="200"/>
      <c r="DX18" s="200"/>
      <c r="DY18" s="201"/>
    </row>
    <row r="19" spans="1:129" x14ac:dyDescent="0.25">
      <c r="A19" s="601">
        <v>2</v>
      </c>
      <c r="B19" s="604" t="s">
        <v>22</v>
      </c>
      <c r="C19" s="52" t="s">
        <v>15</v>
      </c>
      <c r="D19" s="180" t="s">
        <v>16</v>
      </c>
      <c r="E19" s="58"/>
      <c r="F19" s="59"/>
      <c r="G19" s="59"/>
      <c r="H19" s="59"/>
      <c r="I19" s="59"/>
      <c r="J19" s="60">
        <v>4220</v>
      </c>
      <c r="K19" s="58"/>
      <c r="L19" s="59"/>
      <c r="M19" s="59"/>
      <c r="N19" s="59"/>
      <c r="O19" s="59"/>
      <c r="P19" s="60">
        <f t="shared" si="3"/>
        <v>3403.8942000000002</v>
      </c>
      <c r="Q19" s="18"/>
      <c r="R19" s="19"/>
      <c r="S19" s="19"/>
      <c r="T19" s="19"/>
      <c r="U19" s="19"/>
      <c r="V19" s="20">
        <v>5073</v>
      </c>
      <c r="W19" s="18"/>
      <c r="X19" s="19"/>
      <c r="Y19" s="19"/>
      <c r="Z19" s="19"/>
      <c r="AA19" s="19"/>
      <c r="AB19" s="20">
        <f t="shared" si="4"/>
        <v>4003</v>
      </c>
      <c r="AC19" s="18"/>
      <c r="AD19" s="19"/>
      <c r="AE19" s="19"/>
      <c r="AF19" s="19"/>
      <c r="AG19" s="19"/>
      <c r="AH19" s="20">
        <f t="shared" si="5"/>
        <v>3317</v>
      </c>
      <c r="AI19" s="31"/>
      <c r="AJ19" s="32"/>
      <c r="AK19" s="32"/>
      <c r="AL19" s="32"/>
      <c r="AM19" s="32"/>
      <c r="AN19" s="33">
        <f t="shared" si="6"/>
        <v>6342</v>
      </c>
      <c r="AO19" s="31"/>
      <c r="AP19" s="32"/>
      <c r="AQ19" s="32"/>
      <c r="AR19" s="32"/>
      <c r="AS19" s="32"/>
      <c r="AT19" s="33">
        <f t="shared" si="7"/>
        <v>4266</v>
      </c>
      <c r="AU19" s="18"/>
      <c r="AV19" s="19"/>
      <c r="AW19" s="19"/>
      <c r="AX19" s="19"/>
      <c r="AY19" s="19"/>
      <c r="AZ19" s="20">
        <f t="shared" si="8"/>
        <v>7611</v>
      </c>
      <c r="BA19" s="18"/>
      <c r="BB19" s="19"/>
      <c r="BC19" s="19"/>
      <c r="BD19" s="19"/>
      <c r="BE19" s="19"/>
      <c r="BF19" s="20">
        <f t="shared" si="9"/>
        <v>5009</v>
      </c>
      <c r="BG19" s="18"/>
      <c r="BH19" s="19"/>
      <c r="BI19" s="19"/>
      <c r="BJ19" s="19"/>
      <c r="BK19" s="19"/>
      <c r="BL19" s="20">
        <f t="shared" si="10"/>
        <v>5454</v>
      </c>
      <c r="BM19" s="31"/>
      <c r="BN19" s="32"/>
      <c r="BO19" s="32"/>
      <c r="BP19" s="32"/>
      <c r="BQ19" s="32"/>
      <c r="BR19" s="33">
        <f t="shared" si="0"/>
        <v>8058</v>
      </c>
      <c r="BS19" s="31"/>
      <c r="BT19" s="32"/>
      <c r="BU19" s="32"/>
      <c r="BV19" s="32"/>
      <c r="BW19" s="32"/>
      <c r="BX19" s="33">
        <f t="shared" si="11"/>
        <v>5794</v>
      </c>
      <c r="BY19" s="18"/>
      <c r="BZ19" s="19"/>
      <c r="CA19" s="19"/>
      <c r="CB19" s="19"/>
      <c r="CC19" s="19"/>
      <c r="CD19" s="20">
        <f t="shared" si="1"/>
        <v>8505</v>
      </c>
      <c r="CE19" s="18"/>
      <c r="CF19" s="19"/>
      <c r="CG19" s="19"/>
      <c r="CH19" s="19"/>
      <c r="CI19" s="19"/>
      <c r="CJ19" s="20">
        <f t="shared" si="12"/>
        <v>6117</v>
      </c>
      <c r="CK19" s="31"/>
      <c r="CL19" s="32"/>
      <c r="CM19" s="32"/>
      <c r="CN19" s="32"/>
      <c r="CO19" s="32"/>
      <c r="CP19" s="33">
        <f t="shared" si="2"/>
        <v>8952</v>
      </c>
      <c r="CQ19" s="31"/>
      <c r="CR19" s="32"/>
      <c r="CS19" s="32"/>
      <c r="CT19" s="32"/>
      <c r="CU19" s="32"/>
      <c r="CV19" s="33">
        <f t="shared" si="13"/>
        <v>6448</v>
      </c>
      <c r="CW19" s="179">
        <v>7546</v>
      </c>
      <c r="CX19" s="19">
        <f t="shared" si="24"/>
        <v>8112</v>
      </c>
      <c r="CY19" s="19">
        <f t="shared" si="14"/>
        <v>8518</v>
      </c>
      <c r="CZ19" s="19">
        <f t="shared" si="15"/>
        <v>8944</v>
      </c>
      <c r="DA19" s="19">
        <f t="shared" si="16"/>
        <v>9168</v>
      </c>
      <c r="DB19" s="20">
        <f t="shared" si="17"/>
        <v>9398</v>
      </c>
      <c r="DC19" s="18"/>
      <c r="DD19" s="19"/>
      <c r="DE19" s="19"/>
      <c r="DF19" s="19"/>
      <c r="DG19" s="19"/>
      <c r="DH19" s="20">
        <f t="shared" si="18"/>
        <v>6779</v>
      </c>
      <c r="DI19" s="184">
        <v>3.02</v>
      </c>
      <c r="DJ19" s="172">
        <f t="shared" si="19"/>
        <v>3.2465000000000002</v>
      </c>
      <c r="DK19" s="165">
        <f t="shared" si="20"/>
        <v>3.4088250000000002</v>
      </c>
      <c r="DL19" s="165">
        <f t="shared" si="21"/>
        <v>3.5792662500000003</v>
      </c>
      <c r="DM19" s="165">
        <f t="shared" si="22"/>
        <v>3.6687479062500001</v>
      </c>
      <c r="DN19" s="166">
        <f t="shared" si="23"/>
        <v>3.76046660390625</v>
      </c>
      <c r="DP19" s="601">
        <v>1</v>
      </c>
      <c r="DQ19" s="604" t="s">
        <v>117</v>
      </c>
      <c r="DR19" s="52" t="s">
        <v>15</v>
      </c>
      <c r="DS19" s="180" t="s">
        <v>122</v>
      </c>
      <c r="DT19" s="190">
        <v>2.21</v>
      </c>
      <c r="DU19" s="172">
        <f>DT19*$DU$9+DT19</f>
        <v>2.37575</v>
      </c>
      <c r="DV19" s="165">
        <f>DU19*$DV$9+DU19</f>
        <v>2.4945374999999999</v>
      </c>
      <c r="DW19" s="165">
        <f>DV19*$DW$9+DV19</f>
        <v>2.6192643749999998</v>
      </c>
      <c r="DX19" s="165">
        <f>DW19*$DX$9+DW19</f>
        <v>2.6847459843749997</v>
      </c>
      <c r="DY19" s="166">
        <f t="shared" ref="DY19:DY45" si="89">DX19*$DB$9+DX19</f>
        <v>2.7518646339843746</v>
      </c>
    </row>
    <row r="20" spans="1:129" x14ac:dyDescent="0.25">
      <c r="A20" s="602"/>
      <c r="B20" s="605"/>
      <c r="C20" s="159" t="s">
        <v>15</v>
      </c>
      <c r="D20" s="181" t="s">
        <v>17</v>
      </c>
      <c r="E20" s="44"/>
      <c r="F20" s="45"/>
      <c r="G20" s="45"/>
      <c r="H20" s="45"/>
      <c r="I20" s="45"/>
      <c r="J20" s="61">
        <v>4143</v>
      </c>
      <c r="K20" s="44"/>
      <c r="L20" s="45"/>
      <c r="M20" s="45"/>
      <c r="N20" s="45"/>
      <c r="O20" s="45"/>
      <c r="P20" s="61">
        <f t="shared" si="3"/>
        <v>3341.78523</v>
      </c>
      <c r="Q20" s="23"/>
      <c r="R20" s="22"/>
      <c r="S20" s="22"/>
      <c r="T20" s="22"/>
      <c r="U20" s="22"/>
      <c r="V20" s="24">
        <v>4994</v>
      </c>
      <c r="W20" s="23"/>
      <c r="X20" s="22"/>
      <c r="Y20" s="22"/>
      <c r="Z20" s="22"/>
      <c r="AA20" s="22"/>
      <c r="AB20" s="24">
        <f t="shared" si="4"/>
        <v>3939</v>
      </c>
      <c r="AC20" s="23"/>
      <c r="AD20" s="22"/>
      <c r="AE20" s="22"/>
      <c r="AF20" s="22"/>
      <c r="AG20" s="22"/>
      <c r="AH20" s="24">
        <f t="shared" si="5"/>
        <v>3272</v>
      </c>
      <c r="AI20" s="35"/>
      <c r="AJ20" s="34"/>
      <c r="AK20" s="34"/>
      <c r="AL20" s="34"/>
      <c r="AM20" s="34"/>
      <c r="AN20" s="36">
        <f t="shared" si="6"/>
        <v>6243</v>
      </c>
      <c r="AO20" s="35"/>
      <c r="AP20" s="34"/>
      <c r="AQ20" s="34"/>
      <c r="AR20" s="34"/>
      <c r="AS20" s="34"/>
      <c r="AT20" s="36">
        <f t="shared" si="7"/>
        <v>4208</v>
      </c>
      <c r="AU20" s="23"/>
      <c r="AV20" s="22"/>
      <c r="AW20" s="22"/>
      <c r="AX20" s="22"/>
      <c r="AY20" s="22"/>
      <c r="AZ20" s="24">
        <f t="shared" si="8"/>
        <v>7492</v>
      </c>
      <c r="BA20" s="23"/>
      <c r="BB20" s="22"/>
      <c r="BC20" s="22"/>
      <c r="BD20" s="22"/>
      <c r="BE20" s="22"/>
      <c r="BF20" s="24">
        <f t="shared" si="9"/>
        <v>4939</v>
      </c>
      <c r="BG20" s="23"/>
      <c r="BH20" s="22"/>
      <c r="BI20" s="22"/>
      <c r="BJ20" s="22"/>
      <c r="BK20" s="22"/>
      <c r="BL20" s="24">
        <f t="shared" si="10"/>
        <v>5377</v>
      </c>
      <c r="BM20" s="35"/>
      <c r="BN20" s="34"/>
      <c r="BO20" s="34"/>
      <c r="BP20" s="34"/>
      <c r="BQ20" s="34"/>
      <c r="BR20" s="36">
        <f t="shared" si="0"/>
        <v>7969</v>
      </c>
      <c r="BS20" s="35"/>
      <c r="BT20" s="34"/>
      <c r="BU20" s="34"/>
      <c r="BV20" s="34"/>
      <c r="BW20" s="34"/>
      <c r="BX20" s="36">
        <f t="shared" si="11"/>
        <v>5737</v>
      </c>
      <c r="BY20" s="23"/>
      <c r="BZ20" s="22"/>
      <c r="CA20" s="22"/>
      <c r="CB20" s="22"/>
      <c r="CC20" s="22"/>
      <c r="CD20" s="24">
        <f t="shared" si="1"/>
        <v>8446</v>
      </c>
      <c r="CE20" s="23"/>
      <c r="CF20" s="22"/>
      <c r="CG20" s="22"/>
      <c r="CH20" s="22"/>
      <c r="CI20" s="22"/>
      <c r="CJ20" s="24">
        <f t="shared" si="12"/>
        <v>6079</v>
      </c>
      <c r="CK20" s="35"/>
      <c r="CL20" s="34"/>
      <c r="CM20" s="34"/>
      <c r="CN20" s="34"/>
      <c r="CO20" s="34"/>
      <c r="CP20" s="36">
        <f t="shared" si="2"/>
        <v>8923</v>
      </c>
      <c r="CQ20" s="35"/>
      <c r="CR20" s="34"/>
      <c r="CS20" s="34"/>
      <c r="CT20" s="34"/>
      <c r="CU20" s="34"/>
      <c r="CV20" s="36">
        <f t="shared" si="13"/>
        <v>6430</v>
      </c>
      <c r="CW20" s="21">
        <v>7546</v>
      </c>
      <c r="CX20" s="22">
        <f t="shared" si="24"/>
        <v>8112</v>
      </c>
      <c r="CY20" s="22">
        <f t="shared" si="14"/>
        <v>8518</v>
      </c>
      <c r="CZ20" s="22">
        <f t="shared" si="15"/>
        <v>8944</v>
      </c>
      <c r="DA20" s="22">
        <f t="shared" si="16"/>
        <v>9168</v>
      </c>
      <c r="DB20" s="24">
        <f t="shared" si="17"/>
        <v>9398</v>
      </c>
      <c r="DC20" s="23"/>
      <c r="DD20" s="22"/>
      <c r="DE20" s="22"/>
      <c r="DF20" s="22"/>
      <c r="DG20" s="22"/>
      <c r="DH20" s="24">
        <f t="shared" si="18"/>
        <v>6779</v>
      </c>
      <c r="DI20" s="185">
        <v>3.02</v>
      </c>
      <c r="DJ20" s="173">
        <f t="shared" si="19"/>
        <v>3.2465000000000002</v>
      </c>
      <c r="DK20" s="167">
        <f t="shared" si="20"/>
        <v>3.4088250000000002</v>
      </c>
      <c r="DL20" s="167">
        <f t="shared" si="21"/>
        <v>3.5792662500000003</v>
      </c>
      <c r="DM20" s="167">
        <f t="shared" si="22"/>
        <v>3.6687479062500001</v>
      </c>
      <c r="DN20" s="168">
        <f t="shared" si="23"/>
        <v>3.76046660390625</v>
      </c>
      <c r="DP20" s="602"/>
      <c r="DQ20" s="605"/>
      <c r="DR20" s="159" t="s">
        <v>15</v>
      </c>
      <c r="DS20" s="181" t="s">
        <v>18</v>
      </c>
      <c r="DT20" s="187">
        <v>2.21</v>
      </c>
      <c r="DU20" s="173">
        <f t="shared" ref="DU20:DU44" si="90">DT20*$CX$9+DT20</f>
        <v>2.37575</v>
      </c>
      <c r="DV20" s="167">
        <f t="shared" ref="DV20:DV45" si="91">DU20*$CY$9+DU20</f>
        <v>2.4945374999999999</v>
      </c>
      <c r="DW20" s="167">
        <f t="shared" ref="DW20:DW35" si="92">DV20*$CZ$9+DV20</f>
        <v>2.6192643749999998</v>
      </c>
      <c r="DX20" s="167">
        <f t="shared" ref="DX20:DX44" si="93">DW20*$DA$9+DW20</f>
        <v>2.6847459843749997</v>
      </c>
      <c r="DY20" s="168">
        <f t="shared" si="89"/>
        <v>2.7518646339843746</v>
      </c>
    </row>
    <row r="21" spans="1:129" x14ac:dyDescent="0.25">
      <c r="A21" s="602"/>
      <c r="B21" s="605"/>
      <c r="C21" s="159" t="s">
        <v>15</v>
      </c>
      <c r="D21" s="181" t="s">
        <v>18</v>
      </c>
      <c r="E21" s="44"/>
      <c r="F21" s="45"/>
      <c r="G21" s="45"/>
      <c r="H21" s="45"/>
      <c r="I21" s="45"/>
      <c r="J21" s="61">
        <v>3905</v>
      </c>
      <c r="K21" s="44"/>
      <c r="L21" s="45"/>
      <c r="M21" s="45"/>
      <c r="N21" s="45"/>
      <c r="O21" s="45"/>
      <c r="P21" s="61">
        <f t="shared" si="3"/>
        <v>3149.81205</v>
      </c>
      <c r="Q21" s="23"/>
      <c r="R21" s="22"/>
      <c r="S21" s="22"/>
      <c r="T21" s="22"/>
      <c r="U21" s="22"/>
      <c r="V21" s="24">
        <v>4749</v>
      </c>
      <c r="W21" s="23"/>
      <c r="X21" s="22"/>
      <c r="Y21" s="22"/>
      <c r="Z21" s="22"/>
      <c r="AA21" s="22"/>
      <c r="AB21" s="24">
        <f t="shared" si="4"/>
        <v>3742</v>
      </c>
      <c r="AC21" s="23"/>
      <c r="AD21" s="22"/>
      <c r="AE21" s="22"/>
      <c r="AF21" s="22"/>
      <c r="AG21" s="22"/>
      <c r="AH21" s="24">
        <f t="shared" si="5"/>
        <v>3134</v>
      </c>
      <c r="AI21" s="35"/>
      <c r="AJ21" s="34"/>
      <c r="AK21" s="34"/>
      <c r="AL21" s="34"/>
      <c r="AM21" s="34"/>
      <c r="AN21" s="36">
        <f t="shared" si="6"/>
        <v>5937</v>
      </c>
      <c r="AO21" s="35"/>
      <c r="AP21" s="34"/>
      <c r="AQ21" s="34"/>
      <c r="AR21" s="34"/>
      <c r="AS21" s="34"/>
      <c r="AT21" s="36">
        <f t="shared" si="7"/>
        <v>4029</v>
      </c>
      <c r="AU21" s="23"/>
      <c r="AV21" s="22"/>
      <c r="AW21" s="22"/>
      <c r="AX21" s="22"/>
      <c r="AY21" s="22"/>
      <c r="AZ21" s="24">
        <f t="shared" si="8"/>
        <v>7125</v>
      </c>
      <c r="BA21" s="23"/>
      <c r="BB21" s="22"/>
      <c r="BC21" s="22"/>
      <c r="BD21" s="22"/>
      <c r="BE21" s="22"/>
      <c r="BF21" s="24">
        <f t="shared" si="9"/>
        <v>4724</v>
      </c>
      <c r="BG21" s="23"/>
      <c r="BH21" s="22"/>
      <c r="BI21" s="22"/>
      <c r="BJ21" s="22"/>
      <c r="BK21" s="22"/>
      <c r="BL21" s="24">
        <f t="shared" si="10"/>
        <v>5141</v>
      </c>
      <c r="BM21" s="35"/>
      <c r="BN21" s="34"/>
      <c r="BO21" s="34"/>
      <c r="BP21" s="34"/>
      <c r="BQ21" s="34"/>
      <c r="BR21" s="36">
        <f t="shared" si="0"/>
        <v>7694</v>
      </c>
      <c r="BS21" s="35"/>
      <c r="BT21" s="34"/>
      <c r="BU21" s="34"/>
      <c r="BV21" s="34"/>
      <c r="BW21" s="34"/>
      <c r="BX21" s="36">
        <f t="shared" si="11"/>
        <v>5560</v>
      </c>
      <c r="BY21" s="23"/>
      <c r="BZ21" s="22"/>
      <c r="CA21" s="22"/>
      <c r="CB21" s="22"/>
      <c r="CC21" s="22"/>
      <c r="CD21" s="24">
        <f t="shared" si="1"/>
        <v>8263</v>
      </c>
      <c r="CE21" s="23"/>
      <c r="CF21" s="22"/>
      <c r="CG21" s="22"/>
      <c r="CH21" s="22"/>
      <c r="CI21" s="22"/>
      <c r="CJ21" s="24">
        <f t="shared" si="12"/>
        <v>5961</v>
      </c>
      <c r="CK21" s="35"/>
      <c r="CL21" s="34"/>
      <c r="CM21" s="34"/>
      <c r="CN21" s="34"/>
      <c r="CO21" s="34"/>
      <c r="CP21" s="36">
        <f t="shared" si="2"/>
        <v>8832</v>
      </c>
      <c r="CQ21" s="35"/>
      <c r="CR21" s="34"/>
      <c r="CS21" s="34"/>
      <c r="CT21" s="34"/>
      <c r="CU21" s="34"/>
      <c r="CV21" s="36">
        <f t="shared" si="13"/>
        <v>6371</v>
      </c>
      <c r="CW21" s="21">
        <v>7546</v>
      </c>
      <c r="CX21" s="22">
        <f t="shared" si="24"/>
        <v>8112</v>
      </c>
      <c r="CY21" s="22">
        <f t="shared" si="14"/>
        <v>8518</v>
      </c>
      <c r="CZ21" s="22">
        <f t="shared" si="15"/>
        <v>8944</v>
      </c>
      <c r="DA21" s="22">
        <f t="shared" si="16"/>
        <v>9168</v>
      </c>
      <c r="DB21" s="24">
        <f t="shared" si="17"/>
        <v>9398</v>
      </c>
      <c r="DC21" s="23"/>
      <c r="DD21" s="22"/>
      <c r="DE21" s="22"/>
      <c r="DF21" s="22"/>
      <c r="DG21" s="22"/>
      <c r="DH21" s="24">
        <f t="shared" si="18"/>
        <v>6779</v>
      </c>
      <c r="DI21" s="185">
        <v>3.02</v>
      </c>
      <c r="DJ21" s="173">
        <f t="shared" si="19"/>
        <v>3.2465000000000002</v>
      </c>
      <c r="DK21" s="167">
        <f t="shared" si="20"/>
        <v>3.4088250000000002</v>
      </c>
      <c r="DL21" s="167">
        <f t="shared" si="21"/>
        <v>3.5792662500000003</v>
      </c>
      <c r="DM21" s="167">
        <f t="shared" si="22"/>
        <v>3.6687479062500001</v>
      </c>
      <c r="DN21" s="168">
        <f t="shared" si="23"/>
        <v>3.76046660390625</v>
      </c>
      <c r="DP21" s="602"/>
      <c r="DQ21" s="605"/>
      <c r="DR21" s="159" t="s">
        <v>15</v>
      </c>
      <c r="DS21" s="181" t="s">
        <v>19</v>
      </c>
      <c r="DT21" s="187">
        <v>2.21</v>
      </c>
      <c r="DU21" s="173">
        <f t="shared" si="90"/>
        <v>2.37575</v>
      </c>
      <c r="DV21" s="167">
        <f t="shared" si="91"/>
        <v>2.4945374999999999</v>
      </c>
      <c r="DW21" s="167">
        <f t="shared" si="92"/>
        <v>2.6192643749999998</v>
      </c>
      <c r="DX21" s="167">
        <f t="shared" si="93"/>
        <v>2.6847459843749997</v>
      </c>
      <c r="DY21" s="168">
        <f t="shared" si="89"/>
        <v>2.7518646339843746</v>
      </c>
    </row>
    <row r="22" spans="1:129" x14ac:dyDescent="0.25">
      <c r="A22" s="602"/>
      <c r="B22" s="605"/>
      <c r="C22" s="159" t="s">
        <v>15</v>
      </c>
      <c r="D22" s="181" t="s">
        <v>19</v>
      </c>
      <c r="E22" s="44"/>
      <c r="F22" s="45"/>
      <c r="G22" s="45"/>
      <c r="H22" s="45"/>
      <c r="I22" s="45"/>
      <c r="J22" s="61">
        <v>3785</v>
      </c>
      <c r="K22" s="44"/>
      <c r="L22" s="45"/>
      <c r="M22" s="45"/>
      <c r="N22" s="45"/>
      <c r="O22" s="45"/>
      <c r="P22" s="61">
        <f t="shared" si="3"/>
        <v>3053.0188499999999</v>
      </c>
      <c r="Q22" s="23"/>
      <c r="R22" s="22"/>
      <c r="S22" s="22"/>
      <c r="T22" s="22"/>
      <c r="U22" s="22"/>
      <c r="V22" s="24">
        <v>4626</v>
      </c>
      <c r="W22" s="23"/>
      <c r="X22" s="22"/>
      <c r="Y22" s="22"/>
      <c r="Z22" s="22"/>
      <c r="AA22" s="22"/>
      <c r="AB22" s="24">
        <f t="shared" si="4"/>
        <v>3643</v>
      </c>
      <c r="AC22" s="23"/>
      <c r="AD22" s="22"/>
      <c r="AE22" s="22"/>
      <c r="AF22" s="22"/>
      <c r="AG22" s="22"/>
      <c r="AH22" s="24">
        <f t="shared" si="5"/>
        <v>3064</v>
      </c>
      <c r="AI22" s="35"/>
      <c r="AJ22" s="34"/>
      <c r="AK22" s="34"/>
      <c r="AL22" s="34"/>
      <c r="AM22" s="34"/>
      <c r="AN22" s="36">
        <f t="shared" si="6"/>
        <v>5783</v>
      </c>
      <c r="AO22" s="35"/>
      <c r="AP22" s="34"/>
      <c r="AQ22" s="34"/>
      <c r="AR22" s="34"/>
      <c r="AS22" s="34"/>
      <c r="AT22" s="36">
        <f t="shared" si="7"/>
        <v>3939</v>
      </c>
      <c r="AU22" s="23"/>
      <c r="AV22" s="22"/>
      <c r="AW22" s="22"/>
      <c r="AX22" s="22"/>
      <c r="AY22" s="22"/>
      <c r="AZ22" s="24">
        <f t="shared" si="8"/>
        <v>6940</v>
      </c>
      <c r="BA22" s="23"/>
      <c r="BB22" s="22"/>
      <c r="BC22" s="22"/>
      <c r="BD22" s="22"/>
      <c r="BE22" s="22"/>
      <c r="BF22" s="24">
        <f t="shared" si="9"/>
        <v>4616</v>
      </c>
      <c r="BG22" s="23"/>
      <c r="BH22" s="22"/>
      <c r="BI22" s="22"/>
      <c r="BJ22" s="22"/>
      <c r="BK22" s="22"/>
      <c r="BL22" s="24">
        <f t="shared" si="10"/>
        <v>5022</v>
      </c>
      <c r="BM22" s="35"/>
      <c r="BN22" s="34"/>
      <c r="BO22" s="34"/>
      <c r="BP22" s="34"/>
      <c r="BQ22" s="34"/>
      <c r="BR22" s="36">
        <f t="shared" si="0"/>
        <v>7555</v>
      </c>
      <c r="BS22" s="35"/>
      <c r="BT22" s="34"/>
      <c r="BU22" s="34"/>
      <c r="BV22" s="34"/>
      <c r="BW22" s="34"/>
      <c r="BX22" s="36">
        <f t="shared" si="11"/>
        <v>5471</v>
      </c>
      <c r="BY22" s="23"/>
      <c r="BZ22" s="22"/>
      <c r="CA22" s="22"/>
      <c r="CB22" s="22"/>
      <c r="CC22" s="22"/>
      <c r="CD22" s="24">
        <f t="shared" si="1"/>
        <v>8170</v>
      </c>
      <c r="CE22" s="23"/>
      <c r="CF22" s="22"/>
      <c r="CG22" s="22"/>
      <c r="CH22" s="22"/>
      <c r="CI22" s="22"/>
      <c r="CJ22" s="24">
        <f t="shared" si="12"/>
        <v>5901</v>
      </c>
      <c r="CK22" s="35"/>
      <c r="CL22" s="34"/>
      <c r="CM22" s="34"/>
      <c r="CN22" s="34"/>
      <c r="CO22" s="34"/>
      <c r="CP22" s="36">
        <f t="shared" si="2"/>
        <v>8785</v>
      </c>
      <c r="CQ22" s="35"/>
      <c r="CR22" s="34"/>
      <c r="CS22" s="34"/>
      <c r="CT22" s="34"/>
      <c r="CU22" s="34"/>
      <c r="CV22" s="36">
        <f t="shared" si="13"/>
        <v>6341</v>
      </c>
      <c r="CW22" s="21">
        <v>7546</v>
      </c>
      <c r="CX22" s="22">
        <f t="shared" si="24"/>
        <v>8112</v>
      </c>
      <c r="CY22" s="22">
        <f t="shared" si="14"/>
        <v>8518</v>
      </c>
      <c r="CZ22" s="22">
        <f t="shared" si="15"/>
        <v>8944</v>
      </c>
      <c r="DA22" s="22">
        <f t="shared" si="16"/>
        <v>9168</v>
      </c>
      <c r="DB22" s="24">
        <f t="shared" si="17"/>
        <v>9398</v>
      </c>
      <c r="DC22" s="23"/>
      <c r="DD22" s="22"/>
      <c r="DE22" s="22"/>
      <c r="DF22" s="22"/>
      <c r="DG22" s="22"/>
      <c r="DH22" s="24">
        <f t="shared" si="18"/>
        <v>6779</v>
      </c>
      <c r="DI22" s="185">
        <v>3.02</v>
      </c>
      <c r="DJ22" s="173">
        <f t="shared" si="19"/>
        <v>3.2465000000000002</v>
      </c>
      <c r="DK22" s="167">
        <f t="shared" si="20"/>
        <v>3.4088250000000002</v>
      </c>
      <c r="DL22" s="167">
        <f t="shared" si="21"/>
        <v>3.5792662500000003</v>
      </c>
      <c r="DM22" s="167">
        <f t="shared" si="22"/>
        <v>3.6687479062500001</v>
      </c>
      <c r="DN22" s="168">
        <f t="shared" si="23"/>
        <v>3.76046660390625</v>
      </c>
      <c r="DP22" s="602"/>
      <c r="DQ22" s="605"/>
      <c r="DR22" s="159" t="s">
        <v>15</v>
      </c>
      <c r="DS22" s="181" t="s">
        <v>20</v>
      </c>
      <c r="DT22" s="188">
        <v>2.04</v>
      </c>
      <c r="DU22" s="173">
        <f t="shared" si="90"/>
        <v>2.1930000000000001</v>
      </c>
      <c r="DV22" s="167">
        <f t="shared" si="91"/>
        <v>2.3026499999999999</v>
      </c>
      <c r="DW22" s="167">
        <f t="shared" si="92"/>
        <v>2.4177824999999999</v>
      </c>
      <c r="DX22" s="167">
        <f t="shared" si="93"/>
        <v>2.4782270624999998</v>
      </c>
      <c r="DY22" s="168">
        <f t="shared" si="89"/>
        <v>2.5401827390624998</v>
      </c>
    </row>
    <row r="23" spans="1:129" x14ac:dyDescent="0.25">
      <c r="A23" s="602"/>
      <c r="B23" s="605"/>
      <c r="C23" s="159" t="s">
        <v>15</v>
      </c>
      <c r="D23" s="181" t="s">
        <v>20</v>
      </c>
      <c r="E23" s="44"/>
      <c r="F23" s="45"/>
      <c r="G23" s="45"/>
      <c r="H23" s="45"/>
      <c r="I23" s="45"/>
      <c r="J23" s="61">
        <v>3589</v>
      </c>
      <c r="K23" s="44"/>
      <c r="L23" s="45"/>
      <c r="M23" s="45"/>
      <c r="N23" s="45"/>
      <c r="O23" s="45"/>
      <c r="P23" s="61">
        <f t="shared" si="3"/>
        <v>2894.9232899999997</v>
      </c>
      <c r="Q23" s="23"/>
      <c r="R23" s="22"/>
      <c r="S23" s="22"/>
      <c r="T23" s="22"/>
      <c r="U23" s="22"/>
      <c r="V23" s="24">
        <v>4423</v>
      </c>
      <c r="W23" s="23"/>
      <c r="X23" s="22"/>
      <c r="Y23" s="22"/>
      <c r="Z23" s="22"/>
      <c r="AA23" s="22"/>
      <c r="AB23" s="24">
        <f t="shared" si="4"/>
        <v>3480</v>
      </c>
      <c r="AC23" s="23"/>
      <c r="AD23" s="22"/>
      <c r="AE23" s="22"/>
      <c r="AF23" s="22"/>
      <c r="AG23" s="22"/>
      <c r="AH23" s="24">
        <f t="shared" si="5"/>
        <v>2950</v>
      </c>
      <c r="AI23" s="35"/>
      <c r="AJ23" s="34"/>
      <c r="AK23" s="34"/>
      <c r="AL23" s="34"/>
      <c r="AM23" s="34"/>
      <c r="AN23" s="36">
        <f t="shared" si="6"/>
        <v>5529</v>
      </c>
      <c r="AO23" s="35"/>
      <c r="AP23" s="34"/>
      <c r="AQ23" s="34"/>
      <c r="AR23" s="34"/>
      <c r="AS23" s="34"/>
      <c r="AT23" s="36">
        <f t="shared" si="7"/>
        <v>3791</v>
      </c>
      <c r="AU23" s="23"/>
      <c r="AV23" s="22"/>
      <c r="AW23" s="22"/>
      <c r="AX23" s="22"/>
      <c r="AY23" s="22"/>
      <c r="AZ23" s="24">
        <f t="shared" si="8"/>
        <v>6635</v>
      </c>
      <c r="BA23" s="23"/>
      <c r="BB23" s="22"/>
      <c r="BC23" s="22"/>
      <c r="BD23" s="22"/>
      <c r="BE23" s="22"/>
      <c r="BF23" s="24">
        <f t="shared" si="9"/>
        <v>4438</v>
      </c>
      <c r="BG23" s="23"/>
      <c r="BH23" s="22"/>
      <c r="BI23" s="22"/>
      <c r="BJ23" s="22"/>
      <c r="BK23" s="22"/>
      <c r="BL23" s="24">
        <f t="shared" si="10"/>
        <v>4826</v>
      </c>
      <c r="BM23" s="35"/>
      <c r="BN23" s="34"/>
      <c r="BO23" s="34"/>
      <c r="BP23" s="34"/>
      <c r="BQ23" s="34"/>
      <c r="BR23" s="36">
        <f t="shared" si="0"/>
        <v>7025</v>
      </c>
      <c r="BS23" s="35"/>
      <c r="BT23" s="34"/>
      <c r="BU23" s="34"/>
      <c r="BV23" s="34"/>
      <c r="BW23" s="34"/>
      <c r="BX23" s="36">
        <f t="shared" si="11"/>
        <v>5129</v>
      </c>
      <c r="BY23" s="23"/>
      <c r="BZ23" s="22"/>
      <c r="CA23" s="22"/>
      <c r="CB23" s="22"/>
      <c r="CC23" s="22"/>
      <c r="CD23" s="24">
        <f t="shared" si="1"/>
        <v>7415</v>
      </c>
      <c r="CE23" s="23"/>
      <c r="CF23" s="22"/>
      <c r="CG23" s="22"/>
      <c r="CH23" s="22"/>
      <c r="CI23" s="22"/>
      <c r="CJ23" s="24">
        <f t="shared" si="12"/>
        <v>5416</v>
      </c>
      <c r="CK23" s="35"/>
      <c r="CL23" s="34"/>
      <c r="CM23" s="34"/>
      <c r="CN23" s="34"/>
      <c r="CO23" s="34"/>
      <c r="CP23" s="36">
        <f t="shared" si="2"/>
        <v>7805</v>
      </c>
      <c r="CQ23" s="35"/>
      <c r="CR23" s="34"/>
      <c r="CS23" s="34"/>
      <c r="CT23" s="34"/>
      <c r="CU23" s="34"/>
      <c r="CV23" s="36">
        <f t="shared" si="13"/>
        <v>5710</v>
      </c>
      <c r="CW23" s="21">
        <v>6580</v>
      </c>
      <c r="CX23" s="22">
        <f t="shared" si="24"/>
        <v>7074</v>
      </c>
      <c r="CY23" s="22">
        <f t="shared" si="14"/>
        <v>7428</v>
      </c>
      <c r="CZ23" s="22">
        <f t="shared" si="15"/>
        <v>7800</v>
      </c>
      <c r="DA23" s="22">
        <f t="shared" si="16"/>
        <v>7995</v>
      </c>
      <c r="DB23" s="24">
        <f t="shared" si="17"/>
        <v>8195</v>
      </c>
      <c r="DC23" s="23"/>
      <c r="DD23" s="22"/>
      <c r="DE23" s="22"/>
      <c r="DF23" s="22"/>
      <c r="DG23" s="22"/>
      <c r="DH23" s="24">
        <f t="shared" si="18"/>
        <v>6005</v>
      </c>
      <c r="DI23" s="185">
        <v>2.63</v>
      </c>
      <c r="DJ23" s="173">
        <f t="shared" si="19"/>
        <v>2.8272499999999998</v>
      </c>
      <c r="DK23" s="167">
        <f t="shared" si="20"/>
        <v>2.9686124999999999</v>
      </c>
      <c r="DL23" s="167">
        <f t="shared" si="21"/>
        <v>3.1170431249999999</v>
      </c>
      <c r="DM23" s="167">
        <f t="shared" si="22"/>
        <v>3.1949692031249999</v>
      </c>
      <c r="DN23" s="168">
        <f t="shared" si="23"/>
        <v>3.2748434332031247</v>
      </c>
      <c r="DP23" s="602"/>
      <c r="DQ23" s="605"/>
      <c r="DR23" s="159" t="s">
        <v>15</v>
      </c>
      <c r="DS23" s="181" t="s">
        <v>3</v>
      </c>
      <c r="DT23" s="188">
        <v>1.93</v>
      </c>
      <c r="DU23" s="173">
        <f t="shared" si="90"/>
        <v>2.0747499999999999</v>
      </c>
      <c r="DV23" s="167">
        <f t="shared" si="91"/>
        <v>2.1784874999999997</v>
      </c>
      <c r="DW23" s="167">
        <f t="shared" si="92"/>
        <v>2.2874118749999997</v>
      </c>
      <c r="DX23" s="167">
        <f t="shared" si="93"/>
        <v>2.3445971718749998</v>
      </c>
      <c r="DY23" s="168">
        <f t="shared" si="89"/>
        <v>2.4032121011718748</v>
      </c>
    </row>
    <row r="24" spans="1:129" x14ac:dyDescent="0.25">
      <c r="A24" s="602"/>
      <c r="B24" s="605"/>
      <c r="C24" s="159" t="s">
        <v>15</v>
      </c>
      <c r="D24" s="181" t="s">
        <v>3</v>
      </c>
      <c r="E24" s="44"/>
      <c r="F24" s="45"/>
      <c r="G24" s="45"/>
      <c r="H24" s="45"/>
      <c r="I24" s="45">
        <v>3319</v>
      </c>
      <c r="J24" s="61">
        <v>3458</v>
      </c>
      <c r="K24" s="44"/>
      <c r="L24" s="45"/>
      <c r="M24" s="45"/>
      <c r="N24" s="45"/>
      <c r="O24" s="45">
        <f t="shared" si="3"/>
        <v>2677.13859</v>
      </c>
      <c r="P24" s="61">
        <f t="shared" si="3"/>
        <v>2789.25738</v>
      </c>
      <c r="Q24" s="23"/>
      <c r="R24" s="22"/>
      <c r="S24" s="22"/>
      <c r="T24" s="22"/>
      <c r="U24" s="22">
        <v>4173</v>
      </c>
      <c r="V24" s="24">
        <v>4259</v>
      </c>
      <c r="W24" s="23"/>
      <c r="X24" s="22"/>
      <c r="Y24" s="22"/>
      <c r="Z24" s="22"/>
      <c r="AA24" s="22">
        <f t="shared" si="4"/>
        <v>3277</v>
      </c>
      <c r="AB24" s="24">
        <f t="shared" si="4"/>
        <v>3352</v>
      </c>
      <c r="AC24" s="23"/>
      <c r="AD24" s="22"/>
      <c r="AE24" s="22"/>
      <c r="AF24" s="22"/>
      <c r="AG24" s="22">
        <f t="shared" si="5"/>
        <v>2808</v>
      </c>
      <c r="AH24" s="24">
        <f t="shared" si="5"/>
        <v>2860</v>
      </c>
      <c r="AI24" s="35"/>
      <c r="AJ24" s="34"/>
      <c r="AK24" s="34"/>
      <c r="AL24" s="34"/>
      <c r="AM24" s="34">
        <f t="shared" si="6"/>
        <v>5217</v>
      </c>
      <c r="AN24" s="36">
        <f t="shared" si="6"/>
        <v>5324</v>
      </c>
      <c r="AO24" s="35"/>
      <c r="AP24" s="34"/>
      <c r="AQ24" s="34"/>
      <c r="AR24" s="34"/>
      <c r="AS24" s="34">
        <f t="shared" si="7"/>
        <v>3608</v>
      </c>
      <c r="AT24" s="36">
        <f t="shared" si="7"/>
        <v>3671</v>
      </c>
      <c r="AU24" s="23"/>
      <c r="AV24" s="22"/>
      <c r="AW24" s="22"/>
      <c r="AX24" s="22"/>
      <c r="AY24" s="22">
        <f t="shared" si="8"/>
        <v>6261</v>
      </c>
      <c r="AZ24" s="24">
        <f t="shared" si="8"/>
        <v>6389</v>
      </c>
      <c r="BA24" s="23"/>
      <c r="BB24" s="22"/>
      <c r="BC24" s="22"/>
      <c r="BD24" s="22"/>
      <c r="BE24" s="22">
        <f t="shared" si="9"/>
        <v>4219</v>
      </c>
      <c r="BF24" s="24">
        <f t="shared" si="9"/>
        <v>4294</v>
      </c>
      <c r="BG24" s="23"/>
      <c r="BH24" s="22"/>
      <c r="BI24" s="22"/>
      <c r="BJ24" s="22"/>
      <c r="BK24" s="22">
        <f t="shared" si="10"/>
        <v>4585</v>
      </c>
      <c r="BL24" s="24">
        <f t="shared" si="10"/>
        <v>4668</v>
      </c>
      <c r="BM24" s="35"/>
      <c r="BN24" s="34"/>
      <c r="BO24" s="34"/>
      <c r="BP24" s="34"/>
      <c r="BQ24" s="34">
        <f>ROUNDUP(AY24+(DA24-AY24)/4,0)</f>
        <v>6372</v>
      </c>
      <c r="BR24" s="36">
        <f t="shared" si="0"/>
        <v>6510</v>
      </c>
      <c r="BS24" s="35"/>
      <c r="BT24" s="34"/>
      <c r="BU24" s="34"/>
      <c r="BV24" s="34"/>
      <c r="BW24" s="34">
        <f t="shared" si="11"/>
        <v>4709</v>
      </c>
      <c r="BX24" s="36">
        <f t="shared" si="11"/>
        <v>4798</v>
      </c>
      <c r="BY24" s="23"/>
      <c r="BZ24" s="22"/>
      <c r="CA24" s="22"/>
      <c r="CB24" s="22"/>
      <c r="CC24" s="22">
        <f>ROUNDUP(BQ24+(DA24-AY24)/4,0)</f>
        <v>6483</v>
      </c>
      <c r="CD24" s="24">
        <f t="shared" si="1"/>
        <v>6631</v>
      </c>
      <c r="CE24" s="23"/>
      <c r="CF24" s="22"/>
      <c r="CG24" s="22"/>
      <c r="CH24" s="22"/>
      <c r="CI24" s="22">
        <f t="shared" si="12"/>
        <v>4816</v>
      </c>
      <c r="CJ24" s="24">
        <f t="shared" si="12"/>
        <v>4911</v>
      </c>
      <c r="CK24" s="35"/>
      <c r="CL24" s="34"/>
      <c r="CM24" s="34"/>
      <c r="CN24" s="34"/>
      <c r="CO24" s="34">
        <f>ROUNDUP(CC24+(DA24-AY24)/4,0)</f>
        <v>6594</v>
      </c>
      <c r="CP24" s="36">
        <f t="shared" si="2"/>
        <v>6752</v>
      </c>
      <c r="CQ24" s="35"/>
      <c r="CR24" s="34"/>
      <c r="CS24" s="34"/>
      <c r="CT24" s="34"/>
      <c r="CU24" s="34">
        <f t="shared" si="13"/>
        <v>4931</v>
      </c>
      <c r="CV24" s="36">
        <f t="shared" si="13"/>
        <v>5033</v>
      </c>
      <c r="CW24" s="21">
        <v>5517</v>
      </c>
      <c r="CX24" s="22">
        <f t="shared" si="24"/>
        <v>5931</v>
      </c>
      <c r="CY24" s="22">
        <f t="shared" si="14"/>
        <v>6228</v>
      </c>
      <c r="CZ24" s="22">
        <f t="shared" si="15"/>
        <v>6540</v>
      </c>
      <c r="DA24" s="22">
        <f t="shared" si="16"/>
        <v>6704</v>
      </c>
      <c r="DB24" s="24">
        <f t="shared" si="17"/>
        <v>6872</v>
      </c>
      <c r="DC24" s="23"/>
      <c r="DD24" s="22"/>
      <c r="DE24" s="22"/>
      <c r="DF24" s="22"/>
      <c r="DG24" s="22">
        <f t="shared" si="18"/>
        <v>5046</v>
      </c>
      <c r="DH24" s="24">
        <f t="shared" si="18"/>
        <v>5154</v>
      </c>
      <c r="DI24" s="187">
        <v>2.21</v>
      </c>
      <c r="DJ24" s="173">
        <f t="shared" si="19"/>
        <v>2.37575</v>
      </c>
      <c r="DK24" s="167">
        <f t="shared" si="20"/>
        <v>2.4945374999999999</v>
      </c>
      <c r="DL24" s="167">
        <f t="shared" si="21"/>
        <v>2.6192643749999998</v>
      </c>
      <c r="DM24" s="167">
        <f t="shared" si="22"/>
        <v>2.6847459843749997</v>
      </c>
      <c r="DN24" s="168">
        <f t="shared" si="23"/>
        <v>2.7518646339843746</v>
      </c>
      <c r="DP24" s="602"/>
      <c r="DQ24" s="605"/>
      <c r="DR24" s="159" t="s">
        <v>15</v>
      </c>
      <c r="DS24" s="181" t="s">
        <v>2</v>
      </c>
      <c r="DT24" s="188">
        <v>1.84</v>
      </c>
      <c r="DU24" s="173">
        <f t="shared" si="90"/>
        <v>1.9780000000000002</v>
      </c>
      <c r="DV24" s="167">
        <f t="shared" si="91"/>
        <v>2.0769000000000002</v>
      </c>
      <c r="DW24" s="167">
        <f t="shared" si="92"/>
        <v>2.1807450000000004</v>
      </c>
      <c r="DX24" s="167">
        <f t="shared" si="93"/>
        <v>2.2352636250000004</v>
      </c>
      <c r="DY24" s="168">
        <f t="shared" si="89"/>
        <v>2.2911452156250003</v>
      </c>
    </row>
    <row r="25" spans="1:129" x14ac:dyDescent="0.25">
      <c r="A25" s="602"/>
      <c r="B25" s="605"/>
      <c r="C25" s="159" t="s">
        <v>15</v>
      </c>
      <c r="D25" s="181" t="s">
        <v>2</v>
      </c>
      <c r="E25" s="44"/>
      <c r="F25" s="45"/>
      <c r="G25" s="45"/>
      <c r="H25" s="45">
        <v>2961</v>
      </c>
      <c r="I25" s="45">
        <v>3090</v>
      </c>
      <c r="J25" s="61">
        <v>3219</v>
      </c>
      <c r="K25" s="44"/>
      <c r="L25" s="45"/>
      <c r="M25" s="45"/>
      <c r="N25" s="45">
        <f t="shared" ref="N25:N27" si="94">H25*1.15*0.7014</f>
        <v>2388.37221</v>
      </c>
      <c r="O25" s="45">
        <f t="shared" ref="O25:O27" si="95">I25*1.15*0.7014</f>
        <v>2492.4249</v>
      </c>
      <c r="P25" s="61">
        <f t="shared" si="3"/>
        <v>2596.47759</v>
      </c>
      <c r="Q25" s="23"/>
      <c r="R25" s="22"/>
      <c r="S25" s="22"/>
      <c r="T25" s="22">
        <v>3827</v>
      </c>
      <c r="U25" s="22">
        <v>3905</v>
      </c>
      <c r="V25" s="24">
        <v>3984</v>
      </c>
      <c r="W25" s="23"/>
      <c r="X25" s="22"/>
      <c r="Y25" s="22"/>
      <c r="Z25" s="22">
        <f t="shared" ref="Z25:Z27" si="96">ROUNDUP((T25+H25*0.15)*0.7014,0)</f>
        <v>2996</v>
      </c>
      <c r="AA25" s="22">
        <f t="shared" ref="AA25:AA27" si="97">ROUNDUP((U25+I25*0.15)*0.7014,0)</f>
        <v>3065</v>
      </c>
      <c r="AB25" s="24">
        <f t="shared" si="4"/>
        <v>3134</v>
      </c>
      <c r="AC25" s="23"/>
      <c r="AD25" s="22"/>
      <c r="AE25" s="22"/>
      <c r="AF25" s="22">
        <f t="shared" ref="AF25:AF27" si="98">ROUNDUP((Z25+$AH$5)*0.7014,0)</f>
        <v>2610</v>
      </c>
      <c r="AG25" s="22">
        <f t="shared" ref="AG25:AG27" si="99">ROUNDUP((AA25+$AH$5)*0.7014,0)</f>
        <v>2659</v>
      </c>
      <c r="AH25" s="24">
        <f t="shared" si="5"/>
        <v>2707</v>
      </c>
      <c r="AI25" s="35"/>
      <c r="AJ25" s="34"/>
      <c r="AK25" s="34"/>
      <c r="AL25" s="34">
        <f t="shared" ref="AL25:AL27" si="100">ROUNDUP(T25*1.25,0)</f>
        <v>4784</v>
      </c>
      <c r="AM25" s="34">
        <f t="shared" ref="AM25:AM27" si="101">ROUNDUP(U25*1.25,0)</f>
        <v>4882</v>
      </c>
      <c r="AN25" s="36">
        <f t="shared" si="6"/>
        <v>4980</v>
      </c>
      <c r="AO25" s="35"/>
      <c r="AP25" s="34"/>
      <c r="AQ25" s="34"/>
      <c r="AR25" s="34">
        <f t="shared" ref="AR25" si="102">ROUNDUP((AL25+$AT$5)*0.585,0)</f>
        <v>3355</v>
      </c>
      <c r="AS25" s="34">
        <f t="shared" ref="AS25" si="103">ROUNDUP((AM25+$AT$5)*0.585,0)</f>
        <v>3412</v>
      </c>
      <c r="AT25" s="36">
        <f t="shared" si="7"/>
        <v>3470</v>
      </c>
      <c r="AU25" s="23"/>
      <c r="AV25" s="22"/>
      <c r="AW25" s="22"/>
      <c r="AX25" s="22">
        <f t="shared" ref="AX25" si="104">ROUNDUP(AL25*1.2,0)</f>
        <v>5741</v>
      </c>
      <c r="AY25" s="22">
        <f t="shared" ref="AY25" si="105">ROUNDUP(AM25*1.2,0)</f>
        <v>5859</v>
      </c>
      <c r="AZ25" s="24">
        <f t="shared" si="8"/>
        <v>5976</v>
      </c>
      <c r="BA25" s="23"/>
      <c r="BB25" s="22"/>
      <c r="BC25" s="22"/>
      <c r="BD25" s="22">
        <f t="shared" ref="BD25" si="106">ROUNDUP((AX25+$BF$5)*0.585,0)</f>
        <v>3915</v>
      </c>
      <c r="BE25" s="22">
        <f t="shared" ref="BE25" si="107">ROUNDUP((AY25+$BF$5)*0.585,0)</f>
        <v>3984</v>
      </c>
      <c r="BF25" s="24">
        <f t="shared" si="9"/>
        <v>4052</v>
      </c>
      <c r="BG25" s="23"/>
      <c r="BH25" s="22"/>
      <c r="BI25" s="22"/>
      <c r="BJ25" s="22">
        <f t="shared" ref="BJ25" si="108">ROUNDUP(((AX25+$BL$5)+0.1*AX25)*0.585,0)</f>
        <v>4251</v>
      </c>
      <c r="BK25" s="22">
        <f t="shared" ref="BK25" si="109">ROUNDUP(((AY25+$BL$5)+0.1*AY25)*0.585,0)</f>
        <v>4327</v>
      </c>
      <c r="BL25" s="24">
        <f t="shared" si="10"/>
        <v>4402</v>
      </c>
      <c r="BM25" s="35"/>
      <c r="BN25" s="34"/>
      <c r="BO25" s="34"/>
      <c r="BP25" s="34">
        <f>ROUNDUP(AX25+(CZ25-AX25)/4,0)</f>
        <v>5818</v>
      </c>
      <c r="BQ25" s="34">
        <f>ROUNDUP(AY25+(DA25-AY25)/4,0)</f>
        <v>5944</v>
      </c>
      <c r="BR25" s="36">
        <f t="shared" si="0"/>
        <v>6071</v>
      </c>
      <c r="BS25" s="35"/>
      <c r="BT25" s="34"/>
      <c r="BU25" s="34"/>
      <c r="BV25" s="34">
        <f t="shared" ref="BV25" si="110">ROUNDUP(((BP25+$BX$5)+0.1*BP25)*0.585,0)</f>
        <v>4353</v>
      </c>
      <c r="BW25" s="34">
        <f t="shared" ref="BW25" si="111">ROUNDUP(((BQ25+$BX$5)+0.1*BQ25)*0.585,0)</f>
        <v>4434</v>
      </c>
      <c r="BX25" s="36">
        <f t="shared" si="11"/>
        <v>4516</v>
      </c>
      <c r="BY25" s="23"/>
      <c r="BZ25" s="22"/>
      <c r="CA25" s="22"/>
      <c r="CB25" s="22">
        <f>ROUNDUP(BP25+(CZ25-AX25)/4,0)</f>
        <v>5895</v>
      </c>
      <c r="CC25" s="22">
        <f>ROUNDUP(BQ25+(DA25-AY25)/4,0)</f>
        <v>6029</v>
      </c>
      <c r="CD25" s="24">
        <f t="shared" si="1"/>
        <v>6166</v>
      </c>
      <c r="CE25" s="23"/>
      <c r="CF25" s="22"/>
      <c r="CG25" s="22"/>
      <c r="CH25" s="22">
        <f t="shared" ref="CH25" si="112">ROUNDUP(((CB25+$CJ$5)+0.1*CB25)*0.585,0)</f>
        <v>4437</v>
      </c>
      <c r="CI25" s="22">
        <f t="shared" ref="CI25" si="113">ROUNDUP(((CC25+$CJ$5)+0.1*CC25)*0.585,0)</f>
        <v>4524</v>
      </c>
      <c r="CJ25" s="24">
        <f t="shared" si="12"/>
        <v>4612</v>
      </c>
      <c r="CK25" s="35"/>
      <c r="CL25" s="34"/>
      <c r="CM25" s="34"/>
      <c r="CN25" s="34">
        <f>ROUNDUP(CB25+(CZ25-AX25)/4,0)</f>
        <v>5972</v>
      </c>
      <c r="CO25" s="34">
        <f>ROUNDUP(CC25+(DA25-AY25)/4,0)</f>
        <v>6114</v>
      </c>
      <c r="CP25" s="36">
        <f t="shared" si="2"/>
        <v>6261</v>
      </c>
      <c r="CQ25" s="35"/>
      <c r="CR25" s="34"/>
      <c r="CS25" s="34"/>
      <c r="CT25" s="34">
        <f t="shared" ref="CT25" si="114">ROUNDUP(((CN25+$CV$5)+0.1*CN25)*0.585,0)</f>
        <v>4531</v>
      </c>
      <c r="CU25" s="34">
        <f t="shared" ref="CU25" si="115">ROUNDUP(((CO25+$CV$5)+0.1*CO25)*0.585,0)</f>
        <v>4622</v>
      </c>
      <c r="CV25" s="36">
        <f t="shared" si="13"/>
        <v>4717</v>
      </c>
      <c r="CW25" s="21">
        <v>5101</v>
      </c>
      <c r="CX25" s="22">
        <f t="shared" si="24"/>
        <v>5484</v>
      </c>
      <c r="CY25" s="22">
        <f t="shared" si="14"/>
        <v>5759</v>
      </c>
      <c r="CZ25" s="22">
        <f t="shared" si="15"/>
        <v>6047</v>
      </c>
      <c r="DA25" s="22">
        <f t="shared" si="16"/>
        <v>6199</v>
      </c>
      <c r="DB25" s="24">
        <f t="shared" si="17"/>
        <v>6354</v>
      </c>
      <c r="DC25" s="23"/>
      <c r="DD25" s="22"/>
      <c r="DE25" s="22"/>
      <c r="DF25" s="22">
        <f t="shared" ref="DF25" si="116">ROUNDUP(((CZ25+$DH$5)+0.1*CZ25)*0.585,0)</f>
        <v>4623</v>
      </c>
      <c r="DG25" s="22">
        <f t="shared" ref="DG25" si="117">ROUNDUP(((DA25+$DH$5)+0.1*DA25)*0.585,0)</f>
        <v>4721</v>
      </c>
      <c r="DH25" s="24">
        <f t="shared" si="18"/>
        <v>4821</v>
      </c>
      <c r="DI25" s="188">
        <v>2.04</v>
      </c>
      <c r="DJ25" s="173">
        <f t="shared" si="19"/>
        <v>2.1930000000000001</v>
      </c>
      <c r="DK25" s="167">
        <f t="shared" si="20"/>
        <v>2.3026499999999999</v>
      </c>
      <c r="DL25" s="167">
        <f t="shared" si="21"/>
        <v>2.4177824999999999</v>
      </c>
      <c r="DM25" s="167">
        <f t="shared" si="22"/>
        <v>2.4782270624999998</v>
      </c>
      <c r="DN25" s="168">
        <f t="shared" si="23"/>
        <v>2.5401827390624998</v>
      </c>
      <c r="DP25" s="602"/>
      <c r="DQ25" s="605"/>
      <c r="DR25" s="159" t="s">
        <v>15</v>
      </c>
      <c r="DS25" s="181" t="s">
        <v>1</v>
      </c>
      <c r="DT25" s="188">
        <v>1.8</v>
      </c>
      <c r="DU25" s="173">
        <f t="shared" si="90"/>
        <v>1.9350000000000001</v>
      </c>
      <c r="DV25" s="167">
        <f t="shared" si="91"/>
        <v>2.0317500000000002</v>
      </c>
      <c r="DW25" s="167">
        <f t="shared" si="92"/>
        <v>2.1333375000000001</v>
      </c>
      <c r="DX25" s="167">
        <f t="shared" si="93"/>
        <v>2.1866709375000002</v>
      </c>
      <c r="DY25" s="168">
        <f t="shared" si="89"/>
        <v>2.2413377109375001</v>
      </c>
    </row>
    <row r="26" spans="1:129" ht="15.75" thickBot="1" x14ac:dyDescent="0.3">
      <c r="A26" s="602"/>
      <c r="B26" s="605"/>
      <c r="C26" s="159" t="s">
        <v>15</v>
      </c>
      <c r="D26" s="181" t="s">
        <v>21</v>
      </c>
      <c r="E26" s="44"/>
      <c r="F26" s="45"/>
      <c r="G26" s="45">
        <v>2462</v>
      </c>
      <c r="H26" s="45">
        <v>2574</v>
      </c>
      <c r="I26" s="45">
        <v>2686</v>
      </c>
      <c r="J26" s="61">
        <v>2798</v>
      </c>
      <c r="K26" s="44"/>
      <c r="L26" s="45"/>
      <c r="M26" s="45">
        <f t="shared" ref="M26:M27" si="118">G26*1.15*0.7014</f>
        <v>1985.8738199999998</v>
      </c>
      <c r="N26" s="45">
        <f t="shared" si="94"/>
        <v>2076.21414</v>
      </c>
      <c r="O26" s="45">
        <f t="shared" si="95"/>
        <v>2166.5544599999998</v>
      </c>
      <c r="P26" s="61">
        <f t="shared" si="3"/>
        <v>2256.8947800000001</v>
      </c>
      <c r="Q26" s="23"/>
      <c r="R26" s="22"/>
      <c r="S26" s="22">
        <v>3355</v>
      </c>
      <c r="T26" s="22">
        <v>3486</v>
      </c>
      <c r="U26" s="22">
        <v>3555</v>
      </c>
      <c r="V26" s="24">
        <v>3626</v>
      </c>
      <c r="W26" s="23"/>
      <c r="X26" s="22"/>
      <c r="Y26" s="22">
        <f t="shared" ref="Y26:Y27" si="119">ROUNDUP((S26+G26*0.15)*0.7014,0)</f>
        <v>2613</v>
      </c>
      <c r="Z26" s="22">
        <f t="shared" si="96"/>
        <v>2716</v>
      </c>
      <c r="AA26" s="22">
        <f t="shared" si="97"/>
        <v>2777</v>
      </c>
      <c r="AB26" s="24">
        <f t="shared" si="4"/>
        <v>2838</v>
      </c>
      <c r="AC26" s="23"/>
      <c r="AD26" s="22"/>
      <c r="AE26" s="22">
        <f t="shared" ref="AE26:AE27" si="120">ROUNDUP((Y26+$AH$5)*0.7014,0)</f>
        <v>2342</v>
      </c>
      <c r="AF26" s="22">
        <f t="shared" si="98"/>
        <v>2414</v>
      </c>
      <c r="AG26" s="22">
        <f t="shared" si="99"/>
        <v>2457</v>
      </c>
      <c r="AH26" s="24">
        <f t="shared" si="5"/>
        <v>2500</v>
      </c>
      <c r="AI26" s="35"/>
      <c r="AJ26" s="34"/>
      <c r="AK26" s="34">
        <f t="shared" ref="AK26:AK27" si="121">ROUNDUP(S26*1.25,0)</f>
        <v>4194</v>
      </c>
      <c r="AL26" s="34">
        <f t="shared" si="100"/>
        <v>4358</v>
      </c>
      <c r="AM26" s="34">
        <f t="shared" si="101"/>
        <v>4444</v>
      </c>
      <c r="AN26" s="36">
        <f t="shared" si="6"/>
        <v>4533</v>
      </c>
      <c r="AO26" s="35"/>
      <c r="AP26" s="34"/>
      <c r="AQ26" s="34">
        <f t="shared" ref="AQ26" si="122">ROUNDUP((AK26+$AT$5)*0.585,0)</f>
        <v>3010</v>
      </c>
      <c r="AR26" s="34">
        <f t="shared" ref="AR26" si="123">ROUNDUP((AL26+$AT$5)*0.585,0)</f>
        <v>3106</v>
      </c>
      <c r="AS26" s="34">
        <f t="shared" ref="AS26" si="124">ROUNDUP((AM26+$AT$5)*0.585,0)</f>
        <v>3156</v>
      </c>
      <c r="AT26" s="36">
        <f t="shared" si="7"/>
        <v>3208</v>
      </c>
      <c r="AU26" s="23"/>
      <c r="AV26" s="22"/>
      <c r="AW26" s="22">
        <f t="shared" ref="AW26" si="125">ROUNDUP(AK26*1.2,0)</f>
        <v>5033</v>
      </c>
      <c r="AX26" s="22">
        <f t="shared" ref="AX26" si="126">ROUNDUP(AL26*1.2,0)</f>
        <v>5230</v>
      </c>
      <c r="AY26" s="22">
        <f t="shared" ref="AY26" si="127">ROUNDUP(AM26*1.2,0)</f>
        <v>5333</v>
      </c>
      <c r="AZ26" s="24">
        <f t="shared" si="8"/>
        <v>5440</v>
      </c>
      <c r="BA26" s="23"/>
      <c r="BB26" s="22"/>
      <c r="BC26" s="22">
        <f t="shared" ref="BC26" si="128">ROUNDUP((AW26+$BF$5)*0.585,0)</f>
        <v>3501</v>
      </c>
      <c r="BD26" s="22">
        <f t="shared" ref="BD26" si="129">ROUNDUP((AX26+$BF$5)*0.585,0)</f>
        <v>3616</v>
      </c>
      <c r="BE26" s="22">
        <f t="shared" ref="BE26" si="130">ROUNDUP((AY26+$BF$5)*0.585,0)</f>
        <v>3676</v>
      </c>
      <c r="BF26" s="24">
        <f t="shared" si="9"/>
        <v>3739</v>
      </c>
      <c r="BG26" s="23"/>
      <c r="BH26" s="22"/>
      <c r="BI26" s="22">
        <f t="shared" ref="BI26" si="131">ROUNDUP(((AW26+$BL$5)+0.1*AW26)*0.585,0)</f>
        <v>3795</v>
      </c>
      <c r="BJ26" s="22">
        <f t="shared" ref="BJ26" si="132">ROUNDUP(((AX26+$BL$5)+0.1*AX26)*0.585,0)</f>
        <v>3922</v>
      </c>
      <c r="BK26" s="22">
        <f t="shared" ref="BK26" si="133">ROUNDUP(((AY26+$BL$5)+0.1*AY26)*0.585,0)</f>
        <v>3988</v>
      </c>
      <c r="BL26" s="24">
        <f t="shared" si="10"/>
        <v>4057</v>
      </c>
      <c r="BM26" s="35"/>
      <c r="BN26" s="34"/>
      <c r="BO26" s="34">
        <f>ROUNDUP(AW26+(CY26-AW26)/4,0)</f>
        <v>5138</v>
      </c>
      <c r="BP26" s="34">
        <f>ROUNDUP(AX26+(CZ26-AX26)/4,0)</f>
        <v>5354</v>
      </c>
      <c r="BQ26" s="34">
        <f>ROUNDUP(AY26+(DA26-AY26)/4,0)</f>
        <v>5467</v>
      </c>
      <c r="BR26" s="36">
        <f t="shared" si="0"/>
        <v>5584</v>
      </c>
      <c r="BS26" s="35"/>
      <c r="BT26" s="34"/>
      <c r="BU26" s="34">
        <f t="shared" ref="BU26" si="134">ROUNDUP(((BO26+$BX$5)+0.1*BO26)*0.585,0)</f>
        <v>3915</v>
      </c>
      <c r="BV26" s="34">
        <f t="shared" ref="BV26" si="135">ROUNDUP(((BP26+$BX$5)+0.1*BP26)*0.585,0)</f>
        <v>4054</v>
      </c>
      <c r="BW26" s="34">
        <f t="shared" ref="BW26" si="136">ROUNDUP(((BQ26+$BX$5)+0.1*BQ26)*0.585,0)</f>
        <v>4127</v>
      </c>
      <c r="BX26" s="36">
        <f t="shared" si="11"/>
        <v>4202</v>
      </c>
      <c r="BY26" s="23"/>
      <c r="BZ26" s="22"/>
      <c r="CA26" s="22">
        <f>ROUNDUP(BO26+(CY26-AW26)/4,0)</f>
        <v>5243</v>
      </c>
      <c r="CB26" s="22">
        <f>ROUNDUP(BP26+(CZ26-AX26)/4,0)</f>
        <v>5478</v>
      </c>
      <c r="CC26" s="22">
        <f>ROUNDUP(BQ26+(DA26-AY26)/4,0)</f>
        <v>5601</v>
      </c>
      <c r="CD26" s="24">
        <f t="shared" si="1"/>
        <v>5728</v>
      </c>
      <c r="CE26" s="23"/>
      <c r="CF26" s="22"/>
      <c r="CG26" s="22">
        <f t="shared" ref="CG26" si="137">ROUNDUP(((CA26+$CJ$5)+0.1*CA26)*0.585,0)</f>
        <v>4018</v>
      </c>
      <c r="CH26" s="22">
        <f t="shared" ref="CH26" si="138">ROUNDUP(((CB26+$CJ$5)+0.1*CB26)*0.585,0)</f>
        <v>4169</v>
      </c>
      <c r="CI26" s="22">
        <f t="shared" ref="CI26" si="139">ROUNDUP(((CC26+$CJ$5)+0.1*CC26)*0.585,0)</f>
        <v>4248</v>
      </c>
      <c r="CJ26" s="24">
        <f t="shared" si="12"/>
        <v>4330</v>
      </c>
      <c r="CK26" s="35"/>
      <c r="CL26" s="34"/>
      <c r="CM26" s="34">
        <f>ROUNDUP(CA26+(CY26-AW26)/4,0)</f>
        <v>5348</v>
      </c>
      <c r="CN26" s="34">
        <f>ROUNDUP(CB26+(CZ26-AX26)/4,0)</f>
        <v>5602</v>
      </c>
      <c r="CO26" s="34">
        <f>ROUNDUP(CC26+(DA26-AY26)/4,0)</f>
        <v>5735</v>
      </c>
      <c r="CP26" s="36">
        <f t="shared" si="2"/>
        <v>5872</v>
      </c>
      <c r="CQ26" s="35"/>
      <c r="CR26" s="34"/>
      <c r="CS26" s="34">
        <f t="shared" ref="CS26" si="140">ROUNDUP(((CM26+$CV$5)+0.1*CM26)*0.585,0)</f>
        <v>4129</v>
      </c>
      <c r="CT26" s="34">
        <f t="shared" ref="CT26" si="141">ROUNDUP(((CN26+$CV$5)+0.1*CN26)*0.585,0)</f>
        <v>4293</v>
      </c>
      <c r="CU26" s="34">
        <f t="shared" ref="CU26" si="142">ROUNDUP(((CO26+$CV$5)+0.1*CO26)*0.585,0)</f>
        <v>4378</v>
      </c>
      <c r="CV26" s="36">
        <f t="shared" si="13"/>
        <v>4467</v>
      </c>
      <c r="CW26" s="21">
        <v>4828</v>
      </c>
      <c r="CX26" s="22">
        <f t="shared" si="24"/>
        <v>5191</v>
      </c>
      <c r="CY26" s="22">
        <f t="shared" si="14"/>
        <v>5451</v>
      </c>
      <c r="CZ26" s="22">
        <f t="shared" si="15"/>
        <v>5724</v>
      </c>
      <c r="DA26" s="22">
        <f t="shared" si="16"/>
        <v>5868</v>
      </c>
      <c r="DB26" s="24">
        <f t="shared" si="17"/>
        <v>6015</v>
      </c>
      <c r="DC26" s="23"/>
      <c r="DD26" s="22"/>
      <c r="DE26" s="22">
        <f t="shared" ref="DE26" si="143">ROUNDUP(((CY26+$DH$5)+0.1*CY26)*0.585,0)</f>
        <v>4239</v>
      </c>
      <c r="DF26" s="22">
        <f t="shared" ref="DF26" si="144">ROUNDUP(((CZ26+$DH$5)+0.1*CZ26)*0.585,0)</f>
        <v>4415</v>
      </c>
      <c r="DG26" s="22">
        <f t="shared" ref="DG26" si="145">ROUNDUP(((DA26+$DH$5)+0.1*DA26)*0.585,0)</f>
        <v>4508</v>
      </c>
      <c r="DH26" s="24">
        <f t="shared" si="18"/>
        <v>4602</v>
      </c>
      <c r="DI26" s="188">
        <v>1.93</v>
      </c>
      <c r="DJ26" s="173">
        <f t="shared" si="19"/>
        <v>2.0747499999999999</v>
      </c>
      <c r="DK26" s="167">
        <f t="shared" si="20"/>
        <v>2.1784874999999997</v>
      </c>
      <c r="DL26" s="167">
        <f t="shared" si="21"/>
        <v>2.2874118749999997</v>
      </c>
      <c r="DM26" s="167">
        <f t="shared" si="22"/>
        <v>2.3445971718749998</v>
      </c>
      <c r="DN26" s="168">
        <f t="shared" si="23"/>
        <v>2.4032121011718748</v>
      </c>
      <c r="DP26" s="603"/>
      <c r="DQ26" s="606"/>
      <c r="DR26" s="160" t="s">
        <v>15</v>
      </c>
      <c r="DS26" s="182" t="s">
        <v>121</v>
      </c>
      <c r="DT26" s="186">
        <v>1.75</v>
      </c>
      <c r="DU26" s="174">
        <f t="shared" si="90"/>
        <v>1.8812500000000001</v>
      </c>
      <c r="DV26" s="169">
        <f t="shared" si="91"/>
        <v>1.9753125</v>
      </c>
      <c r="DW26" s="169">
        <f t="shared" si="92"/>
        <v>2.0740781250000002</v>
      </c>
      <c r="DX26" s="169">
        <f t="shared" si="93"/>
        <v>2.1259300781250001</v>
      </c>
      <c r="DY26" s="170">
        <f t="shared" si="89"/>
        <v>2.1790783300781253</v>
      </c>
    </row>
    <row r="27" spans="1:129" ht="15.75" customHeight="1" thickBot="1" x14ac:dyDescent="0.3">
      <c r="A27" s="603"/>
      <c r="B27" s="606"/>
      <c r="C27" s="160" t="s">
        <v>15</v>
      </c>
      <c r="D27" s="182" t="s">
        <v>23</v>
      </c>
      <c r="E27" s="211"/>
      <c r="F27" s="212">
        <v>2325</v>
      </c>
      <c r="G27" s="212">
        <f>F27*1.05</f>
        <v>2441.25</v>
      </c>
      <c r="H27" s="212">
        <f>G27*1.05</f>
        <v>2563.3125</v>
      </c>
      <c r="I27" s="212">
        <f>H27*1.025</f>
        <v>2627.3953124999998</v>
      </c>
      <c r="J27" s="212">
        <f>I27*1.025</f>
        <v>2693.0801953124997</v>
      </c>
      <c r="K27" s="46"/>
      <c r="L27" s="47">
        <f t="shared" ref="L27" si="146">F27*1.15*0.7014</f>
        <v>1875.36825</v>
      </c>
      <c r="M27" s="47">
        <f t="shared" si="118"/>
        <v>1969.1366625000001</v>
      </c>
      <c r="N27" s="47">
        <f t="shared" si="94"/>
        <v>2067.5934956249998</v>
      </c>
      <c r="O27" s="47">
        <f t="shared" si="95"/>
        <v>2119.283333015625</v>
      </c>
      <c r="P27" s="62">
        <f t="shared" si="3"/>
        <v>2172.2654163410152</v>
      </c>
      <c r="Q27" s="28"/>
      <c r="R27" s="29">
        <v>3195</v>
      </c>
      <c r="S27" s="29">
        <v>3319</v>
      </c>
      <c r="T27" s="29">
        <v>3449</v>
      </c>
      <c r="U27" s="29">
        <v>3517</v>
      </c>
      <c r="V27" s="30">
        <v>3587</v>
      </c>
      <c r="W27" s="28"/>
      <c r="X27" s="29">
        <f t="shared" ref="X27" si="147">ROUNDUP((R27+F27*0.15)*0.7014,0)</f>
        <v>2486</v>
      </c>
      <c r="Y27" s="29">
        <f t="shared" si="119"/>
        <v>2585</v>
      </c>
      <c r="Z27" s="29">
        <f t="shared" si="96"/>
        <v>2689</v>
      </c>
      <c r="AA27" s="29">
        <f t="shared" si="97"/>
        <v>2744</v>
      </c>
      <c r="AB27" s="30">
        <f t="shared" si="4"/>
        <v>2800</v>
      </c>
      <c r="AC27" s="28"/>
      <c r="AD27" s="29">
        <f t="shared" ref="AD27" si="148">ROUNDUP((X27+$AH$5)*0.7014,0)</f>
        <v>2253</v>
      </c>
      <c r="AE27" s="29">
        <f t="shared" si="120"/>
        <v>2322</v>
      </c>
      <c r="AF27" s="29">
        <f t="shared" si="98"/>
        <v>2395</v>
      </c>
      <c r="AG27" s="29">
        <f t="shared" si="99"/>
        <v>2434</v>
      </c>
      <c r="AH27" s="30">
        <f t="shared" si="5"/>
        <v>2473</v>
      </c>
      <c r="AI27" s="39"/>
      <c r="AJ27" s="40">
        <f t="shared" ref="AJ27" si="149">ROUNDUP(R27*1.25,0)</f>
        <v>3994</v>
      </c>
      <c r="AK27" s="40">
        <f t="shared" si="121"/>
        <v>4149</v>
      </c>
      <c r="AL27" s="40">
        <f t="shared" si="100"/>
        <v>4312</v>
      </c>
      <c r="AM27" s="40">
        <f t="shared" si="101"/>
        <v>4397</v>
      </c>
      <c r="AN27" s="41">
        <f t="shared" si="6"/>
        <v>4484</v>
      </c>
      <c r="AO27" s="39"/>
      <c r="AP27" s="40">
        <f t="shared" ref="AP27" si="150">ROUNDUP((AJ27+$AT$5)*0.585,0)</f>
        <v>2893</v>
      </c>
      <c r="AQ27" s="40">
        <f t="shared" ref="AQ27" si="151">ROUNDUP((AK27+$AT$5)*0.585,0)</f>
        <v>2983</v>
      </c>
      <c r="AR27" s="40">
        <f t="shared" ref="AR27" si="152">ROUNDUP((AL27+$AT$5)*0.585,0)</f>
        <v>3079</v>
      </c>
      <c r="AS27" s="40">
        <f t="shared" ref="AS27" si="153">ROUNDUP((AM27+$AT$5)*0.585,0)</f>
        <v>3128</v>
      </c>
      <c r="AT27" s="41">
        <f t="shared" si="7"/>
        <v>3179</v>
      </c>
      <c r="AU27" s="28"/>
      <c r="AV27" s="29">
        <f t="shared" ref="AV27" si="154">ROUNDUP(AJ27*1.2,0)</f>
        <v>4793</v>
      </c>
      <c r="AW27" s="29">
        <f t="shared" ref="AW27" si="155">ROUNDUP(AK27*1.2,0)</f>
        <v>4979</v>
      </c>
      <c r="AX27" s="29">
        <f t="shared" ref="AX27" si="156">ROUNDUP(AL27*1.2,0)</f>
        <v>5175</v>
      </c>
      <c r="AY27" s="29">
        <f t="shared" ref="AY27" si="157">ROUNDUP(AM27*1.2,0)</f>
        <v>5277</v>
      </c>
      <c r="AZ27" s="30">
        <f t="shared" si="8"/>
        <v>5381</v>
      </c>
      <c r="BA27" s="28"/>
      <c r="BB27" s="29">
        <f t="shared" ref="BB27" si="158">ROUNDUP((AV27+$BF$5)*0.585,0)</f>
        <v>3360</v>
      </c>
      <c r="BC27" s="29">
        <f t="shared" ref="BC27" si="159">ROUNDUP((AW27+$BF$5)*0.585,0)</f>
        <v>3469</v>
      </c>
      <c r="BD27" s="29">
        <f t="shared" ref="BD27" si="160">ROUNDUP((AX27+$BF$5)*0.585,0)</f>
        <v>3584</v>
      </c>
      <c r="BE27" s="29">
        <f t="shared" ref="BE27" si="161">ROUNDUP((AY27+$BF$5)*0.585,0)</f>
        <v>3643</v>
      </c>
      <c r="BF27" s="30">
        <f t="shared" si="9"/>
        <v>3704</v>
      </c>
      <c r="BG27" s="28"/>
      <c r="BH27" s="29">
        <f t="shared" ref="BH27" si="162">ROUNDUP(((AV27+$BL$5)+0.1*AV27)*0.585,0)</f>
        <v>3641</v>
      </c>
      <c r="BI27" s="29">
        <f t="shared" ref="BI27" si="163">ROUNDUP(((AW27+$BL$5)+0.1*AW27)*0.585,0)</f>
        <v>3760</v>
      </c>
      <c r="BJ27" s="29">
        <f t="shared" ref="BJ27" si="164">ROUNDUP(((AX27+$BL$5)+0.1*AX27)*0.585,0)</f>
        <v>3886</v>
      </c>
      <c r="BK27" s="29">
        <f t="shared" ref="BK27" si="165">ROUNDUP(((AY27+$BL$5)+0.1*AY27)*0.585,0)</f>
        <v>3952</v>
      </c>
      <c r="BL27" s="30">
        <f t="shared" si="10"/>
        <v>4019</v>
      </c>
      <c r="BM27" s="39"/>
      <c r="BN27" s="40">
        <f>ROUNDUP(AV27+(CX27-AV27)/4,0)</f>
        <v>4807</v>
      </c>
      <c r="BO27" s="40">
        <f>ROUNDUP(AW27+(CY27-AW27)/4,0)</f>
        <v>5007</v>
      </c>
      <c r="BP27" s="40">
        <f>ROUNDUP(AX27+(CZ27-AX27)/4,0)</f>
        <v>5218</v>
      </c>
      <c r="BQ27" s="40">
        <f>ROUNDUP(AY27+(DA27-AY27)/4,0)</f>
        <v>5328</v>
      </c>
      <c r="BR27" s="41">
        <f t="shared" si="0"/>
        <v>5440</v>
      </c>
      <c r="BS27" s="39"/>
      <c r="BT27" s="40">
        <f t="shared" ref="BT27" si="166">ROUNDUP(((BN27+$BX$5)+0.1*BN27)*0.585,0)</f>
        <v>3702</v>
      </c>
      <c r="BU27" s="40">
        <f t="shared" ref="BU27" si="167">ROUNDUP(((BO27+$BX$5)+0.1*BO27)*0.585,0)</f>
        <v>3831</v>
      </c>
      <c r="BV27" s="40">
        <f t="shared" ref="BV27" si="168">ROUNDUP(((BP27+$BX$5)+0.1*BP27)*0.585,0)</f>
        <v>3967</v>
      </c>
      <c r="BW27" s="40">
        <f t="shared" ref="BW27" si="169">ROUNDUP(((BQ27+$BX$5)+0.1*BQ27)*0.585,0)</f>
        <v>4037</v>
      </c>
      <c r="BX27" s="41">
        <f t="shared" si="11"/>
        <v>4110</v>
      </c>
      <c r="BY27" s="28"/>
      <c r="BZ27" s="29">
        <f>ROUNDUP(BN27+(CX27-AV27)/4,0)</f>
        <v>4821</v>
      </c>
      <c r="CA27" s="29">
        <f>ROUNDUP(BO27+(CY27-AW27)/4,0)</f>
        <v>5035</v>
      </c>
      <c r="CB27" s="29">
        <f>ROUNDUP(BP27+(CZ27-AX27)/4,0)</f>
        <v>5261</v>
      </c>
      <c r="CC27" s="29">
        <f>ROUNDUP(BQ27+(DA27-AY27)/4,0)</f>
        <v>5379</v>
      </c>
      <c r="CD27" s="30">
        <f t="shared" si="1"/>
        <v>5499</v>
      </c>
      <c r="CE27" s="28"/>
      <c r="CF27" s="29">
        <f t="shared" ref="CF27" si="170">ROUNDUP(((BZ27+$CJ$5)+0.1*BZ27)*0.585,0)</f>
        <v>3746</v>
      </c>
      <c r="CG27" s="29">
        <f t="shared" ref="CG27" si="171">ROUNDUP(((CA27+$CJ$5)+0.1*CA27)*0.585,0)</f>
        <v>3884</v>
      </c>
      <c r="CH27" s="29">
        <f t="shared" ref="CH27" si="172">ROUNDUP(((CB27+$CJ$5)+0.1*CB27)*0.585,0)</f>
        <v>4029</v>
      </c>
      <c r="CI27" s="29">
        <f t="shared" ref="CI27" si="173">ROUNDUP(((CC27+$CJ$5)+0.1*CC27)*0.585,0)</f>
        <v>4105</v>
      </c>
      <c r="CJ27" s="30">
        <f t="shared" si="12"/>
        <v>4183</v>
      </c>
      <c r="CK27" s="39"/>
      <c r="CL27" s="40">
        <f>ROUNDUP(BZ27+(CX27-AV27)/4,0)</f>
        <v>4835</v>
      </c>
      <c r="CM27" s="40">
        <f>ROUNDUP(CA27+(CY27-AW27)/4,0)</f>
        <v>5063</v>
      </c>
      <c r="CN27" s="40">
        <f>ROUNDUP(CB27+(CZ27-AX27)/4,0)</f>
        <v>5304</v>
      </c>
      <c r="CO27" s="40">
        <f>ROUNDUP(CC27+(DA27-AY27)/4,0)</f>
        <v>5430</v>
      </c>
      <c r="CP27" s="41">
        <f t="shared" si="2"/>
        <v>5558</v>
      </c>
      <c r="CQ27" s="39"/>
      <c r="CR27" s="40">
        <f t="shared" ref="CR27" si="174">ROUNDUP(((CL27+$CV$5)+0.1*CL27)*0.585,0)</f>
        <v>3799</v>
      </c>
      <c r="CS27" s="40">
        <f t="shared" ref="CS27" si="175">ROUNDUP(((CM27+$CV$5)+0.1*CM27)*0.585,0)</f>
        <v>3946</v>
      </c>
      <c r="CT27" s="40">
        <f t="shared" ref="CT27" si="176">ROUNDUP(((CN27+$CV$5)+0.1*CN27)*0.585,0)</f>
        <v>4101</v>
      </c>
      <c r="CU27" s="40">
        <f t="shared" ref="CU27" si="177">ROUNDUP(((CO27+$CV$5)+0.1*CO27)*0.585,0)</f>
        <v>4182</v>
      </c>
      <c r="CV27" s="41">
        <f t="shared" si="13"/>
        <v>4264</v>
      </c>
      <c r="CW27" s="53">
        <v>4508</v>
      </c>
      <c r="CX27" s="29">
        <f t="shared" si="24"/>
        <v>4847</v>
      </c>
      <c r="CY27" s="29">
        <f t="shared" si="14"/>
        <v>5090</v>
      </c>
      <c r="CZ27" s="29">
        <f t="shared" si="15"/>
        <v>5345</v>
      </c>
      <c r="DA27" s="29">
        <f t="shared" si="16"/>
        <v>5479</v>
      </c>
      <c r="DB27" s="30">
        <f t="shared" si="17"/>
        <v>5616</v>
      </c>
      <c r="DC27" s="28"/>
      <c r="DD27" s="29">
        <f t="shared" ref="DD27" si="178">ROUNDUP(((CX27+$DH$5)+0.1*CX27)*0.585,0)</f>
        <v>3851</v>
      </c>
      <c r="DE27" s="29">
        <f t="shared" ref="DE27" si="179">ROUNDUP(((CY27+$DH$5)+0.1*CY27)*0.585,0)</f>
        <v>4007</v>
      </c>
      <c r="DF27" s="29">
        <f t="shared" ref="DF27" si="180">ROUNDUP(((CZ27+$DH$5)+0.1*CZ27)*0.585,0)</f>
        <v>4171</v>
      </c>
      <c r="DG27" s="29">
        <f t="shared" ref="DG27" si="181">ROUNDUP(((DA27+$DH$5)+0.1*DA27)*0.585,0)</f>
        <v>4257</v>
      </c>
      <c r="DH27" s="30">
        <f t="shared" si="18"/>
        <v>4346</v>
      </c>
      <c r="DI27" s="189">
        <v>1.8</v>
      </c>
      <c r="DJ27" s="174">
        <f t="shared" si="19"/>
        <v>1.9350000000000001</v>
      </c>
      <c r="DK27" s="169">
        <f t="shared" si="20"/>
        <v>2.0317500000000002</v>
      </c>
      <c r="DL27" s="169">
        <f t="shared" si="21"/>
        <v>2.1333375000000001</v>
      </c>
      <c r="DM27" s="169">
        <f t="shared" si="22"/>
        <v>2.1866709375000002</v>
      </c>
      <c r="DN27" s="170">
        <f t="shared" si="23"/>
        <v>2.2413377109375001</v>
      </c>
      <c r="DP27" s="601">
        <v>2</v>
      </c>
      <c r="DQ27" s="604" t="s">
        <v>118</v>
      </c>
      <c r="DR27" s="52" t="s">
        <v>15</v>
      </c>
      <c r="DS27" s="180" t="s">
        <v>123</v>
      </c>
      <c r="DT27" s="190">
        <v>1.93</v>
      </c>
      <c r="DU27" s="172">
        <f t="shared" si="90"/>
        <v>2.0747499999999999</v>
      </c>
      <c r="DV27" s="165">
        <f t="shared" si="91"/>
        <v>2.1784874999999997</v>
      </c>
      <c r="DW27" s="165">
        <f t="shared" si="92"/>
        <v>2.2874118749999997</v>
      </c>
      <c r="DX27" s="165">
        <f t="shared" si="93"/>
        <v>2.3445971718749998</v>
      </c>
      <c r="DY27" s="166">
        <f t="shared" si="89"/>
        <v>2.4032121011718748</v>
      </c>
    </row>
    <row r="28" spans="1:129" ht="15.75" customHeight="1" x14ac:dyDescent="0.25">
      <c r="A28" s="601">
        <v>3</v>
      </c>
      <c r="B28" s="604" t="s">
        <v>24</v>
      </c>
      <c r="C28" s="52"/>
      <c r="D28" s="180" t="s">
        <v>16</v>
      </c>
      <c r="E28" s="58"/>
      <c r="F28" s="59"/>
      <c r="G28" s="59"/>
      <c r="H28" s="59"/>
      <c r="I28" s="59"/>
      <c r="J28" s="61">
        <v>3270</v>
      </c>
      <c r="K28" s="58"/>
      <c r="L28" s="59"/>
      <c r="M28" s="59"/>
      <c r="N28" s="59"/>
      <c r="O28" s="59"/>
      <c r="P28" s="61">
        <f t="shared" si="3"/>
        <v>2637.6146999999996</v>
      </c>
      <c r="Q28" s="18"/>
      <c r="R28" s="19"/>
      <c r="S28" s="19"/>
      <c r="T28" s="19"/>
      <c r="U28" s="19"/>
      <c r="V28" s="24">
        <v>3792</v>
      </c>
      <c r="W28" s="18"/>
      <c r="X28" s="19"/>
      <c r="Y28" s="19"/>
      <c r="Z28" s="19"/>
      <c r="AA28" s="19"/>
      <c r="AB28" s="24">
        <f t="shared" si="4"/>
        <v>3004</v>
      </c>
      <c r="AC28" s="18"/>
      <c r="AD28" s="19"/>
      <c r="AE28" s="19"/>
      <c r="AF28" s="19"/>
      <c r="AG28" s="19"/>
      <c r="AH28" s="24">
        <f t="shared" si="5"/>
        <v>2616</v>
      </c>
      <c r="AI28" s="31"/>
      <c r="AJ28" s="32"/>
      <c r="AK28" s="32"/>
      <c r="AL28" s="32"/>
      <c r="AM28" s="32"/>
      <c r="AN28" s="36">
        <f t="shared" si="6"/>
        <v>4740</v>
      </c>
      <c r="AO28" s="31"/>
      <c r="AP28" s="32"/>
      <c r="AQ28" s="32"/>
      <c r="AR28" s="32"/>
      <c r="AS28" s="32"/>
      <c r="AT28" s="36">
        <f t="shared" si="7"/>
        <v>3329</v>
      </c>
      <c r="AU28" s="18"/>
      <c r="AV28" s="19"/>
      <c r="AW28" s="19"/>
      <c r="AX28" s="19"/>
      <c r="AY28" s="19"/>
      <c r="AZ28" s="24">
        <f t="shared" si="8"/>
        <v>5688</v>
      </c>
      <c r="BA28" s="18"/>
      <c r="BB28" s="19"/>
      <c r="BC28" s="19"/>
      <c r="BD28" s="19"/>
      <c r="BE28" s="19"/>
      <c r="BF28" s="24">
        <f t="shared" si="9"/>
        <v>3884</v>
      </c>
      <c r="BG28" s="18"/>
      <c r="BH28" s="19"/>
      <c r="BI28" s="19"/>
      <c r="BJ28" s="19"/>
      <c r="BK28" s="19"/>
      <c r="BL28" s="24">
        <f t="shared" si="10"/>
        <v>4216</v>
      </c>
      <c r="BM28" s="31"/>
      <c r="BN28" s="32"/>
      <c r="BO28" s="32"/>
      <c r="BP28" s="32"/>
      <c r="BQ28" s="32"/>
      <c r="BR28" s="36">
        <f t="shared" si="0"/>
        <v>5890</v>
      </c>
      <c r="BS28" s="31"/>
      <c r="BT28" s="32"/>
      <c r="BU28" s="32"/>
      <c r="BV28" s="32"/>
      <c r="BW28" s="32"/>
      <c r="BX28" s="36">
        <f t="shared" si="11"/>
        <v>4399</v>
      </c>
      <c r="BY28" s="18"/>
      <c r="BZ28" s="19"/>
      <c r="CA28" s="19"/>
      <c r="CB28" s="19"/>
      <c r="CC28" s="19"/>
      <c r="CD28" s="24">
        <f t="shared" si="1"/>
        <v>6092</v>
      </c>
      <c r="CE28" s="18"/>
      <c r="CF28" s="19"/>
      <c r="CG28" s="19"/>
      <c r="CH28" s="19"/>
      <c r="CI28" s="19"/>
      <c r="CJ28" s="24">
        <f t="shared" si="12"/>
        <v>4564</v>
      </c>
      <c r="CK28" s="31"/>
      <c r="CL28" s="32"/>
      <c r="CM28" s="32"/>
      <c r="CN28" s="32"/>
      <c r="CO28" s="32"/>
      <c r="CP28" s="36">
        <f t="shared" si="2"/>
        <v>6294</v>
      </c>
      <c r="CQ28" s="31"/>
      <c r="CR28" s="32"/>
      <c r="CS28" s="32"/>
      <c r="CT28" s="32"/>
      <c r="CU28" s="32"/>
      <c r="CV28" s="36">
        <f t="shared" si="13"/>
        <v>4738</v>
      </c>
      <c r="CW28" s="21">
        <v>5212</v>
      </c>
      <c r="CX28" s="22">
        <f t="shared" si="24"/>
        <v>5603</v>
      </c>
      <c r="CY28" s="22">
        <f t="shared" si="14"/>
        <v>5884</v>
      </c>
      <c r="CZ28" s="22">
        <f t="shared" si="15"/>
        <v>6179</v>
      </c>
      <c r="DA28" s="22">
        <f t="shared" si="16"/>
        <v>6334</v>
      </c>
      <c r="DB28" s="24">
        <f t="shared" si="17"/>
        <v>6493</v>
      </c>
      <c r="DC28" s="18"/>
      <c r="DD28" s="19"/>
      <c r="DE28" s="19"/>
      <c r="DF28" s="19"/>
      <c r="DG28" s="19"/>
      <c r="DH28" s="24">
        <f t="shared" si="18"/>
        <v>4910</v>
      </c>
      <c r="DI28" s="185">
        <v>2.08</v>
      </c>
      <c r="DJ28" s="173">
        <f t="shared" si="19"/>
        <v>2.2360000000000002</v>
      </c>
      <c r="DK28" s="167">
        <f t="shared" si="20"/>
        <v>2.3478000000000003</v>
      </c>
      <c r="DL28" s="167">
        <f t="shared" si="21"/>
        <v>2.4651900000000002</v>
      </c>
      <c r="DM28" s="167">
        <f t="shared" si="22"/>
        <v>2.52681975</v>
      </c>
      <c r="DN28" s="168">
        <f t="shared" si="23"/>
        <v>2.58999024375</v>
      </c>
      <c r="DP28" s="602"/>
      <c r="DQ28" s="605"/>
      <c r="DR28" s="159" t="s">
        <v>15</v>
      </c>
      <c r="DS28" s="181" t="s">
        <v>17</v>
      </c>
      <c r="DT28" s="187">
        <v>1.93</v>
      </c>
      <c r="DU28" s="173">
        <f t="shared" si="90"/>
        <v>2.0747499999999999</v>
      </c>
      <c r="DV28" s="167">
        <f t="shared" si="91"/>
        <v>2.1784874999999997</v>
      </c>
      <c r="DW28" s="167">
        <f t="shared" si="92"/>
        <v>2.2874118749999997</v>
      </c>
      <c r="DX28" s="167">
        <f t="shared" si="93"/>
        <v>2.3445971718749998</v>
      </c>
      <c r="DY28" s="168">
        <f t="shared" si="89"/>
        <v>2.4032121011718748</v>
      </c>
    </row>
    <row r="29" spans="1:129" ht="15" customHeight="1" x14ac:dyDescent="0.25">
      <c r="A29" s="602"/>
      <c r="B29" s="605"/>
      <c r="C29" s="159" t="s">
        <v>15</v>
      </c>
      <c r="D29" s="181" t="s">
        <v>17</v>
      </c>
      <c r="E29" s="44"/>
      <c r="F29" s="45"/>
      <c r="G29" s="45"/>
      <c r="H29" s="45"/>
      <c r="I29" s="45"/>
      <c r="J29" s="61">
        <v>3270</v>
      </c>
      <c r="K29" s="44"/>
      <c r="L29" s="45"/>
      <c r="M29" s="45"/>
      <c r="N29" s="45"/>
      <c r="O29" s="45"/>
      <c r="P29" s="61">
        <f t="shared" si="3"/>
        <v>2637.6146999999996</v>
      </c>
      <c r="Q29" s="23"/>
      <c r="R29" s="22"/>
      <c r="S29" s="22"/>
      <c r="T29" s="22"/>
      <c r="U29" s="22"/>
      <c r="V29" s="24">
        <v>3792</v>
      </c>
      <c r="W29" s="23"/>
      <c r="X29" s="22"/>
      <c r="Y29" s="22"/>
      <c r="Z29" s="22"/>
      <c r="AA29" s="22"/>
      <c r="AB29" s="24">
        <f t="shared" si="4"/>
        <v>3004</v>
      </c>
      <c r="AC29" s="23"/>
      <c r="AD29" s="22"/>
      <c r="AE29" s="22"/>
      <c r="AF29" s="22"/>
      <c r="AG29" s="22"/>
      <c r="AH29" s="24">
        <f t="shared" si="5"/>
        <v>2616</v>
      </c>
      <c r="AI29" s="35"/>
      <c r="AJ29" s="34"/>
      <c r="AK29" s="34"/>
      <c r="AL29" s="34"/>
      <c r="AM29" s="34"/>
      <c r="AN29" s="36">
        <f t="shared" si="6"/>
        <v>4740</v>
      </c>
      <c r="AO29" s="35"/>
      <c r="AP29" s="34"/>
      <c r="AQ29" s="34"/>
      <c r="AR29" s="34"/>
      <c r="AS29" s="34"/>
      <c r="AT29" s="36">
        <f t="shared" si="7"/>
        <v>3329</v>
      </c>
      <c r="AU29" s="23"/>
      <c r="AV29" s="22"/>
      <c r="AW29" s="22"/>
      <c r="AX29" s="22"/>
      <c r="AY29" s="22"/>
      <c r="AZ29" s="24">
        <f t="shared" si="8"/>
        <v>5688</v>
      </c>
      <c r="BA29" s="23"/>
      <c r="BB29" s="22"/>
      <c r="BC29" s="22"/>
      <c r="BD29" s="22"/>
      <c r="BE29" s="22"/>
      <c r="BF29" s="24">
        <f t="shared" si="9"/>
        <v>3884</v>
      </c>
      <c r="BG29" s="23"/>
      <c r="BH29" s="22"/>
      <c r="BI29" s="22"/>
      <c r="BJ29" s="22"/>
      <c r="BK29" s="22"/>
      <c r="BL29" s="24">
        <f t="shared" si="10"/>
        <v>4216</v>
      </c>
      <c r="BM29" s="35"/>
      <c r="BN29" s="34"/>
      <c r="BO29" s="34"/>
      <c r="BP29" s="34"/>
      <c r="BQ29" s="34"/>
      <c r="BR29" s="36">
        <f t="shared" si="0"/>
        <v>5890</v>
      </c>
      <c r="BS29" s="35"/>
      <c r="BT29" s="34"/>
      <c r="BU29" s="34"/>
      <c r="BV29" s="34"/>
      <c r="BW29" s="34"/>
      <c r="BX29" s="36">
        <f t="shared" si="11"/>
        <v>4399</v>
      </c>
      <c r="BY29" s="23"/>
      <c r="BZ29" s="22"/>
      <c r="CA29" s="22"/>
      <c r="CB29" s="22"/>
      <c r="CC29" s="22"/>
      <c r="CD29" s="24">
        <f t="shared" si="1"/>
        <v>6092</v>
      </c>
      <c r="CE29" s="23"/>
      <c r="CF29" s="22"/>
      <c r="CG29" s="22"/>
      <c r="CH29" s="22"/>
      <c r="CI29" s="22"/>
      <c r="CJ29" s="24">
        <f t="shared" si="12"/>
        <v>4564</v>
      </c>
      <c r="CK29" s="35"/>
      <c r="CL29" s="34"/>
      <c r="CM29" s="34"/>
      <c r="CN29" s="34"/>
      <c r="CO29" s="34"/>
      <c r="CP29" s="36">
        <f t="shared" si="2"/>
        <v>6294</v>
      </c>
      <c r="CQ29" s="35"/>
      <c r="CR29" s="34"/>
      <c r="CS29" s="34"/>
      <c r="CT29" s="34"/>
      <c r="CU29" s="34"/>
      <c r="CV29" s="36">
        <f t="shared" si="13"/>
        <v>4738</v>
      </c>
      <c r="CW29" s="21">
        <v>5212</v>
      </c>
      <c r="CX29" s="22">
        <f t="shared" si="24"/>
        <v>5603</v>
      </c>
      <c r="CY29" s="22">
        <f t="shared" si="14"/>
        <v>5884</v>
      </c>
      <c r="CZ29" s="22">
        <f t="shared" si="15"/>
        <v>6179</v>
      </c>
      <c r="DA29" s="22">
        <f t="shared" si="16"/>
        <v>6334</v>
      </c>
      <c r="DB29" s="24">
        <f t="shared" si="17"/>
        <v>6493</v>
      </c>
      <c r="DC29" s="23"/>
      <c r="DD29" s="22"/>
      <c r="DE29" s="22"/>
      <c r="DF29" s="22"/>
      <c r="DG29" s="22"/>
      <c r="DH29" s="24">
        <f t="shared" si="18"/>
        <v>4910</v>
      </c>
      <c r="DI29" s="185">
        <v>2.08</v>
      </c>
      <c r="DJ29" s="173">
        <f t="shared" si="19"/>
        <v>2.2360000000000002</v>
      </c>
      <c r="DK29" s="167">
        <f t="shared" si="20"/>
        <v>2.3478000000000003</v>
      </c>
      <c r="DL29" s="167">
        <f t="shared" si="21"/>
        <v>2.4651900000000002</v>
      </c>
      <c r="DM29" s="167">
        <f t="shared" si="22"/>
        <v>2.52681975</v>
      </c>
      <c r="DN29" s="168">
        <f t="shared" si="23"/>
        <v>2.58999024375</v>
      </c>
      <c r="DP29" s="602"/>
      <c r="DQ29" s="605"/>
      <c r="DR29" s="159" t="s">
        <v>15</v>
      </c>
      <c r="DS29" s="181" t="s">
        <v>18</v>
      </c>
      <c r="DT29" s="187">
        <v>1.93</v>
      </c>
      <c r="DU29" s="173">
        <f t="shared" si="90"/>
        <v>2.0747499999999999</v>
      </c>
      <c r="DV29" s="167">
        <f t="shared" si="91"/>
        <v>2.1784874999999997</v>
      </c>
      <c r="DW29" s="167">
        <f t="shared" si="92"/>
        <v>2.2874118749999997</v>
      </c>
      <c r="DX29" s="167">
        <f t="shared" si="93"/>
        <v>2.3445971718749998</v>
      </c>
      <c r="DY29" s="168">
        <f t="shared" si="89"/>
        <v>2.4032121011718748</v>
      </c>
    </row>
    <row r="30" spans="1:129" x14ac:dyDescent="0.25">
      <c r="A30" s="602"/>
      <c r="B30" s="605"/>
      <c r="C30" s="159" t="s">
        <v>15</v>
      </c>
      <c r="D30" s="181" t="s">
        <v>18</v>
      </c>
      <c r="E30" s="44"/>
      <c r="F30" s="45"/>
      <c r="G30" s="45"/>
      <c r="H30" s="45"/>
      <c r="I30" s="45"/>
      <c r="J30" s="61">
        <v>3136</v>
      </c>
      <c r="K30" s="44"/>
      <c r="L30" s="45"/>
      <c r="M30" s="45"/>
      <c r="N30" s="45"/>
      <c r="O30" s="45"/>
      <c r="P30" s="61">
        <f t="shared" si="3"/>
        <v>2529.5289599999996</v>
      </c>
      <c r="Q30" s="23"/>
      <c r="R30" s="22"/>
      <c r="S30" s="22"/>
      <c r="T30" s="22"/>
      <c r="U30" s="22"/>
      <c r="V30" s="24">
        <v>3657</v>
      </c>
      <c r="W30" s="23"/>
      <c r="X30" s="22"/>
      <c r="Y30" s="22"/>
      <c r="Z30" s="22"/>
      <c r="AA30" s="22"/>
      <c r="AB30" s="24">
        <f t="shared" si="4"/>
        <v>2895</v>
      </c>
      <c r="AC30" s="23"/>
      <c r="AD30" s="22"/>
      <c r="AE30" s="22"/>
      <c r="AF30" s="22"/>
      <c r="AG30" s="22"/>
      <c r="AH30" s="24">
        <f t="shared" si="5"/>
        <v>2540</v>
      </c>
      <c r="AI30" s="35"/>
      <c r="AJ30" s="34"/>
      <c r="AK30" s="34"/>
      <c r="AL30" s="34"/>
      <c r="AM30" s="34"/>
      <c r="AN30" s="36">
        <f t="shared" si="6"/>
        <v>4572</v>
      </c>
      <c r="AO30" s="35"/>
      <c r="AP30" s="34"/>
      <c r="AQ30" s="34"/>
      <c r="AR30" s="34"/>
      <c r="AS30" s="34"/>
      <c r="AT30" s="36">
        <f t="shared" si="7"/>
        <v>3231</v>
      </c>
      <c r="AU30" s="23"/>
      <c r="AV30" s="22"/>
      <c r="AW30" s="22"/>
      <c r="AX30" s="22"/>
      <c r="AY30" s="22"/>
      <c r="AZ30" s="24">
        <f t="shared" si="8"/>
        <v>5487</v>
      </c>
      <c r="BA30" s="23"/>
      <c r="BB30" s="22"/>
      <c r="BC30" s="22"/>
      <c r="BD30" s="22"/>
      <c r="BE30" s="22"/>
      <c r="BF30" s="24">
        <f t="shared" si="9"/>
        <v>3766</v>
      </c>
      <c r="BG30" s="23"/>
      <c r="BH30" s="22"/>
      <c r="BI30" s="22"/>
      <c r="BJ30" s="22"/>
      <c r="BK30" s="22"/>
      <c r="BL30" s="24">
        <f t="shared" si="10"/>
        <v>4087</v>
      </c>
      <c r="BM30" s="35"/>
      <c r="BN30" s="34"/>
      <c r="BO30" s="34"/>
      <c r="BP30" s="34"/>
      <c r="BQ30" s="34"/>
      <c r="BR30" s="36">
        <f t="shared" si="0"/>
        <v>5739</v>
      </c>
      <c r="BS30" s="35"/>
      <c r="BT30" s="34"/>
      <c r="BU30" s="34"/>
      <c r="BV30" s="34"/>
      <c r="BW30" s="34"/>
      <c r="BX30" s="36">
        <f t="shared" si="11"/>
        <v>4302</v>
      </c>
      <c r="BY30" s="23"/>
      <c r="BZ30" s="22"/>
      <c r="CA30" s="22"/>
      <c r="CB30" s="22"/>
      <c r="CC30" s="22"/>
      <c r="CD30" s="24">
        <f t="shared" si="1"/>
        <v>5991</v>
      </c>
      <c r="CE30" s="23"/>
      <c r="CF30" s="22"/>
      <c r="CG30" s="22"/>
      <c r="CH30" s="22"/>
      <c r="CI30" s="22"/>
      <c r="CJ30" s="24">
        <f t="shared" si="12"/>
        <v>4499</v>
      </c>
      <c r="CK30" s="35"/>
      <c r="CL30" s="34"/>
      <c r="CM30" s="34"/>
      <c r="CN30" s="34"/>
      <c r="CO30" s="34"/>
      <c r="CP30" s="36">
        <f t="shared" si="2"/>
        <v>6243</v>
      </c>
      <c r="CQ30" s="35"/>
      <c r="CR30" s="34"/>
      <c r="CS30" s="34"/>
      <c r="CT30" s="34"/>
      <c r="CU30" s="34"/>
      <c r="CV30" s="36">
        <f t="shared" si="13"/>
        <v>4705</v>
      </c>
      <c r="CW30" s="21">
        <v>5212</v>
      </c>
      <c r="CX30" s="22">
        <f t="shared" si="24"/>
        <v>5603</v>
      </c>
      <c r="CY30" s="22">
        <f t="shared" si="14"/>
        <v>5884</v>
      </c>
      <c r="CZ30" s="22">
        <f t="shared" si="15"/>
        <v>6179</v>
      </c>
      <c r="DA30" s="22">
        <f t="shared" si="16"/>
        <v>6334</v>
      </c>
      <c r="DB30" s="24">
        <f t="shared" si="17"/>
        <v>6493</v>
      </c>
      <c r="DC30" s="23"/>
      <c r="DD30" s="22"/>
      <c r="DE30" s="22"/>
      <c r="DF30" s="22"/>
      <c r="DG30" s="22"/>
      <c r="DH30" s="24">
        <f t="shared" si="18"/>
        <v>4910</v>
      </c>
      <c r="DI30" s="185">
        <v>2.08</v>
      </c>
      <c r="DJ30" s="173">
        <f t="shared" si="19"/>
        <v>2.2360000000000002</v>
      </c>
      <c r="DK30" s="167">
        <f t="shared" si="20"/>
        <v>2.3478000000000003</v>
      </c>
      <c r="DL30" s="167">
        <f t="shared" si="21"/>
        <v>2.4651900000000002</v>
      </c>
      <c r="DM30" s="167">
        <f t="shared" si="22"/>
        <v>2.52681975</v>
      </c>
      <c r="DN30" s="168">
        <f t="shared" si="23"/>
        <v>2.58999024375</v>
      </c>
      <c r="DP30" s="602"/>
      <c r="DQ30" s="605"/>
      <c r="DR30" s="159" t="s">
        <v>15</v>
      </c>
      <c r="DS30" s="181" t="s">
        <v>19</v>
      </c>
      <c r="DT30" s="187">
        <v>1.93</v>
      </c>
      <c r="DU30" s="173">
        <f t="shared" si="90"/>
        <v>2.0747499999999999</v>
      </c>
      <c r="DV30" s="167">
        <f t="shared" si="91"/>
        <v>2.1784874999999997</v>
      </c>
      <c r="DW30" s="167">
        <f t="shared" si="92"/>
        <v>2.2874118749999997</v>
      </c>
      <c r="DX30" s="167">
        <f t="shared" si="93"/>
        <v>2.3445971718749998</v>
      </c>
      <c r="DY30" s="168">
        <f t="shared" si="89"/>
        <v>2.4032121011718748</v>
      </c>
    </row>
    <row r="31" spans="1:129" x14ac:dyDescent="0.25">
      <c r="A31" s="602"/>
      <c r="B31" s="605"/>
      <c r="C31" s="159" t="s">
        <v>15</v>
      </c>
      <c r="D31" s="181" t="s">
        <v>19</v>
      </c>
      <c r="E31" s="44"/>
      <c r="F31" s="45"/>
      <c r="G31" s="45"/>
      <c r="H31" s="45"/>
      <c r="I31" s="45"/>
      <c r="J31" s="61">
        <v>2938</v>
      </c>
      <c r="K31" s="44"/>
      <c r="L31" s="45"/>
      <c r="M31" s="45"/>
      <c r="N31" s="45"/>
      <c r="O31" s="45"/>
      <c r="P31" s="61">
        <f t="shared" si="3"/>
        <v>2369.8201800000002</v>
      </c>
      <c r="Q31" s="23"/>
      <c r="R31" s="22"/>
      <c r="S31" s="22"/>
      <c r="T31" s="22"/>
      <c r="U31" s="22"/>
      <c r="V31" s="24">
        <v>3463</v>
      </c>
      <c r="W31" s="23"/>
      <c r="X31" s="22"/>
      <c r="Y31" s="22"/>
      <c r="Z31" s="22"/>
      <c r="AA31" s="22"/>
      <c r="AB31" s="24">
        <f t="shared" si="4"/>
        <v>2739</v>
      </c>
      <c r="AC31" s="23"/>
      <c r="AD31" s="22"/>
      <c r="AE31" s="22"/>
      <c r="AF31" s="22"/>
      <c r="AG31" s="22"/>
      <c r="AH31" s="24">
        <f t="shared" si="5"/>
        <v>2430</v>
      </c>
      <c r="AI31" s="35"/>
      <c r="AJ31" s="34"/>
      <c r="AK31" s="34"/>
      <c r="AL31" s="34"/>
      <c r="AM31" s="34"/>
      <c r="AN31" s="36">
        <f t="shared" si="6"/>
        <v>4329</v>
      </c>
      <c r="AO31" s="35"/>
      <c r="AP31" s="34"/>
      <c r="AQ31" s="34"/>
      <c r="AR31" s="34"/>
      <c r="AS31" s="34"/>
      <c r="AT31" s="36">
        <f t="shared" si="7"/>
        <v>3089</v>
      </c>
      <c r="AU31" s="23"/>
      <c r="AV31" s="22"/>
      <c r="AW31" s="22"/>
      <c r="AX31" s="22"/>
      <c r="AY31" s="22"/>
      <c r="AZ31" s="24">
        <f t="shared" si="8"/>
        <v>5195</v>
      </c>
      <c r="BA31" s="23"/>
      <c r="BB31" s="22"/>
      <c r="BC31" s="22"/>
      <c r="BD31" s="22"/>
      <c r="BE31" s="22"/>
      <c r="BF31" s="24">
        <f t="shared" si="9"/>
        <v>3595</v>
      </c>
      <c r="BG31" s="23"/>
      <c r="BH31" s="22"/>
      <c r="BI31" s="22"/>
      <c r="BJ31" s="22"/>
      <c r="BK31" s="22"/>
      <c r="BL31" s="24">
        <f t="shared" si="10"/>
        <v>3899</v>
      </c>
      <c r="BM31" s="35"/>
      <c r="BN31" s="34"/>
      <c r="BO31" s="34"/>
      <c r="BP31" s="34"/>
      <c r="BQ31" s="34"/>
      <c r="BR31" s="36">
        <f t="shared" si="0"/>
        <v>5520</v>
      </c>
      <c r="BS31" s="35"/>
      <c r="BT31" s="34"/>
      <c r="BU31" s="34"/>
      <c r="BV31" s="34"/>
      <c r="BW31" s="34"/>
      <c r="BX31" s="36">
        <f t="shared" si="11"/>
        <v>4161</v>
      </c>
      <c r="BY31" s="23"/>
      <c r="BZ31" s="22"/>
      <c r="CA31" s="22"/>
      <c r="CB31" s="22"/>
      <c r="CC31" s="22"/>
      <c r="CD31" s="24">
        <f t="shared" si="1"/>
        <v>5845</v>
      </c>
      <c r="CE31" s="23"/>
      <c r="CF31" s="22"/>
      <c r="CG31" s="22"/>
      <c r="CH31" s="22"/>
      <c r="CI31" s="22"/>
      <c r="CJ31" s="24">
        <f t="shared" si="12"/>
        <v>4405</v>
      </c>
      <c r="CK31" s="35"/>
      <c r="CL31" s="34"/>
      <c r="CM31" s="34"/>
      <c r="CN31" s="34"/>
      <c r="CO31" s="34"/>
      <c r="CP31" s="36">
        <f t="shared" si="2"/>
        <v>6170</v>
      </c>
      <c r="CQ31" s="35"/>
      <c r="CR31" s="34"/>
      <c r="CS31" s="34"/>
      <c r="CT31" s="34"/>
      <c r="CU31" s="34"/>
      <c r="CV31" s="36">
        <f t="shared" si="13"/>
        <v>4658</v>
      </c>
      <c r="CW31" s="21">
        <v>5212</v>
      </c>
      <c r="CX31" s="22">
        <f t="shared" si="24"/>
        <v>5603</v>
      </c>
      <c r="CY31" s="22">
        <f t="shared" si="14"/>
        <v>5884</v>
      </c>
      <c r="CZ31" s="22">
        <f t="shared" si="15"/>
        <v>6179</v>
      </c>
      <c r="DA31" s="22">
        <f t="shared" si="16"/>
        <v>6334</v>
      </c>
      <c r="DB31" s="24">
        <f t="shared" si="17"/>
        <v>6493</v>
      </c>
      <c r="DC31" s="23"/>
      <c r="DD31" s="22"/>
      <c r="DE31" s="22"/>
      <c r="DF31" s="22"/>
      <c r="DG31" s="22"/>
      <c r="DH31" s="24">
        <f t="shared" si="18"/>
        <v>4910</v>
      </c>
      <c r="DI31" s="185">
        <v>2.08</v>
      </c>
      <c r="DJ31" s="173">
        <f t="shared" si="19"/>
        <v>2.2360000000000002</v>
      </c>
      <c r="DK31" s="167">
        <f t="shared" si="20"/>
        <v>2.3478000000000003</v>
      </c>
      <c r="DL31" s="167">
        <f t="shared" si="21"/>
        <v>2.4651900000000002</v>
      </c>
      <c r="DM31" s="167">
        <f t="shared" si="22"/>
        <v>2.52681975</v>
      </c>
      <c r="DN31" s="168">
        <f t="shared" si="23"/>
        <v>2.58999024375</v>
      </c>
      <c r="DP31" s="602"/>
      <c r="DQ31" s="605"/>
      <c r="DR31" s="159" t="s">
        <v>15</v>
      </c>
      <c r="DS31" s="181" t="s">
        <v>20</v>
      </c>
      <c r="DT31" s="188">
        <v>1.82</v>
      </c>
      <c r="DU31" s="173">
        <f t="shared" si="90"/>
        <v>1.9565000000000001</v>
      </c>
      <c r="DV31" s="167">
        <f t="shared" si="91"/>
        <v>2.054325</v>
      </c>
      <c r="DW31" s="167">
        <f t="shared" si="92"/>
        <v>2.1570412499999998</v>
      </c>
      <c r="DX31" s="167">
        <f t="shared" si="93"/>
        <v>2.2109672812499999</v>
      </c>
      <c r="DY31" s="168">
        <f t="shared" si="89"/>
        <v>2.2662414632812498</v>
      </c>
    </row>
    <row r="32" spans="1:129" x14ac:dyDescent="0.25">
      <c r="A32" s="602"/>
      <c r="B32" s="605"/>
      <c r="C32" s="159" t="s">
        <v>15</v>
      </c>
      <c r="D32" s="181" t="s">
        <v>20</v>
      </c>
      <c r="E32" s="44"/>
      <c r="F32" s="45"/>
      <c r="G32" s="45"/>
      <c r="H32" s="45"/>
      <c r="I32" s="45"/>
      <c r="J32" s="61">
        <v>2880</v>
      </c>
      <c r="K32" s="44"/>
      <c r="L32" s="45"/>
      <c r="M32" s="45"/>
      <c r="N32" s="45"/>
      <c r="O32" s="45"/>
      <c r="P32" s="61">
        <f t="shared" si="3"/>
        <v>2323.0367999999999</v>
      </c>
      <c r="Q32" s="23"/>
      <c r="R32" s="22"/>
      <c r="S32" s="22"/>
      <c r="T32" s="22"/>
      <c r="U32" s="22"/>
      <c r="V32" s="24">
        <v>3404</v>
      </c>
      <c r="W32" s="23"/>
      <c r="X32" s="22"/>
      <c r="Y32" s="22"/>
      <c r="Z32" s="22"/>
      <c r="AA32" s="22"/>
      <c r="AB32" s="24">
        <f t="shared" si="4"/>
        <v>2691</v>
      </c>
      <c r="AC32" s="23"/>
      <c r="AD32" s="22"/>
      <c r="AE32" s="22"/>
      <c r="AF32" s="22"/>
      <c r="AG32" s="22"/>
      <c r="AH32" s="24">
        <f t="shared" si="5"/>
        <v>2396</v>
      </c>
      <c r="AI32" s="35"/>
      <c r="AJ32" s="34"/>
      <c r="AK32" s="34"/>
      <c r="AL32" s="34"/>
      <c r="AM32" s="34"/>
      <c r="AN32" s="36">
        <f t="shared" si="6"/>
        <v>4255</v>
      </c>
      <c r="AO32" s="35"/>
      <c r="AP32" s="34"/>
      <c r="AQ32" s="34"/>
      <c r="AR32" s="34"/>
      <c r="AS32" s="34"/>
      <c r="AT32" s="36">
        <f t="shared" si="7"/>
        <v>3045</v>
      </c>
      <c r="AU32" s="23"/>
      <c r="AV32" s="22"/>
      <c r="AW32" s="22"/>
      <c r="AX32" s="22"/>
      <c r="AY32" s="22"/>
      <c r="AZ32" s="24">
        <f t="shared" si="8"/>
        <v>5106</v>
      </c>
      <c r="BA32" s="23"/>
      <c r="BB32" s="22"/>
      <c r="BC32" s="22"/>
      <c r="BD32" s="22"/>
      <c r="BE32" s="22"/>
      <c r="BF32" s="24">
        <f t="shared" si="9"/>
        <v>3543</v>
      </c>
      <c r="BG32" s="23"/>
      <c r="BH32" s="22"/>
      <c r="BI32" s="22"/>
      <c r="BJ32" s="22"/>
      <c r="BK32" s="22"/>
      <c r="BL32" s="24">
        <f t="shared" si="10"/>
        <v>3842</v>
      </c>
      <c r="BM32" s="35"/>
      <c r="BN32" s="34"/>
      <c r="BO32" s="34"/>
      <c r="BP32" s="34"/>
      <c r="BQ32" s="34"/>
      <c r="BR32" s="36">
        <f t="shared" si="0"/>
        <v>5334</v>
      </c>
      <c r="BS32" s="35"/>
      <c r="BT32" s="34"/>
      <c r="BU32" s="34"/>
      <c r="BV32" s="34"/>
      <c r="BW32" s="34"/>
      <c r="BX32" s="36">
        <f t="shared" si="11"/>
        <v>4041</v>
      </c>
      <c r="BY32" s="23"/>
      <c r="BZ32" s="22"/>
      <c r="CA32" s="22"/>
      <c r="CB32" s="22"/>
      <c r="CC32" s="22"/>
      <c r="CD32" s="24">
        <f t="shared" si="1"/>
        <v>5562</v>
      </c>
      <c r="CE32" s="23"/>
      <c r="CF32" s="22"/>
      <c r="CG32" s="22"/>
      <c r="CH32" s="22"/>
      <c r="CI32" s="22"/>
      <c r="CJ32" s="24">
        <f t="shared" si="12"/>
        <v>4223</v>
      </c>
      <c r="CK32" s="35"/>
      <c r="CL32" s="34"/>
      <c r="CM32" s="34"/>
      <c r="CN32" s="34"/>
      <c r="CO32" s="34"/>
      <c r="CP32" s="36">
        <f t="shared" si="2"/>
        <v>5790</v>
      </c>
      <c r="CQ32" s="35"/>
      <c r="CR32" s="34"/>
      <c r="CS32" s="34"/>
      <c r="CT32" s="34"/>
      <c r="CU32" s="34"/>
      <c r="CV32" s="36">
        <f t="shared" si="13"/>
        <v>4414</v>
      </c>
      <c r="CW32" s="21">
        <v>4828</v>
      </c>
      <c r="CX32" s="22">
        <f t="shared" si="24"/>
        <v>5191</v>
      </c>
      <c r="CY32" s="22">
        <f t="shared" si="14"/>
        <v>5451</v>
      </c>
      <c r="CZ32" s="22">
        <f t="shared" si="15"/>
        <v>5724</v>
      </c>
      <c r="DA32" s="22">
        <f t="shared" si="16"/>
        <v>5868</v>
      </c>
      <c r="DB32" s="24">
        <f t="shared" si="17"/>
        <v>6015</v>
      </c>
      <c r="DC32" s="23"/>
      <c r="DD32" s="22"/>
      <c r="DE32" s="22"/>
      <c r="DF32" s="22"/>
      <c r="DG32" s="22"/>
      <c r="DH32" s="24">
        <f t="shared" si="18"/>
        <v>4602</v>
      </c>
      <c r="DI32" s="187">
        <v>1.93</v>
      </c>
      <c r="DJ32" s="173">
        <f t="shared" si="19"/>
        <v>2.0747499999999999</v>
      </c>
      <c r="DK32" s="167">
        <f t="shared" si="20"/>
        <v>2.1784874999999997</v>
      </c>
      <c r="DL32" s="167">
        <f t="shared" si="21"/>
        <v>2.2874118749999997</v>
      </c>
      <c r="DM32" s="167">
        <f t="shared" si="22"/>
        <v>2.3445971718749998</v>
      </c>
      <c r="DN32" s="168">
        <f t="shared" si="23"/>
        <v>2.4032121011718748</v>
      </c>
      <c r="DP32" s="602"/>
      <c r="DQ32" s="605"/>
      <c r="DR32" s="159" t="s">
        <v>15</v>
      </c>
      <c r="DS32" s="181" t="s">
        <v>3</v>
      </c>
      <c r="DT32" s="188">
        <v>1.77</v>
      </c>
      <c r="DU32" s="173">
        <f t="shared" si="90"/>
        <v>1.9027499999999999</v>
      </c>
      <c r="DV32" s="167">
        <f t="shared" si="91"/>
        <v>1.9978875</v>
      </c>
      <c r="DW32" s="167">
        <f t="shared" si="92"/>
        <v>2.0977818749999999</v>
      </c>
      <c r="DX32" s="167">
        <f t="shared" si="93"/>
        <v>2.1502264218749998</v>
      </c>
      <c r="DY32" s="168">
        <f t="shared" si="89"/>
        <v>2.203982082421875</v>
      </c>
    </row>
    <row r="33" spans="1:129" x14ac:dyDescent="0.25">
      <c r="A33" s="602"/>
      <c r="B33" s="605"/>
      <c r="C33" s="159" t="s">
        <v>15</v>
      </c>
      <c r="D33" s="181" t="s">
        <v>3</v>
      </c>
      <c r="E33" s="44"/>
      <c r="F33" s="45"/>
      <c r="G33" s="45"/>
      <c r="H33" s="45"/>
      <c r="I33" s="45">
        <v>2736</v>
      </c>
      <c r="J33" s="61">
        <f>I33*1.0415</f>
        <v>2849.5440000000003</v>
      </c>
      <c r="K33" s="44"/>
      <c r="L33" s="45"/>
      <c r="M33" s="45"/>
      <c r="N33" s="45"/>
      <c r="O33" s="45">
        <f t="shared" si="3"/>
        <v>2206.8849599999999</v>
      </c>
      <c r="P33" s="61">
        <f t="shared" si="3"/>
        <v>2298.4706858400004</v>
      </c>
      <c r="Q33" s="23"/>
      <c r="R33" s="22"/>
      <c r="S33" s="22"/>
      <c r="T33" s="22"/>
      <c r="U33" s="22">
        <v>3282</v>
      </c>
      <c r="V33" s="24">
        <v>3352</v>
      </c>
      <c r="W33" s="23"/>
      <c r="X33" s="22"/>
      <c r="Y33" s="22"/>
      <c r="Z33" s="22"/>
      <c r="AA33" s="22">
        <f t="shared" si="4"/>
        <v>2590</v>
      </c>
      <c r="AB33" s="24">
        <f t="shared" si="4"/>
        <v>2651</v>
      </c>
      <c r="AC33" s="23"/>
      <c r="AD33" s="22"/>
      <c r="AE33" s="22"/>
      <c r="AF33" s="22"/>
      <c r="AG33" s="22">
        <f t="shared" si="5"/>
        <v>2326</v>
      </c>
      <c r="AH33" s="24">
        <f t="shared" si="5"/>
        <v>2368</v>
      </c>
      <c r="AI33" s="35"/>
      <c r="AJ33" s="34"/>
      <c r="AK33" s="34"/>
      <c r="AL33" s="34"/>
      <c r="AM33" s="34">
        <f t="shared" si="6"/>
        <v>4103</v>
      </c>
      <c r="AN33" s="36">
        <f t="shared" si="6"/>
        <v>4190</v>
      </c>
      <c r="AO33" s="35"/>
      <c r="AP33" s="34"/>
      <c r="AQ33" s="34"/>
      <c r="AR33" s="34"/>
      <c r="AS33" s="34">
        <f t="shared" si="7"/>
        <v>2957</v>
      </c>
      <c r="AT33" s="36">
        <f t="shared" si="7"/>
        <v>3007</v>
      </c>
      <c r="AU33" s="23"/>
      <c r="AV33" s="22"/>
      <c r="AW33" s="22"/>
      <c r="AX33" s="22"/>
      <c r="AY33" s="22">
        <f t="shared" si="8"/>
        <v>4924</v>
      </c>
      <c r="AZ33" s="24">
        <f t="shared" si="8"/>
        <v>5028</v>
      </c>
      <c r="BA33" s="23"/>
      <c r="BB33" s="22"/>
      <c r="BC33" s="22"/>
      <c r="BD33" s="22"/>
      <c r="BE33" s="22">
        <f t="shared" si="9"/>
        <v>3437</v>
      </c>
      <c r="BF33" s="24">
        <f t="shared" si="9"/>
        <v>3498</v>
      </c>
      <c r="BG33" s="23"/>
      <c r="BH33" s="22"/>
      <c r="BI33" s="22"/>
      <c r="BJ33" s="22"/>
      <c r="BK33" s="22">
        <f t="shared" si="10"/>
        <v>3725</v>
      </c>
      <c r="BL33" s="24">
        <f t="shared" si="10"/>
        <v>3792</v>
      </c>
      <c r="BM33" s="35"/>
      <c r="BN33" s="34"/>
      <c r="BO33" s="34"/>
      <c r="BP33" s="34"/>
      <c r="BQ33" s="34">
        <f>ROUNDUP(AY33+(DA33-AY33)/4,0)</f>
        <v>5077</v>
      </c>
      <c r="BR33" s="36">
        <f t="shared" si="0"/>
        <v>5190</v>
      </c>
      <c r="BS33" s="35"/>
      <c r="BT33" s="34"/>
      <c r="BU33" s="34"/>
      <c r="BV33" s="34"/>
      <c r="BW33" s="34">
        <f t="shared" si="11"/>
        <v>3876</v>
      </c>
      <c r="BX33" s="36">
        <f t="shared" si="11"/>
        <v>3949</v>
      </c>
      <c r="BY33" s="23"/>
      <c r="BZ33" s="22"/>
      <c r="CA33" s="22"/>
      <c r="CB33" s="22"/>
      <c r="CC33" s="22">
        <f>ROUNDUP(BQ33+2*(DA33-AY33)/4,0)</f>
        <v>5382</v>
      </c>
      <c r="CD33" s="24">
        <f t="shared" si="1"/>
        <v>5352</v>
      </c>
      <c r="CE33" s="23"/>
      <c r="CF33" s="22"/>
      <c r="CG33" s="22"/>
      <c r="CH33" s="22"/>
      <c r="CI33" s="22">
        <f t="shared" si="12"/>
        <v>4107</v>
      </c>
      <c r="CJ33" s="24">
        <f t="shared" si="12"/>
        <v>4088</v>
      </c>
      <c r="CK33" s="35"/>
      <c r="CL33" s="34"/>
      <c r="CM33" s="34"/>
      <c r="CN33" s="34"/>
      <c r="CO33" s="34">
        <f>ROUNDUP(CC33+(DA33-AY33)/4,0)</f>
        <v>5535</v>
      </c>
      <c r="CP33" s="36">
        <f t="shared" si="2"/>
        <v>5514</v>
      </c>
      <c r="CQ33" s="35"/>
      <c r="CR33" s="34"/>
      <c r="CS33" s="34"/>
      <c r="CT33" s="34"/>
      <c r="CU33" s="34">
        <f t="shared" si="13"/>
        <v>4250</v>
      </c>
      <c r="CV33" s="36">
        <f t="shared" si="13"/>
        <v>4236</v>
      </c>
      <c r="CW33" s="21">
        <v>4554</v>
      </c>
      <c r="CX33" s="22">
        <f t="shared" si="24"/>
        <v>4896</v>
      </c>
      <c r="CY33" s="22">
        <f t="shared" si="14"/>
        <v>5141</v>
      </c>
      <c r="CZ33" s="22">
        <f t="shared" si="15"/>
        <v>5399</v>
      </c>
      <c r="DA33" s="22">
        <f t="shared" si="16"/>
        <v>5534</v>
      </c>
      <c r="DB33" s="24">
        <f t="shared" si="17"/>
        <v>5673</v>
      </c>
      <c r="DC33" s="23"/>
      <c r="DD33" s="22"/>
      <c r="DE33" s="22"/>
      <c r="DF33" s="22"/>
      <c r="DG33" s="22">
        <f t="shared" si="18"/>
        <v>4293</v>
      </c>
      <c r="DH33" s="24">
        <f t="shared" si="18"/>
        <v>4382</v>
      </c>
      <c r="DI33" s="188">
        <v>1.82</v>
      </c>
      <c r="DJ33" s="173">
        <f t="shared" si="19"/>
        <v>1.9565000000000001</v>
      </c>
      <c r="DK33" s="167">
        <f t="shared" si="20"/>
        <v>2.054325</v>
      </c>
      <c r="DL33" s="167">
        <f t="shared" si="21"/>
        <v>2.1570412499999998</v>
      </c>
      <c r="DM33" s="167">
        <f t="shared" si="22"/>
        <v>2.2109672812499999</v>
      </c>
      <c r="DN33" s="168">
        <f t="shared" si="23"/>
        <v>2.2662414632812498</v>
      </c>
      <c r="DP33" s="602"/>
      <c r="DQ33" s="605"/>
      <c r="DR33" s="159" t="s">
        <v>15</v>
      </c>
      <c r="DS33" s="181" t="s">
        <v>2</v>
      </c>
      <c r="DT33" s="188">
        <v>1.75</v>
      </c>
      <c r="DU33" s="173">
        <f t="shared" si="90"/>
        <v>1.8812500000000001</v>
      </c>
      <c r="DV33" s="167">
        <f t="shared" si="91"/>
        <v>1.9753125</v>
      </c>
      <c r="DW33" s="167">
        <f t="shared" si="92"/>
        <v>2.0740781250000002</v>
      </c>
      <c r="DX33" s="167">
        <f t="shared" si="93"/>
        <v>2.1259300781250001</v>
      </c>
      <c r="DY33" s="168">
        <f t="shared" si="89"/>
        <v>2.1790783300781253</v>
      </c>
    </row>
    <row r="34" spans="1:129" x14ac:dyDescent="0.25">
      <c r="A34" s="602"/>
      <c r="B34" s="605"/>
      <c r="C34" s="159" t="s">
        <v>15</v>
      </c>
      <c r="D34" s="181" t="s">
        <v>2</v>
      </c>
      <c r="E34" s="44"/>
      <c r="F34" s="45"/>
      <c r="G34" s="45"/>
      <c r="H34" s="45">
        <v>2574</v>
      </c>
      <c r="I34" s="45">
        <f>H34*1.0435</f>
        <v>2685.9690000000001</v>
      </c>
      <c r="J34" s="61">
        <v>2798</v>
      </c>
      <c r="K34" s="44"/>
      <c r="L34" s="45"/>
      <c r="M34" s="45"/>
      <c r="N34" s="45">
        <f t="shared" ref="N34:N36" si="182">H34*1.15*0.7014</f>
        <v>2076.21414</v>
      </c>
      <c r="O34" s="45">
        <f t="shared" ref="O34:O36" si="183">I34*1.15*0.7014</f>
        <v>2166.5294550899998</v>
      </c>
      <c r="P34" s="61">
        <f t="shared" si="3"/>
        <v>2256.8947800000001</v>
      </c>
      <c r="Q34" s="23"/>
      <c r="R34" s="22"/>
      <c r="S34" s="22"/>
      <c r="T34" s="22">
        <v>3163</v>
      </c>
      <c r="U34" s="22">
        <v>3230</v>
      </c>
      <c r="V34" s="24">
        <v>3298</v>
      </c>
      <c r="W34" s="23"/>
      <c r="X34" s="22"/>
      <c r="Y34" s="22"/>
      <c r="Z34" s="22">
        <f t="shared" ref="Z34:Z36" si="184">ROUNDUP((T34+H34*0.15)*0.7014,0)</f>
        <v>2490</v>
      </c>
      <c r="AA34" s="22">
        <f t="shared" ref="AA34:AA36" si="185">ROUNDUP((U34+I34*0.15)*0.7014,0)</f>
        <v>2549</v>
      </c>
      <c r="AB34" s="24">
        <f t="shared" si="4"/>
        <v>2608</v>
      </c>
      <c r="AC34" s="23"/>
      <c r="AD34" s="22"/>
      <c r="AE34" s="22"/>
      <c r="AF34" s="22">
        <f t="shared" ref="AF34:AF36" si="186">ROUNDUP((Z34+$AH$5)*0.7014,0)</f>
        <v>2256</v>
      </c>
      <c r="AG34" s="22">
        <f t="shared" ref="AG34:AG36" si="187">ROUNDUP((AA34+$AH$5)*0.7014,0)</f>
        <v>2297</v>
      </c>
      <c r="AH34" s="24">
        <f t="shared" si="5"/>
        <v>2338</v>
      </c>
      <c r="AI34" s="35"/>
      <c r="AJ34" s="34"/>
      <c r="AK34" s="34"/>
      <c r="AL34" s="34">
        <f t="shared" ref="AL34:AL36" si="188">ROUNDUP(T34*1.25,0)</f>
        <v>3954</v>
      </c>
      <c r="AM34" s="34">
        <f t="shared" ref="AM34:AM36" si="189">ROUNDUP(U34*1.25,0)</f>
        <v>4038</v>
      </c>
      <c r="AN34" s="36">
        <f t="shared" si="6"/>
        <v>4123</v>
      </c>
      <c r="AO34" s="35"/>
      <c r="AP34" s="34"/>
      <c r="AQ34" s="34"/>
      <c r="AR34" s="34">
        <f t="shared" ref="AR34" si="190">ROUNDUP((AL34+$AT$5)*0.585,0)</f>
        <v>2869</v>
      </c>
      <c r="AS34" s="34">
        <f t="shared" ref="AS34" si="191">ROUNDUP((AM34+$AT$5)*0.585,0)</f>
        <v>2918</v>
      </c>
      <c r="AT34" s="36">
        <f t="shared" si="7"/>
        <v>2968</v>
      </c>
      <c r="AU34" s="23"/>
      <c r="AV34" s="22"/>
      <c r="AW34" s="22"/>
      <c r="AX34" s="22">
        <f t="shared" ref="AX34" si="192">ROUNDUP(AL34*1.2,0)</f>
        <v>4745</v>
      </c>
      <c r="AY34" s="22">
        <f t="shared" ref="AY34" si="193">ROUNDUP(AM34*1.2,0)</f>
        <v>4846</v>
      </c>
      <c r="AZ34" s="24">
        <f t="shared" si="8"/>
        <v>4948</v>
      </c>
      <c r="BA34" s="23"/>
      <c r="BB34" s="22"/>
      <c r="BC34" s="22"/>
      <c r="BD34" s="22">
        <f t="shared" ref="BD34" si="194">ROUNDUP((AX34+$BF$5)*0.585,0)</f>
        <v>3332</v>
      </c>
      <c r="BE34" s="22">
        <f t="shared" ref="BE34" si="195">ROUNDUP((AY34+$BF$5)*0.585,0)</f>
        <v>3391</v>
      </c>
      <c r="BF34" s="24">
        <f t="shared" si="9"/>
        <v>3451</v>
      </c>
      <c r="BG34" s="23"/>
      <c r="BH34" s="22"/>
      <c r="BI34" s="22"/>
      <c r="BJ34" s="22">
        <f t="shared" ref="BJ34" si="196">ROUNDUP(((AX34+$BL$5)+0.1*AX34)*0.585,0)</f>
        <v>3610</v>
      </c>
      <c r="BK34" s="22">
        <f t="shared" ref="BK34" si="197">ROUNDUP(((AY34+$BL$5)+0.1*AY34)*0.585,0)</f>
        <v>3675</v>
      </c>
      <c r="BL34" s="24">
        <f t="shared" si="10"/>
        <v>3740</v>
      </c>
      <c r="BM34" s="35"/>
      <c r="BN34" s="34"/>
      <c r="BO34" s="34"/>
      <c r="BP34" s="34">
        <f>ROUNDUP(AX34+(CZ34-AX34)/4,0)</f>
        <v>4868</v>
      </c>
      <c r="BQ34" s="34">
        <f>ROUNDUP(AY34+(DA34-AY34)/4,0)</f>
        <v>4977</v>
      </c>
      <c r="BR34" s="36">
        <f t="shared" si="0"/>
        <v>5087</v>
      </c>
      <c r="BS34" s="35"/>
      <c r="BT34" s="34"/>
      <c r="BU34" s="34"/>
      <c r="BV34" s="34">
        <f t="shared" ref="BV34" si="198">ROUNDUP(((BP34+$BX$5)+0.1*BP34)*0.585,0)</f>
        <v>3741</v>
      </c>
      <c r="BW34" s="34">
        <f t="shared" ref="BW34" si="199">ROUNDUP(((BQ34+$BX$5)+0.1*BQ34)*0.585,0)</f>
        <v>3812</v>
      </c>
      <c r="BX34" s="36">
        <f t="shared" si="11"/>
        <v>3882</v>
      </c>
      <c r="BY34" s="23"/>
      <c r="BZ34" s="22"/>
      <c r="CA34" s="22"/>
      <c r="CB34" s="22">
        <f t="shared" ref="CB34:CC36" si="200">ROUNDUP(BP34+(CZ34-AX34)/4,0)</f>
        <v>4991</v>
      </c>
      <c r="CC34" s="22">
        <f t="shared" si="200"/>
        <v>5108</v>
      </c>
      <c r="CD34" s="24">
        <f t="shared" si="1"/>
        <v>5226</v>
      </c>
      <c r="CE34" s="23"/>
      <c r="CF34" s="22"/>
      <c r="CG34" s="22"/>
      <c r="CH34" s="22">
        <f t="shared" ref="CH34" si="201">ROUNDUP(((CB34+$CJ$5)+0.1*CB34)*0.585,0)</f>
        <v>3856</v>
      </c>
      <c r="CI34" s="22">
        <f t="shared" ref="CI34" si="202">ROUNDUP(((CC34+$CJ$5)+0.1*CC34)*0.585,0)</f>
        <v>3931</v>
      </c>
      <c r="CJ34" s="24">
        <f t="shared" si="12"/>
        <v>4007</v>
      </c>
      <c r="CK34" s="35"/>
      <c r="CL34" s="34"/>
      <c r="CM34" s="34"/>
      <c r="CN34" s="34">
        <f>ROUNDUP(CB34+(CZ34-AX34)/4,0)</f>
        <v>5114</v>
      </c>
      <c r="CO34" s="34">
        <f>ROUNDUP(CC34+(DA34-AY34)/4,0)</f>
        <v>5239</v>
      </c>
      <c r="CP34" s="36">
        <f t="shared" si="2"/>
        <v>5365</v>
      </c>
      <c r="CQ34" s="35"/>
      <c r="CR34" s="34"/>
      <c r="CS34" s="34"/>
      <c r="CT34" s="34">
        <f t="shared" ref="CT34" si="203">ROUNDUP(((CN34+$CV$5)+0.1*CN34)*0.585,0)</f>
        <v>3979</v>
      </c>
      <c r="CU34" s="34">
        <f t="shared" ref="CU34" si="204">ROUNDUP(((CO34+$CV$5)+0.1*CO34)*0.585,0)</f>
        <v>4059</v>
      </c>
      <c r="CV34" s="36">
        <f t="shared" si="13"/>
        <v>4140</v>
      </c>
      <c r="CW34" s="21">
        <v>4417</v>
      </c>
      <c r="CX34" s="22">
        <f t="shared" si="24"/>
        <v>4749</v>
      </c>
      <c r="CY34" s="22">
        <f t="shared" si="14"/>
        <v>4987</v>
      </c>
      <c r="CZ34" s="22">
        <f t="shared" si="15"/>
        <v>5237</v>
      </c>
      <c r="DA34" s="22">
        <f t="shared" si="16"/>
        <v>5368</v>
      </c>
      <c r="DB34" s="24">
        <f t="shared" si="17"/>
        <v>5503</v>
      </c>
      <c r="DC34" s="23"/>
      <c r="DD34" s="22"/>
      <c r="DE34" s="22"/>
      <c r="DF34" s="22">
        <f t="shared" ref="DF34" si="205">ROUNDUP(((CZ34+$DH$5)+0.1*CZ34)*0.585,0)</f>
        <v>4102</v>
      </c>
      <c r="DG34" s="22">
        <f t="shared" ref="DG34" si="206">ROUNDUP(((DA34+$DH$5)+0.1*DA34)*0.585,0)</f>
        <v>4186</v>
      </c>
      <c r="DH34" s="24">
        <f t="shared" si="18"/>
        <v>4273</v>
      </c>
      <c r="DI34" s="188">
        <v>1.77</v>
      </c>
      <c r="DJ34" s="173">
        <f t="shared" si="19"/>
        <v>1.9027499999999999</v>
      </c>
      <c r="DK34" s="167">
        <f t="shared" si="20"/>
        <v>1.9978875</v>
      </c>
      <c r="DL34" s="167">
        <f t="shared" si="21"/>
        <v>2.0977818749999999</v>
      </c>
      <c r="DM34" s="167">
        <f t="shared" si="22"/>
        <v>2.1502264218749998</v>
      </c>
      <c r="DN34" s="168">
        <f t="shared" si="23"/>
        <v>2.203982082421875</v>
      </c>
      <c r="DP34" s="602"/>
      <c r="DQ34" s="605"/>
      <c r="DR34" s="159" t="s">
        <v>15</v>
      </c>
      <c r="DS34" s="181" t="s">
        <v>1</v>
      </c>
      <c r="DT34" s="188">
        <v>1.73</v>
      </c>
      <c r="DU34" s="173">
        <f t="shared" si="90"/>
        <v>1.85975</v>
      </c>
      <c r="DV34" s="167">
        <f t="shared" si="91"/>
        <v>1.9527375</v>
      </c>
      <c r="DW34" s="167">
        <f t="shared" si="92"/>
        <v>2.0503743750000001</v>
      </c>
      <c r="DX34" s="167">
        <f t="shared" si="93"/>
        <v>2.101633734375</v>
      </c>
      <c r="DY34" s="168">
        <f t="shared" si="89"/>
        <v>2.1541745777343748</v>
      </c>
    </row>
    <row r="35" spans="1:129" ht="15.75" thickBot="1" x14ac:dyDescent="0.3">
      <c r="A35" s="602"/>
      <c r="B35" s="605"/>
      <c r="C35" s="159" t="s">
        <v>15</v>
      </c>
      <c r="D35" s="181" t="s">
        <v>21</v>
      </c>
      <c r="E35" s="44"/>
      <c r="F35" s="45"/>
      <c r="G35" s="45">
        <v>2426</v>
      </c>
      <c r="H35" s="45">
        <v>2536</v>
      </c>
      <c r="I35" s="45">
        <f t="shared" ref="I35:I36" si="207">H35*1.0435</f>
        <v>2646.3160000000003</v>
      </c>
      <c r="J35" s="61">
        <f t="shared" ref="J35:J36" si="208">I35*1.0415</f>
        <v>2756.1381140000003</v>
      </c>
      <c r="K35" s="44"/>
      <c r="L35" s="45"/>
      <c r="M35" s="45">
        <f t="shared" ref="M35:M36" si="209">G35*1.15*0.7014</f>
        <v>1956.8358599999999</v>
      </c>
      <c r="N35" s="45">
        <f t="shared" si="182"/>
        <v>2045.5629599999997</v>
      </c>
      <c r="O35" s="45">
        <f t="shared" si="183"/>
        <v>2134.5449487600004</v>
      </c>
      <c r="P35" s="61">
        <f t="shared" si="3"/>
        <v>2223.1285641335403</v>
      </c>
      <c r="Q35" s="23"/>
      <c r="R35" s="22"/>
      <c r="S35" s="22">
        <v>3020</v>
      </c>
      <c r="T35" s="22">
        <v>3146</v>
      </c>
      <c r="U35" s="22">
        <v>3212</v>
      </c>
      <c r="V35" s="24">
        <v>3280</v>
      </c>
      <c r="W35" s="23"/>
      <c r="X35" s="22"/>
      <c r="Y35" s="22">
        <f t="shared" ref="Y35:Y36" si="210">ROUNDUP((S35+G35*0.15)*0.7014,0)</f>
        <v>2374</v>
      </c>
      <c r="Z35" s="22">
        <f t="shared" si="184"/>
        <v>2474</v>
      </c>
      <c r="AA35" s="22">
        <f t="shared" si="185"/>
        <v>2532</v>
      </c>
      <c r="AB35" s="24">
        <f t="shared" si="4"/>
        <v>2591</v>
      </c>
      <c r="AC35" s="23"/>
      <c r="AD35" s="22"/>
      <c r="AE35" s="22">
        <f t="shared" ref="AE35:AE36" si="211">ROUNDUP((Y35+$AH$5)*0.7014,0)</f>
        <v>2174</v>
      </c>
      <c r="AF35" s="22">
        <f t="shared" si="186"/>
        <v>2244</v>
      </c>
      <c r="AG35" s="22">
        <f t="shared" si="187"/>
        <v>2285</v>
      </c>
      <c r="AH35" s="24">
        <f t="shared" si="5"/>
        <v>2326</v>
      </c>
      <c r="AI35" s="35"/>
      <c r="AJ35" s="34"/>
      <c r="AK35" s="34">
        <f t="shared" ref="AK35:AK36" si="212">ROUNDUP(S35*1.25,0)</f>
        <v>3775</v>
      </c>
      <c r="AL35" s="34">
        <f t="shared" si="188"/>
        <v>3933</v>
      </c>
      <c r="AM35" s="34">
        <f t="shared" si="189"/>
        <v>4015</v>
      </c>
      <c r="AN35" s="36">
        <f t="shared" si="6"/>
        <v>4100</v>
      </c>
      <c r="AO35" s="35"/>
      <c r="AP35" s="34"/>
      <c r="AQ35" s="34">
        <f t="shared" ref="AQ35" si="213">ROUNDUP((AK35+$AT$5)*0.585,0)</f>
        <v>2765</v>
      </c>
      <c r="AR35" s="34">
        <f t="shared" ref="AR35" si="214">ROUNDUP((AL35+$AT$5)*0.585,0)</f>
        <v>2857</v>
      </c>
      <c r="AS35" s="34">
        <f t="shared" ref="AS35" si="215">ROUNDUP((AM35+$AT$5)*0.585,0)</f>
        <v>2905</v>
      </c>
      <c r="AT35" s="36">
        <f t="shared" si="7"/>
        <v>2955</v>
      </c>
      <c r="AU35" s="23"/>
      <c r="AV35" s="22"/>
      <c r="AW35" s="22">
        <f t="shared" ref="AW35" si="216">ROUNDUP(AK35*1.2,0)</f>
        <v>4530</v>
      </c>
      <c r="AX35" s="22">
        <f t="shared" ref="AX35" si="217">ROUNDUP(AL35*1.2,0)</f>
        <v>4720</v>
      </c>
      <c r="AY35" s="22">
        <f t="shared" ref="AY35" si="218">ROUNDUP(AM35*1.2,0)</f>
        <v>4818</v>
      </c>
      <c r="AZ35" s="24">
        <f t="shared" si="8"/>
        <v>4920</v>
      </c>
      <c r="BA35" s="23"/>
      <c r="BB35" s="22"/>
      <c r="BC35" s="22">
        <f t="shared" ref="BC35" si="219">ROUNDUP((AW35+$BF$5)*0.585,0)</f>
        <v>3206</v>
      </c>
      <c r="BD35" s="22">
        <f t="shared" ref="BD35" si="220">ROUNDUP((AX35+$BF$5)*0.585,0)</f>
        <v>3317</v>
      </c>
      <c r="BE35" s="22">
        <f t="shared" ref="BE35" si="221">ROUNDUP((AY35+$BF$5)*0.585,0)</f>
        <v>3375</v>
      </c>
      <c r="BF35" s="24">
        <f t="shared" si="9"/>
        <v>3434</v>
      </c>
      <c r="BG35" s="23"/>
      <c r="BH35" s="22"/>
      <c r="BI35" s="22">
        <f t="shared" ref="BI35" si="222">ROUNDUP(((AW35+$BL$5)+0.1*AW35)*0.585,0)</f>
        <v>3471</v>
      </c>
      <c r="BJ35" s="22">
        <f t="shared" ref="BJ35" si="223">ROUNDUP(((AX35+$BL$5)+0.1*AX35)*0.585,0)</f>
        <v>3594</v>
      </c>
      <c r="BK35" s="22">
        <f t="shared" ref="BK35" si="224">ROUNDUP(((AY35+$BL$5)+0.1*AY35)*0.585,0)</f>
        <v>3657</v>
      </c>
      <c r="BL35" s="24">
        <f t="shared" si="10"/>
        <v>3722</v>
      </c>
      <c r="BM35" s="35"/>
      <c r="BN35" s="34"/>
      <c r="BO35" s="34">
        <f>ROUNDUP(AW35+(CY35-AW35)/4,0)</f>
        <v>4632</v>
      </c>
      <c r="BP35" s="34">
        <f>ROUNDUP(AX35+(CZ35-AX35)/4,0)</f>
        <v>4836</v>
      </c>
      <c r="BQ35" s="34">
        <f>ROUNDUP(AY35+(DA35-AY35)/4,0)</f>
        <v>4942</v>
      </c>
      <c r="BR35" s="36">
        <f t="shared" si="0"/>
        <v>5052</v>
      </c>
      <c r="BS35" s="35"/>
      <c r="BT35" s="34"/>
      <c r="BU35" s="34">
        <f t="shared" ref="BU35" si="225">ROUNDUP(((BO35+$BX$5)+0.1*BO35)*0.585,0)</f>
        <v>3590</v>
      </c>
      <c r="BV35" s="34">
        <f t="shared" ref="BV35" si="226">ROUNDUP(((BP35+$BX$5)+0.1*BP35)*0.585,0)</f>
        <v>3721</v>
      </c>
      <c r="BW35" s="34">
        <f t="shared" ref="BW35" si="227">ROUNDUP(((BQ35+$BX$5)+0.1*BQ35)*0.585,0)</f>
        <v>3789</v>
      </c>
      <c r="BX35" s="36">
        <f t="shared" si="11"/>
        <v>3860</v>
      </c>
      <c r="BY35" s="23"/>
      <c r="BZ35" s="22"/>
      <c r="CA35" s="22">
        <f>ROUNDUP(BO35+(CY35-AW35)/4,0)</f>
        <v>4734</v>
      </c>
      <c r="CB35" s="22">
        <f t="shared" si="200"/>
        <v>4952</v>
      </c>
      <c r="CC35" s="22">
        <f t="shared" si="200"/>
        <v>5066</v>
      </c>
      <c r="CD35" s="24">
        <f t="shared" si="1"/>
        <v>5184</v>
      </c>
      <c r="CE35" s="23"/>
      <c r="CF35" s="22"/>
      <c r="CG35" s="22">
        <f t="shared" ref="CG35" si="228">ROUNDUP(((CA35+$CJ$5)+0.1*CA35)*0.585,0)</f>
        <v>3690</v>
      </c>
      <c r="CH35" s="22">
        <f t="shared" ref="CH35" si="229">ROUNDUP(((CB35+$CJ$5)+0.1*CB35)*0.585,0)</f>
        <v>3831</v>
      </c>
      <c r="CI35" s="22">
        <f t="shared" ref="CI35" si="230">ROUNDUP(((CC35+$CJ$5)+0.1*CC35)*0.585,0)</f>
        <v>3904</v>
      </c>
      <c r="CJ35" s="24">
        <f t="shared" si="12"/>
        <v>3980</v>
      </c>
      <c r="CK35" s="35"/>
      <c r="CL35" s="34"/>
      <c r="CM35" s="34">
        <f>ROUNDUP(CA35+(CY35-AW35)/4,0)</f>
        <v>4836</v>
      </c>
      <c r="CN35" s="34">
        <f>ROUNDUP(CB35+(CZ35-AX35)/4,0)</f>
        <v>5068</v>
      </c>
      <c r="CO35" s="34">
        <f>ROUNDUP(CC35+(DA35-AY35)/4,0)</f>
        <v>5190</v>
      </c>
      <c r="CP35" s="36">
        <f t="shared" si="2"/>
        <v>5316</v>
      </c>
      <c r="CQ35" s="35"/>
      <c r="CR35" s="34"/>
      <c r="CS35" s="34">
        <f t="shared" ref="CS35" si="231">ROUNDUP(((CM35+$CV$5)+0.1*CM35)*0.585,0)</f>
        <v>3800</v>
      </c>
      <c r="CT35" s="34">
        <f t="shared" ref="CT35" si="232">ROUNDUP(((CN35+$CV$5)+0.1*CN35)*0.585,0)</f>
        <v>3949</v>
      </c>
      <c r="CU35" s="34">
        <f t="shared" ref="CU35" si="233">ROUNDUP(((CO35+$CV$5)+0.1*CO35)*0.585,0)</f>
        <v>4028</v>
      </c>
      <c r="CV35" s="36">
        <f t="shared" si="13"/>
        <v>4109</v>
      </c>
      <c r="CW35" s="21">
        <v>4372</v>
      </c>
      <c r="CX35" s="22">
        <f t="shared" si="24"/>
        <v>4700</v>
      </c>
      <c r="CY35" s="22">
        <f t="shared" si="14"/>
        <v>4935</v>
      </c>
      <c r="CZ35" s="22">
        <f t="shared" si="15"/>
        <v>5182</v>
      </c>
      <c r="DA35" s="22">
        <f t="shared" si="16"/>
        <v>5312</v>
      </c>
      <c r="DB35" s="24">
        <f t="shared" si="17"/>
        <v>5445</v>
      </c>
      <c r="DC35" s="23"/>
      <c r="DD35" s="22"/>
      <c r="DE35" s="22">
        <f t="shared" ref="DE35" si="234">ROUNDUP(((CY35+$DH$5)+0.1*CY35)*0.585,0)</f>
        <v>3907</v>
      </c>
      <c r="DF35" s="22">
        <f t="shared" ref="DF35" si="235">ROUNDUP(((CZ35+$DH$5)+0.1*CZ35)*0.585,0)</f>
        <v>4066</v>
      </c>
      <c r="DG35" s="22">
        <f t="shared" ref="DG35" si="236">ROUNDUP(((DA35+$DH$5)+0.1*DA35)*0.585,0)</f>
        <v>4150</v>
      </c>
      <c r="DH35" s="24">
        <f t="shared" si="18"/>
        <v>4236</v>
      </c>
      <c r="DI35" s="188">
        <v>1.75</v>
      </c>
      <c r="DJ35" s="173">
        <f t="shared" si="19"/>
        <v>1.8812500000000001</v>
      </c>
      <c r="DK35" s="167">
        <f t="shared" si="20"/>
        <v>1.9753125</v>
      </c>
      <c r="DL35" s="167">
        <f t="shared" si="21"/>
        <v>2.0740781250000002</v>
      </c>
      <c r="DM35" s="167">
        <f t="shared" si="22"/>
        <v>2.1259300781250001</v>
      </c>
      <c r="DN35" s="168">
        <f t="shared" si="23"/>
        <v>2.1790783300781253</v>
      </c>
      <c r="DP35" s="603"/>
      <c r="DQ35" s="606"/>
      <c r="DR35" s="160" t="s">
        <v>15</v>
      </c>
      <c r="DS35" s="182" t="s">
        <v>121</v>
      </c>
      <c r="DT35" s="186">
        <v>1.69</v>
      </c>
      <c r="DU35" s="174">
        <f t="shared" si="90"/>
        <v>1.8167499999999999</v>
      </c>
      <c r="DV35" s="169">
        <f t="shared" si="91"/>
        <v>1.9075874999999998</v>
      </c>
      <c r="DW35" s="169">
        <f t="shared" si="92"/>
        <v>2.0029668749999998</v>
      </c>
      <c r="DX35" s="169">
        <f t="shared" si="93"/>
        <v>2.0530410468749998</v>
      </c>
      <c r="DY35" s="170">
        <f t="shared" si="89"/>
        <v>2.1043670730468746</v>
      </c>
    </row>
    <row r="36" spans="1:129" ht="15.75" customHeight="1" thickBot="1" x14ac:dyDescent="0.3">
      <c r="A36" s="603"/>
      <c r="B36" s="606"/>
      <c r="C36" s="160" t="s">
        <v>15</v>
      </c>
      <c r="D36" s="182" t="s">
        <v>23</v>
      </c>
      <c r="E36" s="208"/>
      <c r="F36" s="209">
        <v>2293</v>
      </c>
      <c r="G36" s="209">
        <v>2402</v>
      </c>
      <c r="H36" s="209">
        <v>2512</v>
      </c>
      <c r="I36" s="209">
        <f t="shared" si="207"/>
        <v>2621.2720000000004</v>
      </c>
      <c r="J36" s="210">
        <f t="shared" si="208"/>
        <v>2730.0547880000008</v>
      </c>
      <c r="K36" s="46"/>
      <c r="L36" s="47">
        <f t="shared" ref="L36" si="237">F36*1.15*0.7014</f>
        <v>1849.55673</v>
      </c>
      <c r="M36" s="47">
        <f t="shared" si="209"/>
        <v>1937.4772199999998</v>
      </c>
      <c r="N36" s="47">
        <f t="shared" si="182"/>
        <v>2026.2043199999998</v>
      </c>
      <c r="O36" s="47">
        <f t="shared" si="183"/>
        <v>2114.3442079200004</v>
      </c>
      <c r="P36" s="62">
        <f t="shared" si="3"/>
        <v>2202.0894925486809</v>
      </c>
      <c r="Q36" s="28"/>
      <c r="R36" s="29">
        <v>2871</v>
      </c>
      <c r="S36" s="29">
        <v>2990</v>
      </c>
      <c r="T36" s="29">
        <v>3115</v>
      </c>
      <c r="U36" s="29">
        <v>3180</v>
      </c>
      <c r="V36" s="30">
        <v>3247</v>
      </c>
      <c r="W36" s="28"/>
      <c r="X36" s="29">
        <f t="shared" ref="X36" si="238">ROUNDUP((R36+F36*0.15)*0.7014,0)</f>
        <v>2255</v>
      </c>
      <c r="Y36" s="29">
        <f t="shared" si="210"/>
        <v>2350</v>
      </c>
      <c r="Z36" s="29">
        <f t="shared" si="184"/>
        <v>2450</v>
      </c>
      <c r="AA36" s="29">
        <f t="shared" si="185"/>
        <v>2507</v>
      </c>
      <c r="AB36" s="30">
        <f t="shared" si="4"/>
        <v>2565</v>
      </c>
      <c r="AC36" s="28"/>
      <c r="AD36" s="29">
        <f t="shared" ref="AD36" si="239">ROUNDUP((X36+$AH$5)*0.7014,0)</f>
        <v>2091</v>
      </c>
      <c r="AE36" s="29">
        <f t="shared" si="211"/>
        <v>2157</v>
      </c>
      <c r="AF36" s="29">
        <f t="shared" si="186"/>
        <v>2227</v>
      </c>
      <c r="AG36" s="29">
        <f t="shared" si="187"/>
        <v>2267</v>
      </c>
      <c r="AH36" s="30">
        <f t="shared" si="5"/>
        <v>2308</v>
      </c>
      <c r="AI36" s="39"/>
      <c r="AJ36" s="40">
        <f t="shared" ref="AJ36" si="240">ROUNDUP(R36*1.25,0)</f>
        <v>3589</v>
      </c>
      <c r="AK36" s="40">
        <f t="shared" si="212"/>
        <v>3738</v>
      </c>
      <c r="AL36" s="40">
        <f t="shared" si="188"/>
        <v>3894</v>
      </c>
      <c r="AM36" s="40">
        <f t="shared" si="189"/>
        <v>3975</v>
      </c>
      <c r="AN36" s="41">
        <f t="shared" si="6"/>
        <v>4059</v>
      </c>
      <c r="AO36" s="39"/>
      <c r="AP36" s="40">
        <f t="shared" ref="AP36" si="241">ROUNDUP((AJ36+$AT$5)*0.585,0)</f>
        <v>2656</v>
      </c>
      <c r="AQ36" s="40">
        <f t="shared" ref="AQ36" si="242">ROUNDUP((AK36+$AT$5)*0.585,0)</f>
        <v>2743</v>
      </c>
      <c r="AR36" s="40">
        <f t="shared" ref="AR36" si="243">ROUNDUP((AL36+$AT$5)*0.585,0)</f>
        <v>2834</v>
      </c>
      <c r="AS36" s="40">
        <f t="shared" ref="AS36" si="244">ROUNDUP((AM36+$AT$5)*0.585,0)</f>
        <v>2882</v>
      </c>
      <c r="AT36" s="41">
        <f t="shared" si="7"/>
        <v>2931</v>
      </c>
      <c r="AU36" s="28"/>
      <c r="AV36" s="29">
        <f t="shared" ref="AV36" si="245">ROUNDUP(AJ36*1.2,0)</f>
        <v>4307</v>
      </c>
      <c r="AW36" s="29">
        <f t="shared" ref="AW36" si="246">ROUNDUP(AK36*1.2,0)</f>
        <v>4486</v>
      </c>
      <c r="AX36" s="29">
        <f t="shared" ref="AX36" si="247">ROUNDUP(AL36*1.2,0)</f>
        <v>4673</v>
      </c>
      <c r="AY36" s="29">
        <f t="shared" ref="AY36" si="248">ROUNDUP(AM36*1.2,0)</f>
        <v>4770</v>
      </c>
      <c r="AZ36" s="30">
        <f t="shared" si="8"/>
        <v>4871</v>
      </c>
      <c r="BA36" s="28"/>
      <c r="BB36" s="29">
        <f t="shared" ref="BB36" si="249">ROUNDUP((AV36+$BF$5)*0.585,0)</f>
        <v>3076</v>
      </c>
      <c r="BC36" s="29">
        <f t="shared" ref="BC36" si="250">ROUNDUP((AW36+$BF$5)*0.585,0)</f>
        <v>3181</v>
      </c>
      <c r="BD36" s="29">
        <f t="shared" ref="BD36" si="251">ROUNDUP((AX36+$BF$5)*0.585,0)</f>
        <v>3290</v>
      </c>
      <c r="BE36" s="29">
        <f t="shared" ref="BE36" si="252">ROUNDUP((AY36+$BF$5)*0.585,0)</f>
        <v>3347</v>
      </c>
      <c r="BF36" s="30">
        <f t="shared" si="9"/>
        <v>3406</v>
      </c>
      <c r="BG36" s="28"/>
      <c r="BH36" s="29">
        <f t="shared" ref="BH36" si="253">ROUNDUP(((AV36+$BL$5)+0.1*AV36)*0.585,0)</f>
        <v>3328</v>
      </c>
      <c r="BI36" s="29">
        <f t="shared" ref="BI36" si="254">ROUNDUP(((AW36+$BL$5)+0.1*AW36)*0.585,0)</f>
        <v>3443</v>
      </c>
      <c r="BJ36" s="29">
        <f t="shared" ref="BJ36" si="255">ROUNDUP(((AX36+$BL$5)+0.1*AX36)*0.585,0)</f>
        <v>3563</v>
      </c>
      <c r="BK36" s="29">
        <f t="shared" ref="BK36" si="256">ROUNDUP(((AY36+$BL$5)+0.1*AY36)*0.585,0)</f>
        <v>3626</v>
      </c>
      <c r="BL36" s="30">
        <f t="shared" si="10"/>
        <v>3691</v>
      </c>
      <c r="BM36" s="39"/>
      <c r="BN36" s="40">
        <f>ROUNDUP(AV36+(CX36-AV36)/4,0)</f>
        <v>4393</v>
      </c>
      <c r="BO36" s="40">
        <f>ROUNDUP(AW36+(CY36-AW36)/4,0)</f>
        <v>4586</v>
      </c>
      <c r="BP36" s="40">
        <f>ROUNDUP(AX36+(CZ36-AX36)/4,0)</f>
        <v>4787</v>
      </c>
      <c r="BQ36" s="40">
        <f>ROUNDUP(AY36+(DA36-AY36)/4,0)</f>
        <v>4892</v>
      </c>
      <c r="BR36" s="41">
        <f t="shared" si="0"/>
        <v>5001</v>
      </c>
      <c r="BS36" s="39"/>
      <c r="BT36" s="40">
        <f t="shared" ref="BT36" si="257">ROUNDUP(((BN36+$BX$5)+0.1*BN36)*0.585,0)</f>
        <v>3436</v>
      </c>
      <c r="BU36" s="40">
        <f t="shared" ref="BU36" si="258">ROUNDUP(((BO36+$BX$5)+0.1*BO36)*0.585,0)</f>
        <v>3560</v>
      </c>
      <c r="BV36" s="40">
        <f t="shared" ref="BV36" si="259">ROUNDUP(((BP36+$BX$5)+0.1*BP36)*0.585,0)</f>
        <v>3689</v>
      </c>
      <c r="BW36" s="40">
        <f t="shared" ref="BW36" si="260">ROUNDUP(((BQ36+$BX$5)+0.1*BQ36)*0.585,0)</f>
        <v>3757</v>
      </c>
      <c r="BX36" s="41">
        <f t="shared" si="11"/>
        <v>3827</v>
      </c>
      <c r="BY36" s="28"/>
      <c r="BZ36" s="29">
        <f>ROUNDUP(BN36+(CX36-AV36)/4,0)</f>
        <v>4479</v>
      </c>
      <c r="CA36" s="29">
        <f>ROUNDUP(BO36+(CY36-AW36)/4,0)</f>
        <v>4686</v>
      </c>
      <c r="CB36" s="29">
        <f t="shared" si="200"/>
        <v>4901</v>
      </c>
      <c r="CC36" s="29">
        <f t="shared" si="200"/>
        <v>5014</v>
      </c>
      <c r="CD36" s="30">
        <f t="shared" si="1"/>
        <v>5131</v>
      </c>
      <c r="CE36" s="28"/>
      <c r="CF36" s="29">
        <f t="shared" ref="CF36" si="261">ROUNDUP(((BZ36+$CJ$5)+0.1*BZ36)*0.585,0)</f>
        <v>3526</v>
      </c>
      <c r="CG36" s="29">
        <f t="shared" ref="CG36" si="262">ROUNDUP(((CA36+$CJ$5)+0.1*CA36)*0.585,0)</f>
        <v>3659</v>
      </c>
      <c r="CH36" s="29">
        <f t="shared" ref="CH36" si="263">ROUNDUP(((CB36+$CJ$5)+0.1*CB36)*0.585,0)</f>
        <v>3798</v>
      </c>
      <c r="CI36" s="29">
        <f t="shared" ref="CI36" si="264">ROUNDUP(((CC36+$CJ$5)+0.1*CC36)*0.585,0)</f>
        <v>3871</v>
      </c>
      <c r="CJ36" s="30">
        <f t="shared" si="12"/>
        <v>3946</v>
      </c>
      <c r="CK36" s="39"/>
      <c r="CL36" s="40">
        <f>ROUNDUP(BZ36+(CX36-AV36)/4,0)</f>
        <v>4565</v>
      </c>
      <c r="CM36" s="40">
        <f>ROUNDUP(CA36+(CY36-AW36)/4,0)</f>
        <v>4786</v>
      </c>
      <c r="CN36" s="40">
        <f>ROUNDUP(CB36+(CZ36-AX36)/4,0)</f>
        <v>5015</v>
      </c>
      <c r="CO36" s="40">
        <f>ROUNDUP(CC36+(DA36-AY36)/4,0)</f>
        <v>5136</v>
      </c>
      <c r="CP36" s="41">
        <f t="shared" si="2"/>
        <v>5261</v>
      </c>
      <c r="CQ36" s="39"/>
      <c r="CR36" s="40">
        <f t="shared" ref="CR36" si="265">ROUNDUP(((CL36+$CV$5)+0.1*CL36)*0.585,0)</f>
        <v>3625</v>
      </c>
      <c r="CS36" s="40">
        <f t="shared" ref="CS36" si="266">ROUNDUP(((CM36+$CV$5)+0.1*CM36)*0.585,0)</f>
        <v>3768</v>
      </c>
      <c r="CT36" s="40">
        <f t="shared" ref="CT36" si="267">ROUNDUP(((CN36+$CV$5)+0.1*CN36)*0.585,0)</f>
        <v>3915</v>
      </c>
      <c r="CU36" s="40">
        <f t="shared" ref="CU36" si="268">ROUNDUP(((CO36+$CV$5)+0.1*CO36)*0.585,0)</f>
        <v>3993</v>
      </c>
      <c r="CV36" s="41">
        <f t="shared" si="13"/>
        <v>4073</v>
      </c>
      <c r="CW36" s="53">
        <v>4326</v>
      </c>
      <c r="CX36" s="29">
        <f t="shared" si="24"/>
        <v>4651</v>
      </c>
      <c r="CY36" s="29">
        <f t="shared" si="14"/>
        <v>4884</v>
      </c>
      <c r="CZ36" s="29">
        <f t="shared" si="15"/>
        <v>5129</v>
      </c>
      <c r="DA36" s="29">
        <f t="shared" si="16"/>
        <v>5258</v>
      </c>
      <c r="DB36" s="30">
        <f t="shared" si="17"/>
        <v>5390</v>
      </c>
      <c r="DC36" s="28"/>
      <c r="DD36" s="29">
        <f t="shared" ref="DD36" si="269">ROUNDUP(((CX36+$DH$5)+0.1*CX36)*0.585,0)</f>
        <v>3725</v>
      </c>
      <c r="DE36" s="29">
        <f t="shared" ref="DE36" si="270">ROUNDUP(((CY36+$DH$5)+0.1*CY36)*0.585,0)</f>
        <v>3875</v>
      </c>
      <c r="DF36" s="29">
        <f t="shared" ref="DF36" si="271">ROUNDUP(((CZ36+$DH$5)+0.1*CZ36)*0.585,0)</f>
        <v>4032</v>
      </c>
      <c r="DG36" s="29">
        <f t="shared" ref="DG36" si="272">ROUNDUP(((DA36+$DH$5)+0.1*DA36)*0.585,0)</f>
        <v>4115</v>
      </c>
      <c r="DH36" s="30">
        <f t="shared" si="18"/>
        <v>4200</v>
      </c>
      <c r="DI36" s="189">
        <v>1.73</v>
      </c>
      <c r="DJ36" s="174">
        <f t="shared" si="19"/>
        <v>1.85975</v>
      </c>
      <c r="DK36" s="169">
        <f t="shared" si="20"/>
        <v>1.9527375</v>
      </c>
      <c r="DL36" s="169">
        <f t="shared" si="21"/>
        <v>2.0503743750000001</v>
      </c>
      <c r="DM36" s="169">
        <f t="shared" si="22"/>
        <v>2.101633734375</v>
      </c>
      <c r="DN36" s="170">
        <f t="shared" si="23"/>
        <v>2.1541745777343748</v>
      </c>
      <c r="DP36" s="601">
        <v>3</v>
      </c>
      <c r="DQ36" s="604" t="s">
        <v>119</v>
      </c>
      <c r="DR36" s="52"/>
      <c r="DS36" s="180" t="s">
        <v>123</v>
      </c>
      <c r="DT36" s="190">
        <v>1.82</v>
      </c>
      <c r="DU36" s="172">
        <f t="shared" si="90"/>
        <v>1.9565000000000001</v>
      </c>
      <c r="DV36" s="165">
        <f t="shared" si="91"/>
        <v>2.054325</v>
      </c>
      <c r="DW36" s="165">
        <f t="shared" ref="DW36:DW37" si="273">DV36*$CZ$9+DV36</f>
        <v>2.1570412499999998</v>
      </c>
      <c r="DX36" s="165">
        <f t="shared" si="93"/>
        <v>2.2109672812499999</v>
      </c>
      <c r="DY36" s="166">
        <f t="shared" si="89"/>
        <v>2.2662414632812498</v>
      </c>
    </row>
    <row r="37" spans="1:129" ht="15.75" customHeight="1" x14ac:dyDescent="0.25">
      <c r="A37" s="601">
        <v>4</v>
      </c>
      <c r="B37" s="604" t="s">
        <v>25</v>
      </c>
      <c r="C37" s="52"/>
      <c r="D37" s="180" t="s">
        <v>16</v>
      </c>
      <c r="E37" s="58"/>
      <c r="F37" s="59"/>
      <c r="G37" s="59"/>
      <c r="H37" s="59"/>
      <c r="I37" s="59"/>
      <c r="J37" s="60">
        <v>2666</v>
      </c>
      <c r="K37" s="204"/>
      <c r="L37" s="59"/>
      <c r="M37" s="59"/>
      <c r="N37" s="59"/>
      <c r="O37" s="59"/>
      <c r="P37" s="61">
        <f t="shared" si="3"/>
        <v>2150.4222599999998</v>
      </c>
      <c r="Q37" s="18"/>
      <c r="R37" s="19"/>
      <c r="S37" s="19"/>
      <c r="T37" s="19"/>
      <c r="U37" s="19"/>
      <c r="V37" s="24">
        <v>3115</v>
      </c>
      <c r="W37" s="18"/>
      <c r="X37" s="19"/>
      <c r="Y37" s="19"/>
      <c r="Z37" s="19"/>
      <c r="AA37" s="19"/>
      <c r="AB37" s="24">
        <f t="shared" si="4"/>
        <v>2466</v>
      </c>
      <c r="AC37" s="18"/>
      <c r="AD37" s="19"/>
      <c r="AE37" s="19"/>
      <c r="AF37" s="19"/>
      <c r="AG37" s="19"/>
      <c r="AH37" s="24">
        <f t="shared" si="5"/>
        <v>2239</v>
      </c>
      <c r="AI37" s="31"/>
      <c r="AJ37" s="32"/>
      <c r="AK37" s="32"/>
      <c r="AL37" s="32"/>
      <c r="AM37" s="32"/>
      <c r="AN37" s="36">
        <f t="shared" si="6"/>
        <v>3894</v>
      </c>
      <c r="AO37" s="31"/>
      <c r="AP37" s="32"/>
      <c r="AQ37" s="32"/>
      <c r="AR37" s="32"/>
      <c r="AS37" s="32"/>
      <c r="AT37" s="36">
        <f t="shared" si="7"/>
        <v>2834</v>
      </c>
      <c r="AU37" s="18"/>
      <c r="AV37" s="19"/>
      <c r="AW37" s="19"/>
      <c r="AX37" s="19"/>
      <c r="AY37" s="19"/>
      <c r="AZ37" s="24">
        <f t="shared" si="8"/>
        <v>4673</v>
      </c>
      <c r="BA37" s="18"/>
      <c r="BB37" s="19"/>
      <c r="BC37" s="19"/>
      <c r="BD37" s="19"/>
      <c r="BE37" s="19"/>
      <c r="BF37" s="24">
        <f t="shared" si="9"/>
        <v>3290</v>
      </c>
      <c r="BG37" s="18"/>
      <c r="BH37" s="19"/>
      <c r="BI37" s="19"/>
      <c r="BJ37" s="19"/>
      <c r="BK37" s="19"/>
      <c r="BL37" s="24">
        <f t="shared" si="10"/>
        <v>3563</v>
      </c>
      <c r="BM37" s="31"/>
      <c r="BN37" s="32"/>
      <c r="BO37" s="32"/>
      <c r="BP37" s="32"/>
      <c r="BQ37" s="32"/>
      <c r="BR37" s="36">
        <f t="shared" si="0"/>
        <v>4923</v>
      </c>
      <c r="BS37" s="31"/>
      <c r="BT37" s="32"/>
      <c r="BU37" s="32"/>
      <c r="BV37" s="32"/>
      <c r="BW37" s="32"/>
      <c r="BX37" s="36">
        <f t="shared" si="11"/>
        <v>3777</v>
      </c>
      <c r="BY37" s="18"/>
      <c r="BZ37" s="19"/>
      <c r="CA37" s="19"/>
      <c r="CB37" s="19"/>
      <c r="CC37" s="19"/>
      <c r="CD37" s="24">
        <f t="shared" si="1"/>
        <v>5173</v>
      </c>
      <c r="CE37" s="18"/>
      <c r="CF37" s="19"/>
      <c r="CG37" s="19"/>
      <c r="CH37" s="19"/>
      <c r="CI37" s="19"/>
      <c r="CJ37" s="24">
        <f t="shared" si="12"/>
        <v>3973</v>
      </c>
      <c r="CK37" s="31"/>
      <c r="CL37" s="32"/>
      <c r="CM37" s="32"/>
      <c r="CN37" s="32"/>
      <c r="CO37" s="32"/>
      <c r="CP37" s="36">
        <f t="shared" si="2"/>
        <v>5423</v>
      </c>
      <c r="CQ37" s="31"/>
      <c r="CR37" s="32"/>
      <c r="CS37" s="32"/>
      <c r="CT37" s="32"/>
      <c r="CU37" s="32"/>
      <c r="CV37" s="36">
        <f t="shared" si="13"/>
        <v>4178</v>
      </c>
      <c r="CW37" s="25">
        <v>4554</v>
      </c>
      <c r="CX37" s="22">
        <f t="shared" si="24"/>
        <v>4896</v>
      </c>
      <c r="CY37" s="22">
        <f t="shared" si="14"/>
        <v>5141</v>
      </c>
      <c r="CZ37" s="22">
        <f t="shared" si="15"/>
        <v>5399</v>
      </c>
      <c r="DA37" s="22">
        <f t="shared" si="16"/>
        <v>5534</v>
      </c>
      <c r="DB37" s="24">
        <f t="shared" si="17"/>
        <v>5673</v>
      </c>
      <c r="DC37" s="18"/>
      <c r="DD37" s="19"/>
      <c r="DE37" s="19"/>
      <c r="DF37" s="19"/>
      <c r="DG37" s="19"/>
      <c r="DH37" s="24">
        <f t="shared" si="18"/>
        <v>4382</v>
      </c>
      <c r="DI37" s="190">
        <v>1.82</v>
      </c>
      <c r="DJ37" s="172">
        <f t="shared" si="19"/>
        <v>1.9565000000000001</v>
      </c>
      <c r="DK37" s="165">
        <f t="shared" si="20"/>
        <v>2.054325</v>
      </c>
      <c r="DL37" s="165">
        <f t="shared" si="21"/>
        <v>2.1570412499999998</v>
      </c>
      <c r="DM37" s="165">
        <f t="shared" si="22"/>
        <v>2.2109672812499999</v>
      </c>
      <c r="DN37" s="166">
        <f t="shared" si="23"/>
        <v>2.2662414632812498</v>
      </c>
      <c r="DP37" s="602"/>
      <c r="DQ37" s="605"/>
      <c r="DR37" s="159" t="s">
        <v>15</v>
      </c>
      <c r="DS37" s="181" t="s">
        <v>17</v>
      </c>
      <c r="DT37" s="187">
        <v>1.82</v>
      </c>
      <c r="DU37" s="173">
        <f t="shared" si="90"/>
        <v>1.9565000000000001</v>
      </c>
      <c r="DV37" s="167">
        <f t="shared" si="91"/>
        <v>2.054325</v>
      </c>
      <c r="DW37" s="167">
        <f t="shared" si="273"/>
        <v>2.1570412499999998</v>
      </c>
      <c r="DX37" s="167">
        <f t="shared" si="93"/>
        <v>2.2109672812499999</v>
      </c>
      <c r="DY37" s="168">
        <f t="shared" si="89"/>
        <v>2.2662414632812498</v>
      </c>
    </row>
    <row r="38" spans="1:129" ht="15" customHeight="1" x14ac:dyDescent="0.25">
      <c r="A38" s="602"/>
      <c r="B38" s="605"/>
      <c r="C38" s="159" t="s">
        <v>15</v>
      </c>
      <c r="D38" s="181" t="s">
        <v>17</v>
      </c>
      <c r="E38" s="44"/>
      <c r="F38" s="45"/>
      <c r="G38" s="45"/>
      <c r="H38" s="45"/>
      <c r="I38" s="45"/>
      <c r="J38" s="61">
        <v>2666</v>
      </c>
      <c r="K38" s="205"/>
      <c r="L38" s="45"/>
      <c r="M38" s="45"/>
      <c r="N38" s="45"/>
      <c r="O38" s="45"/>
      <c r="P38" s="61">
        <f t="shared" si="3"/>
        <v>2150.4222599999998</v>
      </c>
      <c r="Q38" s="23"/>
      <c r="R38" s="22"/>
      <c r="S38" s="22"/>
      <c r="T38" s="22"/>
      <c r="U38" s="22"/>
      <c r="V38" s="24">
        <v>3115</v>
      </c>
      <c r="W38" s="23"/>
      <c r="X38" s="22"/>
      <c r="Y38" s="22"/>
      <c r="Z38" s="22"/>
      <c r="AA38" s="22"/>
      <c r="AB38" s="24">
        <f t="shared" si="4"/>
        <v>2466</v>
      </c>
      <c r="AC38" s="23"/>
      <c r="AD38" s="22"/>
      <c r="AE38" s="22"/>
      <c r="AF38" s="22"/>
      <c r="AG38" s="22"/>
      <c r="AH38" s="24">
        <f t="shared" si="5"/>
        <v>2239</v>
      </c>
      <c r="AI38" s="35"/>
      <c r="AJ38" s="34"/>
      <c r="AK38" s="34"/>
      <c r="AL38" s="34"/>
      <c r="AM38" s="34"/>
      <c r="AN38" s="36">
        <f t="shared" si="6"/>
        <v>3894</v>
      </c>
      <c r="AO38" s="35"/>
      <c r="AP38" s="34"/>
      <c r="AQ38" s="34"/>
      <c r="AR38" s="34"/>
      <c r="AS38" s="34"/>
      <c r="AT38" s="36">
        <f t="shared" si="7"/>
        <v>2834</v>
      </c>
      <c r="AU38" s="23"/>
      <c r="AV38" s="22"/>
      <c r="AW38" s="22"/>
      <c r="AX38" s="22"/>
      <c r="AY38" s="22"/>
      <c r="AZ38" s="24">
        <f t="shared" si="8"/>
        <v>4673</v>
      </c>
      <c r="BA38" s="23"/>
      <c r="BB38" s="22"/>
      <c r="BC38" s="22"/>
      <c r="BD38" s="22"/>
      <c r="BE38" s="22"/>
      <c r="BF38" s="24">
        <f t="shared" si="9"/>
        <v>3290</v>
      </c>
      <c r="BG38" s="23"/>
      <c r="BH38" s="22"/>
      <c r="BI38" s="22"/>
      <c r="BJ38" s="22"/>
      <c r="BK38" s="22"/>
      <c r="BL38" s="24">
        <f t="shared" si="10"/>
        <v>3563</v>
      </c>
      <c r="BM38" s="35"/>
      <c r="BN38" s="34"/>
      <c r="BO38" s="34"/>
      <c r="BP38" s="34"/>
      <c r="BQ38" s="34"/>
      <c r="BR38" s="36">
        <f t="shared" si="0"/>
        <v>4923</v>
      </c>
      <c r="BS38" s="35"/>
      <c r="BT38" s="34"/>
      <c r="BU38" s="34"/>
      <c r="BV38" s="34"/>
      <c r="BW38" s="34"/>
      <c r="BX38" s="36">
        <f t="shared" si="11"/>
        <v>3777</v>
      </c>
      <c r="BY38" s="23"/>
      <c r="BZ38" s="22"/>
      <c r="CA38" s="22"/>
      <c r="CB38" s="22"/>
      <c r="CC38" s="22"/>
      <c r="CD38" s="24">
        <f t="shared" si="1"/>
        <v>5173</v>
      </c>
      <c r="CE38" s="23"/>
      <c r="CF38" s="22"/>
      <c r="CG38" s="22"/>
      <c r="CH38" s="22"/>
      <c r="CI38" s="22"/>
      <c r="CJ38" s="24">
        <f t="shared" si="12"/>
        <v>3973</v>
      </c>
      <c r="CK38" s="35"/>
      <c r="CL38" s="34"/>
      <c r="CM38" s="34"/>
      <c r="CN38" s="34"/>
      <c r="CO38" s="34"/>
      <c r="CP38" s="36">
        <f t="shared" si="2"/>
        <v>5423</v>
      </c>
      <c r="CQ38" s="35"/>
      <c r="CR38" s="34"/>
      <c r="CS38" s="34"/>
      <c r="CT38" s="34"/>
      <c r="CU38" s="34"/>
      <c r="CV38" s="36">
        <f t="shared" si="13"/>
        <v>4178</v>
      </c>
      <c r="CW38" s="25">
        <v>4554</v>
      </c>
      <c r="CX38" s="22">
        <f t="shared" si="24"/>
        <v>4896</v>
      </c>
      <c r="CY38" s="22">
        <f t="shared" si="14"/>
        <v>5141</v>
      </c>
      <c r="CZ38" s="22">
        <f t="shared" si="15"/>
        <v>5399</v>
      </c>
      <c r="DA38" s="22">
        <f t="shared" si="16"/>
        <v>5534</v>
      </c>
      <c r="DB38" s="24">
        <f t="shared" si="17"/>
        <v>5673</v>
      </c>
      <c r="DC38" s="23"/>
      <c r="DD38" s="22"/>
      <c r="DE38" s="22"/>
      <c r="DF38" s="22"/>
      <c r="DG38" s="22"/>
      <c r="DH38" s="24">
        <f t="shared" si="18"/>
        <v>4382</v>
      </c>
      <c r="DI38" s="191">
        <v>1.82</v>
      </c>
      <c r="DJ38" s="173">
        <f t="shared" si="19"/>
        <v>1.9565000000000001</v>
      </c>
      <c r="DK38" s="167">
        <f t="shared" si="20"/>
        <v>2.054325</v>
      </c>
      <c r="DL38" s="167">
        <f t="shared" si="21"/>
        <v>2.1570412499999998</v>
      </c>
      <c r="DM38" s="167">
        <f t="shared" si="22"/>
        <v>2.2109672812499999</v>
      </c>
      <c r="DN38" s="168">
        <f t="shared" si="23"/>
        <v>2.2662414632812498</v>
      </c>
      <c r="DP38" s="602"/>
      <c r="DQ38" s="605"/>
      <c r="DR38" s="159" t="s">
        <v>15</v>
      </c>
      <c r="DS38" s="181" t="s">
        <v>18</v>
      </c>
      <c r="DT38" s="187">
        <v>1.82</v>
      </c>
      <c r="DU38" s="173">
        <f t="shared" si="90"/>
        <v>1.9565000000000001</v>
      </c>
      <c r="DV38" s="167">
        <f t="shared" si="91"/>
        <v>2.054325</v>
      </c>
      <c r="DW38" s="167">
        <f t="shared" ref="DW38:DW45" si="274">DV38*$CZ$9+DV38</f>
        <v>2.1570412499999998</v>
      </c>
      <c r="DX38" s="167">
        <f t="shared" si="93"/>
        <v>2.2109672812499999</v>
      </c>
      <c r="DY38" s="168">
        <f t="shared" si="89"/>
        <v>2.2662414632812498</v>
      </c>
    </row>
    <row r="39" spans="1:129" x14ac:dyDescent="0.25">
      <c r="A39" s="602"/>
      <c r="B39" s="605"/>
      <c r="C39" s="159" t="s">
        <v>15</v>
      </c>
      <c r="D39" s="181" t="s">
        <v>18</v>
      </c>
      <c r="E39" s="44"/>
      <c r="F39" s="45"/>
      <c r="G39" s="45"/>
      <c r="H39" s="45"/>
      <c r="I39" s="45"/>
      <c r="J39" s="61">
        <v>2654</v>
      </c>
      <c r="K39" s="205"/>
      <c r="L39" s="45"/>
      <c r="M39" s="45"/>
      <c r="N39" s="45"/>
      <c r="O39" s="45"/>
      <c r="P39" s="61">
        <f t="shared" si="3"/>
        <v>2140.7429400000001</v>
      </c>
      <c r="Q39" s="26"/>
      <c r="R39" s="27"/>
      <c r="S39" s="27"/>
      <c r="T39" s="27"/>
      <c r="U39" s="27"/>
      <c r="V39" s="43">
        <v>3099</v>
      </c>
      <c r="W39" s="26"/>
      <c r="X39" s="27"/>
      <c r="Y39" s="27"/>
      <c r="Z39" s="27"/>
      <c r="AA39" s="27"/>
      <c r="AB39" s="24">
        <f t="shared" si="4"/>
        <v>2453</v>
      </c>
      <c r="AC39" s="26"/>
      <c r="AD39" s="27"/>
      <c r="AE39" s="27"/>
      <c r="AF39" s="27"/>
      <c r="AG39" s="27"/>
      <c r="AH39" s="24">
        <f t="shared" si="5"/>
        <v>2230</v>
      </c>
      <c r="AI39" s="38"/>
      <c r="AJ39" s="37"/>
      <c r="AK39" s="37"/>
      <c r="AL39" s="37"/>
      <c r="AM39" s="37"/>
      <c r="AN39" s="36">
        <f t="shared" si="6"/>
        <v>3874</v>
      </c>
      <c r="AO39" s="38"/>
      <c r="AP39" s="37"/>
      <c r="AQ39" s="37"/>
      <c r="AR39" s="37"/>
      <c r="AS39" s="37"/>
      <c r="AT39" s="36">
        <f t="shared" si="7"/>
        <v>2823</v>
      </c>
      <c r="AU39" s="26"/>
      <c r="AV39" s="27"/>
      <c r="AW39" s="27"/>
      <c r="AX39" s="27"/>
      <c r="AY39" s="27"/>
      <c r="AZ39" s="24">
        <f t="shared" si="8"/>
        <v>4649</v>
      </c>
      <c r="BA39" s="26"/>
      <c r="BB39" s="27"/>
      <c r="BC39" s="27"/>
      <c r="BD39" s="27"/>
      <c r="BE39" s="27"/>
      <c r="BF39" s="24">
        <f t="shared" si="9"/>
        <v>3276</v>
      </c>
      <c r="BG39" s="26"/>
      <c r="BH39" s="27"/>
      <c r="BI39" s="27"/>
      <c r="BJ39" s="27"/>
      <c r="BK39" s="27"/>
      <c r="BL39" s="24">
        <f t="shared" si="10"/>
        <v>3548</v>
      </c>
      <c r="BM39" s="38"/>
      <c r="BN39" s="37"/>
      <c r="BO39" s="37"/>
      <c r="BP39" s="37"/>
      <c r="BQ39" s="37"/>
      <c r="BR39" s="36">
        <f t="shared" si="0"/>
        <v>4905</v>
      </c>
      <c r="BS39" s="38"/>
      <c r="BT39" s="37"/>
      <c r="BU39" s="37"/>
      <c r="BV39" s="37"/>
      <c r="BW39" s="37"/>
      <c r="BX39" s="36">
        <f t="shared" si="11"/>
        <v>3765</v>
      </c>
      <c r="BY39" s="26"/>
      <c r="BZ39" s="27"/>
      <c r="CA39" s="27"/>
      <c r="CB39" s="27"/>
      <c r="CC39" s="27"/>
      <c r="CD39" s="24">
        <f t="shared" si="1"/>
        <v>5161</v>
      </c>
      <c r="CE39" s="26"/>
      <c r="CF39" s="27"/>
      <c r="CG39" s="27"/>
      <c r="CH39" s="27"/>
      <c r="CI39" s="27"/>
      <c r="CJ39" s="24">
        <f t="shared" si="12"/>
        <v>3965</v>
      </c>
      <c r="CK39" s="38"/>
      <c r="CL39" s="37"/>
      <c r="CM39" s="37"/>
      <c r="CN39" s="37"/>
      <c r="CO39" s="37"/>
      <c r="CP39" s="36">
        <f t="shared" si="2"/>
        <v>5417</v>
      </c>
      <c r="CQ39" s="38"/>
      <c r="CR39" s="37"/>
      <c r="CS39" s="37"/>
      <c r="CT39" s="37"/>
      <c r="CU39" s="37"/>
      <c r="CV39" s="36">
        <f t="shared" si="13"/>
        <v>4174</v>
      </c>
      <c r="CW39" s="25">
        <v>4554</v>
      </c>
      <c r="CX39" s="22">
        <f t="shared" si="24"/>
        <v>4896</v>
      </c>
      <c r="CY39" s="22">
        <f t="shared" si="14"/>
        <v>5141</v>
      </c>
      <c r="CZ39" s="22">
        <f t="shared" si="15"/>
        <v>5399</v>
      </c>
      <c r="DA39" s="22">
        <f t="shared" si="16"/>
        <v>5534</v>
      </c>
      <c r="DB39" s="24">
        <f t="shared" si="17"/>
        <v>5673</v>
      </c>
      <c r="DC39" s="26"/>
      <c r="DD39" s="27"/>
      <c r="DE39" s="27"/>
      <c r="DF39" s="27"/>
      <c r="DG39" s="27"/>
      <c r="DH39" s="24">
        <f t="shared" si="18"/>
        <v>4382</v>
      </c>
      <c r="DI39" s="191">
        <v>1.82</v>
      </c>
      <c r="DJ39" s="173">
        <f t="shared" si="19"/>
        <v>1.9565000000000001</v>
      </c>
      <c r="DK39" s="167">
        <f t="shared" si="20"/>
        <v>2.054325</v>
      </c>
      <c r="DL39" s="167">
        <f t="shared" si="21"/>
        <v>2.1570412499999998</v>
      </c>
      <c r="DM39" s="167">
        <f t="shared" si="22"/>
        <v>2.2109672812499999</v>
      </c>
      <c r="DN39" s="168">
        <f t="shared" si="23"/>
        <v>2.2662414632812498</v>
      </c>
      <c r="DP39" s="602"/>
      <c r="DQ39" s="605"/>
      <c r="DR39" s="159" t="s">
        <v>15</v>
      </c>
      <c r="DS39" s="181" t="s">
        <v>19</v>
      </c>
      <c r="DT39" s="187">
        <v>1.82</v>
      </c>
      <c r="DU39" s="173">
        <f t="shared" si="90"/>
        <v>1.9565000000000001</v>
      </c>
      <c r="DV39" s="167">
        <f t="shared" si="91"/>
        <v>2.054325</v>
      </c>
      <c r="DW39" s="167">
        <f t="shared" si="274"/>
        <v>2.1570412499999998</v>
      </c>
      <c r="DX39" s="167">
        <f t="shared" si="93"/>
        <v>2.2109672812499999</v>
      </c>
      <c r="DY39" s="168">
        <f t="shared" si="89"/>
        <v>2.2662414632812498</v>
      </c>
    </row>
    <row r="40" spans="1:129" x14ac:dyDescent="0.25">
      <c r="A40" s="602"/>
      <c r="B40" s="605"/>
      <c r="C40" s="159" t="s">
        <v>15</v>
      </c>
      <c r="D40" s="181" t="s">
        <v>19</v>
      </c>
      <c r="E40" s="44"/>
      <c r="F40" s="45"/>
      <c r="G40" s="45"/>
      <c r="H40" s="45"/>
      <c r="I40" s="45"/>
      <c r="J40" s="61">
        <v>2640</v>
      </c>
      <c r="K40" s="205"/>
      <c r="L40" s="45"/>
      <c r="M40" s="45"/>
      <c r="N40" s="45"/>
      <c r="O40" s="45"/>
      <c r="P40" s="61">
        <f t="shared" si="3"/>
        <v>2129.4503999999997</v>
      </c>
      <c r="Q40" s="26"/>
      <c r="R40" s="27"/>
      <c r="S40" s="27"/>
      <c r="T40" s="27"/>
      <c r="U40" s="27"/>
      <c r="V40" s="43">
        <v>3083</v>
      </c>
      <c r="W40" s="26"/>
      <c r="X40" s="27"/>
      <c r="Y40" s="27"/>
      <c r="Z40" s="27"/>
      <c r="AA40" s="27"/>
      <c r="AB40" s="24">
        <f t="shared" si="4"/>
        <v>2441</v>
      </c>
      <c r="AC40" s="26"/>
      <c r="AD40" s="27"/>
      <c r="AE40" s="27"/>
      <c r="AF40" s="27"/>
      <c r="AG40" s="27"/>
      <c r="AH40" s="24">
        <f t="shared" si="5"/>
        <v>2221</v>
      </c>
      <c r="AI40" s="38"/>
      <c r="AJ40" s="37"/>
      <c r="AK40" s="37"/>
      <c r="AL40" s="37"/>
      <c r="AM40" s="37"/>
      <c r="AN40" s="36">
        <f t="shared" si="6"/>
        <v>3854</v>
      </c>
      <c r="AO40" s="38"/>
      <c r="AP40" s="37"/>
      <c r="AQ40" s="37"/>
      <c r="AR40" s="37"/>
      <c r="AS40" s="37"/>
      <c r="AT40" s="36">
        <f t="shared" si="7"/>
        <v>2811</v>
      </c>
      <c r="AU40" s="26"/>
      <c r="AV40" s="27"/>
      <c r="AW40" s="27"/>
      <c r="AX40" s="27"/>
      <c r="AY40" s="27"/>
      <c r="AZ40" s="24">
        <f t="shared" si="8"/>
        <v>4625</v>
      </c>
      <c r="BA40" s="26"/>
      <c r="BB40" s="27"/>
      <c r="BC40" s="27"/>
      <c r="BD40" s="27"/>
      <c r="BE40" s="27"/>
      <c r="BF40" s="24">
        <f t="shared" si="9"/>
        <v>3262</v>
      </c>
      <c r="BG40" s="26"/>
      <c r="BH40" s="27"/>
      <c r="BI40" s="27"/>
      <c r="BJ40" s="27"/>
      <c r="BK40" s="27"/>
      <c r="BL40" s="24">
        <f t="shared" si="10"/>
        <v>3532</v>
      </c>
      <c r="BM40" s="38"/>
      <c r="BN40" s="37"/>
      <c r="BO40" s="37"/>
      <c r="BP40" s="37"/>
      <c r="BQ40" s="37"/>
      <c r="BR40" s="36">
        <f t="shared" si="0"/>
        <v>4887</v>
      </c>
      <c r="BS40" s="38"/>
      <c r="BT40" s="37"/>
      <c r="BU40" s="37"/>
      <c r="BV40" s="37"/>
      <c r="BW40" s="37"/>
      <c r="BX40" s="36">
        <f t="shared" si="11"/>
        <v>3754</v>
      </c>
      <c r="BY40" s="26"/>
      <c r="BZ40" s="27"/>
      <c r="CA40" s="27"/>
      <c r="CB40" s="27"/>
      <c r="CC40" s="27"/>
      <c r="CD40" s="24">
        <f t="shared" si="1"/>
        <v>5149</v>
      </c>
      <c r="CE40" s="26"/>
      <c r="CF40" s="27"/>
      <c r="CG40" s="27"/>
      <c r="CH40" s="27"/>
      <c r="CI40" s="27"/>
      <c r="CJ40" s="24">
        <f t="shared" si="12"/>
        <v>3957</v>
      </c>
      <c r="CK40" s="38"/>
      <c r="CL40" s="37"/>
      <c r="CM40" s="37"/>
      <c r="CN40" s="37"/>
      <c r="CO40" s="37"/>
      <c r="CP40" s="36">
        <f t="shared" si="2"/>
        <v>5411</v>
      </c>
      <c r="CQ40" s="38"/>
      <c r="CR40" s="37"/>
      <c r="CS40" s="37"/>
      <c r="CT40" s="37"/>
      <c r="CU40" s="37"/>
      <c r="CV40" s="36">
        <f t="shared" si="13"/>
        <v>4170</v>
      </c>
      <c r="CW40" s="25">
        <v>4554</v>
      </c>
      <c r="CX40" s="22">
        <f t="shared" si="24"/>
        <v>4896</v>
      </c>
      <c r="CY40" s="22">
        <f t="shared" si="14"/>
        <v>5141</v>
      </c>
      <c r="CZ40" s="22">
        <f t="shared" si="15"/>
        <v>5399</v>
      </c>
      <c r="DA40" s="22">
        <f t="shared" si="16"/>
        <v>5534</v>
      </c>
      <c r="DB40" s="24">
        <f t="shared" si="17"/>
        <v>5673</v>
      </c>
      <c r="DC40" s="26"/>
      <c r="DD40" s="27"/>
      <c r="DE40" s="27"/>
      <c r="DF40" s="27"/>
      <c r="DG40" s="27"/>
      <c r="DH40" s="24">
        <f t="shared" si="18"/>
        <v>4382</v>
      </c>
      <c r="DI40" s="191">
        <v>1.82</v>
      </c>
      <c r="DJ40" s="173">
        <f t="shared" si="19"/>
        <v>1.9565000000000001</v>
      </c>
      <c r="DK40" s="167">
        <f t="shared" si="20"/>
        <v>2.054325</v>
      </c>
      <c r="DL40" s="167">
        <f t="shared" si="21"/>
        <v>2.1570412499999998</v>
      </c>
      <c r="DM40" s="167">
        <f t="shared" si="22"/>
        <v>2.2109672812499999</v>
      </c>
      <c r="DN40" s="168">
        <f t="shared" si="23"/>
        <v>2.2662414632812498</v>
      </c>
      <c r="DP40" s="602"/>
      <c r="DQ40" s="605"/>
      <c r="DR40" s="159" t="s">
        <v>15</v>
      </c>
      <c r="DS40" s="181" t="s">
        <v>20</v>
      </c>
      <c r="DT40" s="188">
        <v>1.77</v>
      </c>
      <c r="DU40" s="173">
        <f t="shared" si="90"/>
        <v>1.9027499999999999</v>
      </c>
      <c r="DV40" s="167">
        <f t="shared" si="91"/>
        <v>1.9978875</v>
      </c>
      <c r="DW40" s="167">
        <f t="shared" si="274"/>
        <v>2.0977818749999999</v>
      </c>
      <c r="DX40" s="167">
        <f t="shared" si="93"/>
        <v>2.1502264218749998</v>
      </c>
      <c r="DY40" s="168">
        <f t="shared" si="89"/>
        <v>2.203982082421875</v>
      </c>
    </row>
    <row r="41" spans="1:129" x14ac:dyDescent="0.25">
      <c r="A41" s="602"/>
      <c r="B41" s="605"/>
      <c r="C41" s="159" t="s">
        <v>15</v>
      </c>
      <c r="D41" s="181" t="s">
        <v>20</v>
      </c>
      <c r="E41" s="44"/>
      <c r="F41" s="45"/>
      <c r="G41" s="45"/>
      <c r="H41" s="45"/>
      <c r="I41" s="45"/>
      <c r="J41" s="61">
        <v>2628</v>
      </c>
      <c r="K41" s="205"/>
      <c r="L41" s="45"/>
      <c r="M41" s="45"/>
      <c r="N41" s="45"/>
      <c r="O41" s="45"/>
      <c r="P41" s="61">
        <f t="shared" si="3"/>
        <v>2119.77108</v>
      </c>
      <c r="Q41" s="26"/>
      <c r="R41" s="27"/>
      <c r="S41" s="27"/>
      <c r="T41" s="27"/>
      <c r="U41" s="27"/>
      <c r="V41" s="43">
        <v>3067</v>
      </c>
      <c r="W41" s="26"/>
      <c r="X41" s="27"/>
      <c r="Y41" s="27"/>
      <c r="Z41" s="27"/>
      <c r="AA41" s="27"/>
      <c r="AB41" s="24">
        <f t="shared" si="4"/>
        <v>2428</v>
      </c>
      <c r="AC41" s="26"/>
      <c r="AD41" s="27"/>
      <c r="AE41" s="27"/>
      <c r="AF41" s="27"/>
      <c r="AG41" s="27"/>
      <c r="AH41" s="24">
        <f t="shared" si="5"/>
        <v>2212</v>
      </c>
      <c r="AI41" s="38"/>
      <c r="AJ41" s="37"/>
      <c r="AK41" s="37"/>
      <c r="AL41" s="37"/>
      <c r="AM41" s="37"/>
      <c r="AN41" s="36">
        <f t="shared" si="6"/>
        <v>3834</v>
      </c>
      <c r="AO41" s="38"/>
      <c r="AP41" s="37"/>
      <c r="AQ41" s="37"/>
      <c r="AR41" s="37"/>
      <c r="AS41" s="37"/>
      <c r="AT41" s="36">
        <f t="shared" si="7"/>
        <v>2799</v>
      </c>
      <c r="AU41" s="26"/>
      <c r="AV41" s="27"/>
      <c r="AW41" s="27"/>
      <c r="AX41" s="27"/>
      <c r="AY41" s="27"/>
      <c r="AZ41" s="24">
        <f t="shared" si="8"/>
        <v>4601</v>
      </c>
      <c r="BA41" s="26"/>
      <c r="BB41" s="27"/>
      <c r="BC41" s="27"/>
      <c r="BD41" s="27"/>
      <c r="BE41" s="27"/>
      <c r="BF41" s="24">
        <f t="shared" si="9"/>
        <v>3248</v>
      </c>
      <c r="BG41" s="26"/>
      <c r="BH41" s="27"/>
      <c r="BI41" s="27"/>
      <c r="BJ41" s="27"/>
      <c r="BK41" s="27"/>
      <c r="BL41" s="24">
        <f t="shared" si="10"/>
        <v>3517</v>
      </c>
      <c r="BM41" s="38"/>
      <c r="BN41" s="37"/>
      <c r="BO41" s="37"/>
      <c r="BP41" s="37"/>
      <c r="BQ41" s="37"/>
      <c r="BR41" s="36">
        <f t="shared" si="0"/>
        <v>4827</v>
      </c>
      <c r="BS41" s="38"/>
      <c r="BT41" s="37"/>
      <c r="BU41" s="37"/>
      <c r="BV41" s="37"/>
      <c r="BW41" s="37"/>
      <c r="BX41" s="36">
        <f t="shared" si="11"/>
        <v>3715</v>
      </c>
      <c r="BY41" s="26"/>
      <c r="BZ41" s="27"/>
      <c r="CA41" s="27"/>
      <c r="CB41" s="27"/>
      <c r="CC41" s="27"/>
      <c r="CD41" s="24">
        <f t="shared" si="1"/>
        <v>5053</v>
      </c>
      <c r="CE41" s="26"/>
      <c r="CF41" s="27"/>
      <c r="CG41" s="27"/>
      <c r="CH41" s="27"/>
      <c r="CI41" s="27"/>
      <c r="CJ41" s="24">
        <f t="shared" si="12"/>
        <v>3896</v>
      </c>
      <c r="CK41" s="38"/>
      <c r="CL41" s="37"/>
      <c r="CM41" s="37"/>
      <c r="CN41" s="37"/>
      <c r="CO41" s="37"/>
      <c r="CP41" s="36">
        <f t="shared" si="2"/>
        <v>5279</v>
      </c>
      <c r="CQ41" s="38"/>
      <c r="CR41" s="37"/>
      <c r="CS41" s="37"/>
      <c r="CT41" s="37"/>
      <c r="CU41" s="37"/>
      <c r="CV41" s="36">
        <f t="shared" si="13"/>
        <v>4085</v>
      </c>
      <c r="CW41" s="25">
        <v>4417</v>
      </c>
      <c r="CX41" s="22">
        <f t="shared" si="24"/>
        <v>4749</v>
      </c>
      <c r="CY41" s="22">
        <f t="shared" si="14"/>
        <v>4987</v>
      </c>
      <c r="CZ41" s="22">
        <f t="shared" si="15"/>
        <v>5237</v>
      </c>
      <c r="DA41" s="22">
        <f t="shared" si="16"/>
        <v>5368</v>
      </c>
      <c r="DB41" s="24">
        <f t="shared" si="17"/>
        <v>5503</v>
      </c>
      <c r="DC41" s="26"/>
      <c r="DD41" s="27"/>
      <c r="DE41" s="27"/>
      <c r="DF41" s="27"/>
      <c r="DG41" s="27"/>
      <c r="DH41" s="24">
        <f t="shared" si="18"/>
        <v>4273</v>
      </c>
      <c r="DI41" s="192">
        <v>1.77</v>
      </c>
      <c r="DJ41" s="173">
        <f t="shared" si="19"/>
        <v>1.9027499999999999</v>
      </c>
      <c r="DK41" s="167">
        <f t="shared" si="20"/>
        <v>1.9978875</v>
      </c>
      <c r="DL41" s="167">
        <f t="shared" si="21"/>
        <v>2.0977818749999999</v>
      </c>
      <c r="DM41" s="167">
        <f t="shared" si="22"/>
        <v>2.1502264218749998</v>
      </c>
      <c r="DN41" s="168">
        <f t="shared" si="23"/>
        <v>2.203982082421875</v>
      </c>
      <c r="DP41" s="602"/>
      <c r="DQ41" s="605"/>
      <c r="DR41" s="159" t="s">
        <v>15</v>
      </c>
      <c r="DS41" s="181" t="s">
        <v>3</v>
      </c>
      <c r="DT41" s="188">
        <v>1.73</v>
      </c>
      <c r="DU41" s="173">
        <f t="shared" si="90"/>
        <v>1.85975</v>
      </c>
      <c r="DV41" s="167">
        <f t="shared" si="91"/>
        <v>1.9527375</v>
      </c>
      <c r="DW41" s="167">
        <f t="shared" si="274"/>
        <v>2.0503743750000001</v>
      </c>
      <c r="DX41" s="167">
        <f t="shared" si="93"/>
        <v>2.101633734375</v>
      </c>
      <c r="DY41" s="168">
        <f t="shared" si="89"/>
        <v>2.1541745777343748</v>
      </c>
    </row>
    <row r="42" spans="1:129" x14ac:dyDescent="0.25">
      <c r="A42" s="602"/>
      <c r="B42" s="605"/>
      <c r="C42" s="159" t="s">
        <v>15</v>
      </c>
      <c r="D42" s="181" t="s">
        <v>3</v>
      </c>
      <c r="E42" s="44"/>
      <c r="F42" s="45"/>
      <c r="G42" s="45"/>
      <c r="H42" s="45"/>
      <c r="I42" s="45">
        <v>2508</v>
      </c>
      <c r="J42" s="61">
        <f>ROUNDUP(I42*1.04166,0)</f>
        <v>2613</v>
      </c>
      <c r="K42" s="205"/>
      <c r="L42" s="45"/>
      <c r="M42" s="45"/>
      <c r="N42" s="45"/>
      <c r="O42" s="45">
        <f t="shared" si="3"/>
        <v>2022.9778799999999</v>
      </c>
      <c r="P42" s="61">
        <f t="shared" si="3"/>
        <v>2107.67193</v>
      </c>
      <c r="Q42" s="26"/>
      <c r="R42" s="27"/>
      <c r="S42" s="27"/>
      <c r="T42" s="27"/>
      <c r="U42" s="27">
        <v>2985</v>
      </c>
      <c r="V42" s="43">
        <v>3050</v>
      </c>
      <c r="W42" s="26"/>
      <c r="X42" s="27"/>
      <c r="Y42" s="27"/>
      <c r="Z42" s="27"/>
      <c r="AA42" s="22">
        <f t="shared" si="4"/>
        <v>2358</v>
      </c>
      <c r="AB42" s="24">
        <f t="shared" si="4"/>
        <v>2415</v>
      </c>
      <c r="AC42" s="26"/>
      <c r="AD42" s="27"/>
      <c r="AE42" s="27"/>
      <c r="AF42" s="27"/>
      <c r="AG42" s="22">
        <f t="shared" si="5"/>
        <v>2163</v>
      </c>
      <c r="AH42" s="24">
        <f t="shared" si="5"/>
        <v>2203</v>
      </c>
      <c r="AI42" s="38"/>
      <c r="AJ42" s="37"/>
      <c r="AK42" s="37"/>
      <c r="AL42" s="37"/>
      <c r="AM42" s="34">
        <f t="shared" si="6"/>
        <v>3732</v>
      </c>
      <c r="AN42" s="36">
        <f t="shared" si="6"/>
        <v>3813</v>
      </c>
      <c r="AO42" s="38"/>
      <c r="AP42" s="37"/>
      <c r="AQ42" s="37"/>
      <c r="AR42" s="37"/>
      <c r="AS42" s="34">
        <f t="shared" si="7"/>
        <v>2739</v>
      </c>
      <c r="AT42" s="36">
        <f t="shared" si="7"/>
        <v>2787</v>
      </c>
      <c r="AU42" s="26"/>
      <c r="AV42" s="27"/>
      <c r="AW42" s="27"/>
      <c r="AX42" s="27"/>
      <c r="AY42" s="22">
        <f t="shared" si="8"/>
        <v>4479</v>
      </c>
      <c r="AZ42" s="24">
        <f t="shared" si="8"/>
        <v>4576</v>
      </c>
      <c r="BA42" s="26"/>
      <c r="BB42" s="27"/>
      <c r="BC42" s="27"/>
      <c r="BD42" s="27"/>
      <c r="BE42" s="22">
        <f t="shared" si="9"/>
        <v>3176</v>
      </c>
      <c r="BF42" s="24">
        <f t="shared" si="9"/>
        <v>3233</v>
      </c>
      <c r="BG42" s="26"/>
      <c r="BH42" s="27"/>
      <c r="BI42" s="27"/>
      <c r="BJ42" s="27"/>
      <c r="BK42" s="22">
        <f t="shared" si="10"/>
        <v>3438</v>
      </c>
      <c r="BL42" s="24">
        <f t="shared" si="10"/>
        <v>3501</v>
      </c>
      <c r="BM42" s="38"/>
      <c r="BN42" s="37"/>
      <c r="BO42" s="37"/>
      <c r="BP42" s="37"/>
      <c r="BQ42" s="34">
        <f>ROUNDUP(AY42+(DA42-AY42)/4,0)</f>
        <v>4674</v>
      </c>
      <c r="BR42" s="36">
        <f t="shared" si="0"/>
        <v>4780</v>
      </c>
      <c r="BS42" s="38"/>
      <c r="BT42" s="37"/>
      <c r="BU42" s="37"/>
      <c r="BV42" s="37"/>
      <c r="BW42" s="34">
        <f t="shared" si="11"/>
        <v>3617</v>
      </c>
      <c r="BX42" s="36">
        <f t="shared" si="11"/>
        <v>3685</v>
      </c>
      <c r="BY42" s="26"/>
      <c r="BZ42" s="27"/>
      <c r="CA42" s="27"/>
      <c r="CB42" s="27"/>
      <c r="CC42" s="22">
        <f>ROUNDUP(BQ42+(DA42-AY42)/4,0)</f>
        <v>4869</v>
      </c>
      <c r="CD42" s="24">
        <f t="shared" si="1"/>
        <v>4984</v>
      </c>
      <c r="CE42" s="26"/>
      <c r="CF42" s="27"/>
      <c r="CG42" s="27"/>
      <c r="CH42" s="27"/>
      <c r="CI42" s="22">
        <f t="shared" si="12"/>
        <v>3777</v>
      </c>
      <c r="CJ42" s="24">
        <f t="shared" si="12"/>
        <v>3851</v>
      </c>
      <c r="CK42" s="38"/>
      <c r="CL42" s="37"/>
      <c r="CM42" s="37"/>
      <c r="CN42" s="37"/>
      <c r="CO42" s="34">
        <f>ROUNDUP(CC42+(DA42-AY42)/4,0)</f>
        <v>5064</v>
      </c>
      <c r="CP42" s="36">
        <f t="shared" si="2"/>
        <v>5188</v>
      </c>
      <c r="CQ42" s="38"/>
      <c r="CR42" s="37"/>
      <c r="CS42" s="37"/>
      <c r="CT42" s="37"/>
      <c r="CU42" s="34">
        <f t="shared" si="13"/>
        <v>3947</v>
      </c>
      <c r="CV42" s="36">
        <f t="shared" si="13"/>
        <v>4026</v>
      </c>
      <c r="CW42" s="25">
        <v>4326</v>
      </c>
      <c r="CX42" s="22">
        <f t="shared" si="24"/>
        <v>4651</v>
      </c>
      <c r="CY42" s="22">
        <f t="shared" si="14"/>
        <v>4884</v>
      </c>
      <c r="CZ42" s="22">
        <f t="shared" si="15"/>
        <v>5129</v>
      </c>
      <c r="DA42" s="22">
        <f t="shared" si="16"/>
        <v>5258</v>
      </c>
      <c r="DB42" s="24">
        <f t="shared" si="17"/>
        <v>5390</v>
      </c>
      <c r="DC42" s="26"/>
      <c r="DD42" s="27"/>
      <c r="DE42" s="27"/>
      <c r="DF42" s="27"/>
      <c r="DG42" s="22">
        <f t="shared" si="18"/>
        <v>4115</v>
      </c>
      <c r="DH42" s="24">
        <f t="shared" si="18"/>
        <v>4200</v>
      </c>
      <c r="DI42" s="192">
        <v>1.73</v>
      </c>
      <c r="DJ42" s="173">
        <f t="shared" si="19"/>
        <v>1.85975</v>
      </c>
      <c r="DK42" s="167">
        <f t="shared" si="20"/>
        <v>1.9527375</v>
      </c>
      <c r="DL42" s="167">
        <f t="shared" si="21"/>
        <v>2.0503743750000001</v>
      </c>
      <c r="DM42" s="167">
        <f t="shared" si="22"/>
        <v>2.101633734375</v>
      </c>
      <c r="DN42" s="168">
        <f t="shared" si="23"/>
        <v>2.1541745777343748</v>
      </c>
      <c r="DP42" s="602"/>
      <c r="DQ42" s="605"/>
      <c r="DR42" s="159" t="s">
        <v>15</v>
      </c>
      <c r="DS42" s="181" t="s">
        <v>2</v>
      </c>
      <c r="DT42" s="188">
        <v>1.69</v>
      </c>
      <c r="DU42" s="173">
        <f t="shared" si="90"/>
        <v>1.8167499999999999</v>
      </c>
      <c r="DV42" s="167">
        <f t="shared" si="91"/>
        <v>1.9075874999999998</v>
      </c>
      <c r="DW42" s="167">
        <f t="shared" si="274"/>
        <v>2.0029668749999998</v>
      </c>
      <c r="DX42" s="167">
        <f t="shared" si="93"/>
        <v>2.0530410468749998</v>
      </c>
      <c r="DY42" s="168">
        <f t="shared" si="89"/>
        <v>2.1043670730468746</v>
      </c>
    </row>
    <row r="43" spans="1:129" x14ac:dyDescent="0.25">
      <c r="A43" s="602"/>
      <c r="B43" s="605"/>
      <c r="C43" s="159" t="s">
        <v>15</v>
      </c>
      <c r="D43" s="181" t="s">
        <v>2</v>
      </c>
      <c r="E43" s="44"/>
      <c r="F43" s="45"/>
      <c r="G43" s="45"/>
      <c r="H43" s="45">
        <v>2395</v>
      </c>
      <c r="I43" s="45">
        <f>ROUNDUP(H43*1.0434,0)</f>
        <v>2499</v>
      </c>
      <c r="J43" s="61">
        <f t="shared" ref="J43" si="275">ROUNDUP(I43*1.04166,0)</f>
        <v>2604</v>
      </c>
      <c r="K43" s="205"/>
      <c r="L43" s="45"/>
      <c r="M43" s="45"/>
      <c r="N43" s="45">
        <f t="shared" ref="N43:N44" si="276">H43*1.15*0.7014</f>
        <v>1931.83095</v>
      </c>
      <c r="O43" s="45">
        <f t="shared" ref="O43:O44" si="277">I43*1.15*0.7014</f>
        <v>2015.71839</v>
      </c>
      <c r="P43" s="61">
        <f t="shared" si="3"/>
        <v>2100.4124400000001</v>
      </c>
      <c r="Q43" s="23"/>
      <c r="R43" s="22"/>
      <c r="S43" s="22"/>
      <c r="T43" s="22">
        <v>2909</v>
      </c>
      <c r="U43" s="22">
        <v>2972</v>
      </c>
      <c r="V43" s="24">
        <v>3036</v>
      </c>
      <c r="W43" s="23"/>
      <c r="X43" s="22"/>
      <c r="Y43" s="22"/>
      <c r="Z43" s="22">
        <f t="shared" ref="Z43:Z46" si="278">ROUNDUP((T43+H43*0.15)*0.7014,0)</f>
        <v>2293</v>
      </c>
      <c r="AA43" s="22">
        <f t="shared" ref="AA43:AA46" si="279">ROUNDUP((U43+I43*0.15)*0.7014,0)</f>
        <v>2348</v>
      </c>
      <c r="AB43" s="24">
        <f t="shared" si="4"/>
        <v>2404</v>
      </c>
      <c r="AC43" s="23"/>
      <c r="AD43" s="22"/>
      <c r="AE43" s="22"/>
      <c r="AF43" s="22">
        <f t="shared" ref="AF43:AF46" si="280">ROUNDUP((Z43+$AH$5)*0.7014,0)</f>
        <v>2117</v>
      </c>
      <c r="AG43" s="22">
        <f t="shared" ref="AG43:AG46" si="281">ROUNDUP((AA43+$AH$5)*0.7014,0)</f>
        <v>2156</v>
      </c>
      <c r="AH43" s="24">
        <f t="shared" si="5"/>
        <v>2195</v>
      </c>
      <c r="AI43" s="35"/>
      <c r="AJ43" s="34"/>
      <c r="AK43" s="34"/>
      <c r="AL43" s="34">
        <f t="shared" ref="AL43:AL46" si="282">ROUNDUP(T43*1.25,0)</f>
        <v>3637</v>
      </c>
      <c r="AM43" s="34">
        <f t="shared" ref="AM43:AM46" si="283">ROUNDUP(U43*1.25,0)</f>
        <v>3715</v>
      </c>
      <c r="AN43" s="36">
        <f t="shared" si="6"/>
        <v>3795</v>
      </c>
      <c r="AO43" s="35"/>
      <c r="AP43" s="34"/>
      <c r="AQ43" s="34"/>
      <c r="AR43" s="34">
        <f t="shared" ref="AR43" si="284">ROUNDUP((AL43+$AT$5)*0.585,0)</f>
        <v>2684</v>
      </c>
      <c r="AS43" s="34">
        <f t="shared" ref="AS43" si="285">ROUNDUP((AM43+$AT$5)*0.585,0)</f>
        <v>2730</v>
      </c>
      <c r="AT43" s="36">
        <f t="shared" si="7"/>
        <v>2776</v>
      </c>
      <c r="AU43" s="23"/>
      <c r="AV43" s="22"/>
      <c r="AW43" s="22"/>
      <c r="AX43" s="22">
        <f t="shared" ref="AX43" si="286">ROUNDUP(AL43*1.2,0)</f>
        <v>4365</v>
      </c>
      <c r="AY43" s="22">
        <f t="shared" ref="AY43" si="287">ROUNDUP(AM43*1.2,0)</f>
        <v>4458</v>
      </c>
      <c r="AZ43" s="24">
        <f t="shared" si="8"/>
        <v>4554</v>
      </c>
      <c r="BA43" s="23"/>
      <c r="BB43" s="22"/>
      <c r="BC43" s="22"/>
      <c r="BD43" s="22">
        <f t="shared" ref="BD43" si="288">ROUNDUP((AX43+$BF$5)*0.585,0)</f>
        <v>3110</v>
      </c>
      <c r="BE43" s="22">
        <f t="shared" ref="BE43" si="289">ROUNDUP((AY43+$BF$5)*0.585,0)</f>
        <v>3164</v>
      </c>
      <c r="BF43" s="24">
        <f t="shared" si="9"/>
        <v>3220</v>
      </c>
      <c r="BG43" s="23"/>
      <c r="BH43" s="22"/>
      <c r="BI43" s="22"/>
      <c r="BJ43" s="22">
        <f t="shared" ref="BJ43" si="290">ROUNDUP(((AX43+$BL$5)+0.1*AX43)*0.585,0)</f>
        <v>3365</v>
      </c>
      <c r="BK43" s="22">
        <f t="shared" ref="BK43" si="291">ROUNDUP(((AY43+$BL$5)+0.1*AY43)*0.585,0)</f>
        <v>3425</v>
      </c>
      <c r="BL43" s="24">
        <f t="shared" si="10"/>
        <v>3487</v>
      </c>
      <c r="BM43" s="35"/>
      <c r="BN43" s="34"/>
      <c r="BO43" s="34"/>
      <c r="BP43" s="34">
        <f>ROUNDUP(AX43+(CZ43-AX43)/4,0)</f>
        <v>4536</v>
      </c>
      <c r="BQ43" s="34">
        <f>ROUNDUP(AY43+(DA43-AY43)/4,0)</f>
        <v>4638</v>
      </c>
      <c r="BR43" s="36">
        <f t="shared" si="0"/>
        <v>4742</v>
      </c>
      <c r="BS43" s="35"/>
      <c r="BT43" s="34"/>
      <c r="BU43" s="34"/>
      <c r="BV43" s="34">
        <f t="shared" ref="BV43" si="292">ROUNDUP(((BP43+$BX$5)+0.1*BP43)*0.585,0)</f>
        <v>3528</v>
      </c>
      <c r="BW43" s="34">
        <f t="shared" ref="BW43" si="293">ROUNDUP(((BQ43+$BX$5)+0.1*BQ43)*0.585,0)</f>
        <v>3593</v>
      </c>
      <c r="BX43" s="36">
        <f t="shared" si="11"/>
        <v>3660</v>
      </c>
      <c r="BY43" s="23"/>
      <c r="BZ43" s="22"/>
      <c r="CA43" s="22"/>
      <c r="CB43" s="22">
        <f>ROUNDUP(BP43+(CZ43-AX43)/4,0)</f>
        <v>4707</v>
      </c>
      <c r="CC43" s="22">
        <f>ROUNDUP(BQ43+(DA43-AY43)/4,0)</f>
        <v>4818</v>
      </c>
      <c r="CD43" s="24">
        <f t="shared" si="1"/>
        <v>4930</v>
      </c>
      <c r="CE43" s="23"/>
      <c r="CF43" s="22"/>
      <c r="CG43" s="22"/>
      <c r="CH43" s="22">
        <f t="shared" ref="CH43" si="294">ROUNDUP(((CB43+$CJ$5)+0.1*CB43)*0.585,0)</f>
        <v>3673</v>
      </c>
      <c r="CI43" s="22">
        <f t="shared" ref="CI43" si="295">ROUNDUP(((CC43+$CJ$5)+0.1*CC43)*0.585,0)</f>
        <v>3744</v>
      </c>
      <c r="CJ43" s="24">
        <f t="shared" si="12"/>
        <v>3816</v>
      </c>
      <c r="CK43" s="35"/>
      <c r="CL43" s="34"/>
      <c r="CM43" s="34"/>
      <c r="CN43" s="34">
        <f>ROUNDUP(CB43+(CZ43-AX43)/4,0)</f>
        <v>4878</v>
      </c>
      <c r="CO43" s="34">
        <f>ROUNDUP(CC43+(DA43-AY43)/4,0)</f>
        <v>4998</v>
      </c>
      <c r="CP43" s="36">
        <f t="shared" si="2"/>
        <v>5118</v>
      </c>
      <c r="CQ43" s="35"/>
      <c r="CR43" s="34"/>
      <c r="CS43" s="34"/>
      <c r="CT43" s="34">
        <f t="shared" ref="CT43" si="296">ROUNDUP(((CN43+$CV$5)+0.1*CN43)*0.585,0)</f>
        <v>3827</v>
      </c>
      <c r="CU43" s="34">
        <f t="shared" ref="CU43" si="297">ROUNDUP(((CO43+$CV$5)+0.1*CO43)*0.585,0)</f>
        <v>3904</v>
      </c>
      <c r="CV43" s="36">
        <f t="shared" si="13"/>
        <v>3981</v>
      </c>
      <c r="CW43" s="21">
        <v>4259</v>
      </c>
      <c r="CX43" s="22">
        <f t="shared" si="24"/>
        <v>4579</v>
      </c>
      <c r="CY43" s="22">
        <f t="shared" si="14"/>
        <v>4808</v>
      </c>
      <c r="CZ43" s="22">
        <f t="shared" si="15"/>
        <v>5049</v>
      </c>
      <c r="DA43" s="22">
        <f t="shared" si="16"/>
        <v>5176</v>
      </c>
      <c r="DB43" s="24">
        <f t="shared" si="17"/>
        <v>5306</v>
      </c>
      <c r="DC43" s="23"/>
      <c r="DD43" s="22"/>
      <c r="DE43" s="22"/>
      <c r="DF43" s="22">
        <f t="shared" ref="DF43" si="298">ROUNDUP(((CZ43+$DH$5)+0.1*CZ43)*0.585,0)</f>
        <v>3981</v>
      </c>
      <c r="DG43" s="22">
        <f t="shared" ref="DG43" si="299">ROUNDUP(((DA43+$DH$5)+0.1*DA43)*0.585,0)</f>
        <v>4063</v>
      </c>
      <c r="DH43" s="24">
        <f t="shared" si="18"/>
        <v>4146</v>
      </c>
      <c r="DI43" s="188">
        <v>1.7</v>
      </c>
      <c r="DJ43" s="173">
        <f t="shared" si="19"/>
        <v>1.8274999999999999</v>
      </c>
      <c r="DK43" s="167">
        <f t="shared" si="20"/>
        <v>1.9188749999999999</v>
      </c>
      <c r="DL43" s="167">
        <f t="shared" si="21"/>
        <v>2.0148187499999999</v>
      </c>
      <c r="DM43" s="167">
        <f t="shared" si="22"/>
        <v>2.0651892187500001</v>
      </c>
      <c r="DN43" s="168">
        <f t="shared" si="23"/>
        <v>2.1168189492187501</v>
      </c>
      <c r="DP43" s="602"/>
      <c r="DQ43" s="605"/>
      <c r="DR43" s="159" t="s">
        <v>15</v>
      </c>
      <c r="DS43" s="181" t="s">
        <v>1</v>
      </c>
      <c r="DT43" s="185">
        <v>1.68</v>
      </c>
      <c r="DU43" s="173">
        <f t="shared" si="90"/>
        <v>1.806</v>
      </c>
      <c r="DV43" s="167">
        <f t="shared" si="91"/>
        <v>1.8963000000000001</v>
      </c>
      <c r="DW43" s="167">
        <f t="shared" si="274"/>
        <v>1.9911150000000002</v>
      </c>
      <c r="DX43" s="167">
        <f t="shared" si="93"/>
        <v>2.0408928750000004</v>
      </c>
      <c r="DY43" s="168">
        <f t="shared" si="89"/>
        <v>2.0919151968750005</v>
      </c>
    </row>
    <row r="44" spans="1:129" ht="15.75" thickBot="1" x14ac:dyDescent="0.3">
      <c r="A44" s="602"/>
      <c r="B44" s="605"/>
      <c r="C44" s="159" t="s">
        <v>15</v>
      </c>
      <c r="D44" s="181" t="s">
        <v>21</v>
      </c>
      <c r="E44" s="44"/>
      <c r="F44" s="45"/>
      <c r="G44" s="45">
        <v>2252</v>
      </c>
      <c r="H44" s="45">
        <f t="shared" ref="H44:H45" si="300">G44*1.0454</f>
        <v>2354.2408</v>
      </c>
      <c r="I44" s="45">
        <f t="shared" ref="I44:I46" si="301">ROUNDUP(H44*1.0434,0)</f>
        <v>2457</v>
      </c>
      <c r="J44" s="61">
        <f>ROUNDUP(I44*1.0415,0)</f>
        <v>2559</v>
      </c>
      <c r="K44" s="205"/>
      <c r="L44" s="45"/>
      <c r="M44" s="45">
        <f t="shared" ref="M44" si="302">G44*1.15*0.7014</f>
        <v>1816.4857199999999</v>
      </c>
      <c r="N44" s="45">
        <f t="shared" si="276"/>
        <v>1898.9541716879999</v>
      </c>
      <c r="O44" s="45">
        <f t="shared" si="277"/>
        <v>1981.8407699999998</v>
      </c>
      <c r="P44" s="61">
        <f t="shared" si="3"/>
        <v>2064.11499</v>
      </c>
      <c r="Q44" s="23"/>
      <c r="R44" s="22"/>
      <c r="S44" s="22">
        <v>2686</v>
      </c>
      <c r="T44" s="22">
        <v>2800</v>
      </c>
      <c r="U44" s="22">
        <v>2860</v>
      </c>
      <c r="V44" s="24">
        <v>2922</v>
      </c>
      <c r="W44" s="23"/>
      <c r="X44" s="22"/>
      <c r="Y44" s="22">
        <f t="shared" ref="Y44:Y46" si="303">ROUNDUP((S44+G44*0.15)*0.7014,0)</f>
        <v>2121</v>
      </c>
      <c r="Z44" s="22">
        <f t="shared" si="278"/>
        <v>2212</v>
      </c>
      <c r="AA44" s="22">
        <f t="shared" si="279"/>
        <v>2265</v>
      </c>
      <c r="AB44" s="24">
        <f t="shared" si="4"/>
        <v>2319</v>
      </c>
      <c r="AC44" s="23"/>
      <c r="AD44" s="22"/>
      <c r="AE44" s="22">
        <f t="shared" ref="AE44:AE46" si="304">ROUNDUP((Y44+$AH$5)*0.7014,0)</f>
        <v>1997</v>
      </c>
      <c r="AF44" s="22">
        <f t="shared" si="280"/>
        <v>2061</v>
      </c>
      <c r="AG44" s="22">
        <f t="shared" si="281"/>
        <v>2098</v>
      </c>
      <c r="AH44" s="24">
        <f t="shared" si="5"/>
        <v>2136</v>
      </c>
      <c r="AI44" s="35"/>
      <c r="AJ44" s="34"/>
      <c r="AK44" s="34">
        <f t="shared" ref="AK44:AK46" si="305">ROUNDUP(S44*1.25,0)</f>
        <v>3358</v>
      </c>
      <c r="AL44" s="34">
        <f t="shared" si="282"/>
        <v>3500</v>
      </c>
      <c r="AM44" s="34">
        <f t="shared" si="283"/>
        <v>3575</v>
      </c>
      <c r="AN44" s="36">
        <f t="shared" si="6"/>
        <v>3653</v>
      </c>
      <c r="AO44" s="35"/>
      <c r="AP44" s="34"/>
      <c r="AQ44" s="34">
        <f t="shared" ref="AQ44" si="306">ROUNDUP((AK44+$AT$5)*0.585,0)</f>
        <v>2521</v>
      </c>
      <c r="AR44" s="34">
        <f t="shared" ref="AR44" si="307">ROUNDUP((AL44+$AT$5)*0.585,0)</f>
        <v>2604</v>
      </c>
      <c r="AS44" s="34">
        <f t="shared" ref="AS44" si="308">ROUNDUP((AM44+$AT$5)*0.585,0)</f>
        <v>2648</v>
      </c>
      <c r="AT44" s="36">
        <f t="shared" si="7"/>
        <v>2693</v>
      </c>
      <c r="AU44" s="23"/>
      <c r="AV44" s="22"/>
      <c r="AW44" s="22">
        <f t="shared" ref="AW44" si="309">ROUNDUP(AK44*1.2,0)</f>
        <v>4030</v>
      </c>
      <c r="AX44" s="22">
        <f t="shared" ref="AX44" si="310">ROUNDUP(AL44*1.2,0)</f>
        <v>4200</v>
      </c>
      <c r="AY44" s="22">
        <f t="shared" ref="AY44" si="311">ROUNDUP(AM44*1.2,0)</f>
        <v>4290</v>
      </c>
      <c r="AZ44" s="24">
        <f t="shared" si="8"/>
        <v>4384</v>
      </c>
      <c r="BA44" s="23"/>
      <c r="BB44" s="22"/>
      <c r="BC44" s="22">
        <f t="shared" ref="BC44" si="312">ROUNDUP((AW44+$BF$5)*0.585,0)</f>
        <v>2914</v>
      </c>
      <c r="BD44" s="22">
        <f t="shared" ref="BD44" si="313">ROUNDUP((AX44+$BF$5)*0.585,0)</f>
        <v>3013</v>
      </c>
      <c r="BE44" s="22">
        <f t="shared" ref="BE44" si="314">ROUNDUP((AY44+$BF$5)*0.585,0)</f>
        <v>3066</v>
      </c>
      <c r="BF44" s="24">
        <f t="shared" si="9"/>
        <v>3121</v>
      </c>
      <c r="BG44" s="23"/>
      <c r="BH44" s="22"/>
      <c r="BI44" s="22">
        <f t="shared" ref="BI44" si="315">ROUNDUP(((AW44+$BL$5)+0.1*AW44)*0.585,0)</f>
        <v>3150</v>
      </c>
      <c r="BJ44" s="22">
        <f t="shared" ref="BJ44" si="316">ROUNDUP(((AX44+$BL$5)+0.1*AX44)*0.585,0)</f>
        <v>3259</v>
      </c>
      <c r="BK44" s="22">
        <f t="shared" ref="BK44" si="317">ROUNDUP(((AY44+$BL$5)+0.1*AY44)*0.585,0)</f>
        <v>3317</v>
      </c>
      <c r="BL44" s="24">
        <f t="shared" si="10"/>
        <v>3377</v>
      </c>
      <c r="BM44" s="35"/>
      <c r="BN44" s="34"/>
      <c r="BO44" s="34">
        <f>ROUNDUP(AW44+(CY44-AW44)/4,0)</f>
        <v>4218</v>
      </c>
      <c r="BP44" s="34">
        <f>ROUNDUP(AX44+(CZ44-AX44)/4,0)</f>
        <v>4406</v>
      </c>
      <c r="BQ44" s="34">
        <f>ROUNDUP(AY44+(DA44-AY44)/4,0)</f>
        <v>4505</v>
      </c>
      <c r="BR44" s="36">
        <f t="shared" si="0"/>
        <v>4607</v>
      </c>
      <c r="BS44" s="35"/>
      <c r="BT44" s="34"/>
      <c r="BU44" s="34">
        <f t="shared" ref="BU44" si="318">ROUNDUP(((BO44+$BX$5)+0.1*BO44)*0.585,0)</f>
        <v>3323</v>
      </c>
      <c r="BV44" s="34">
        <f t="shared" ref="BV44" si="319">ROUNDUP(((BP44+$BX$5)+0.1*BP44)*0.585,0)</f>
        <v>3444</v>
      </c>
      <c r="BW44" s="34">
        <f t="shared" ref="BW44" si="320">ROUNDUP(((BQ44+$BX$5)+0.1*BQ44)*0.585,0)</f>
        <v>3508</v>
      </c>
      <c r="BX44" s="36">
        <f t="shared" si="11"/>
        <v>3574</v>
      </c>
      <c r="BY44" s="23"/>
      <c r="BZ44" s="22"/>
      <c r="CA44" s="22">
        <f>ROUNDUP(BO44+(CY44-AW44)/4,0)</f>
        <v>4406</v>
      </c>
      <c r="CB44" s="22">
        <f>ROUNDUP(BP44+(CZ44-AX44)/4,0)</f>
        <v>4612</v>
      </c>
      <c r="CC44" s="22">
        <f>ROUNDUP(BQ44+(DA44-AY44)/4,0)</f>
        <v>4720</v>
      </c>
      <c r="CD44" s="24">
        <f t="shared" si="1"/>
        <v>4830</v>
      </c>
      <c r="CE44" s="23"/>
      <c r="CF44" s="22"/>
      <c r="CG44" s="22">
        <f t="shared" ref="CG44" si="321">ROUNDUP(((CA44+$CJ$5)+0.1*CA44)*0.585,0)</f>
        <v>3479</v>
      </c>
      <c r="CH44" s="22">
        <f t="shared" ref="CH44" si="322">ROUNDUP(((CB44+$CJ$5)+0.1*CB44)*0.585,0)</f>
        <v>3612</v>
      </c>
      <c r="CI44" s="22">
        <f t="shared" ref="CI44" si="323">ROUNDUP(((CC44+$CJ$5)+0.1*CC44)*0.585,0)</f>
        <v>3681</v>
      </c>
      <c r="CJ44" s="24">
        <f t="shared" si="12"/>
        <v>3752</v>
      </c>
      <c r="CK44" s="35"/>
      <c r="CL44" s="34"/>
      <c r="CM44" s="34">
        <f>ROUNDUP(CA44+(CY44-AW44)/4,0)</f>
        <v>4594</v>
      </c>
      <c r="CN44" s="34">
        <f>ROUNDUP(CB44+(CZ44-AX44)/4,0)</f>
        <v>4818</v>
      </c>
      <c r="CO44" s="34">
        <f>ROUNDUP(CC44+(DA44-AY44)/4,0)</f>
        <v>4935</v>
      </c>
      <c r="CP44" s="36">
        <f t="shared" si="2"/>
        <v>5053</v>
      </c>
      <c r="CQ44" s="35"/>
      <c r="CR44" s="34"/>
      <c r="CS44" s="34">
        <f t="shared" ref="CS44" si="324">ROUNDUP(((CM44+$CV$5)+0.1*CM44)*0.585,0)</f>
        <v>3644</v>
      </c>
      <c r="CT44" s="34">
        <f t="shared" ref="CT44" si="325">ROUNDUP(((CN44+$CV$5)+0.1*CN44)*0.585,0)</f>
        <v>3788</v>
      </c>
      <c r="CU44" s="34">
        <f t="shared" ref="CU44" si="326">ROUNDUP(((CO44+$CV$5)+0.1*CO44)*0.585,0)</f>
        <v>3864</v>
      </c>
      <c r="CV44" s="36">
        <f t="shared" si="13"/>
        <v>3939</v>
      </c>
      <c r="CW44" s="21">
        <v>4235</v>
      </c>
      <c r="CX44" s="22">
        <f t="shared" si="24"/>
        <v>4553</v>
      </c>
      <c r="CY44" s="22">
        <f t="shared" si="14"/>
        <v>4781</v>
      </c>
      <c r="CZ44" s="22">
        <f t="shared" si="15"/>
        <v>5021</v>
      </c>
      <c r="DA44" s="22">
        <f t="shared" si="16"/>
        <v>5147</v>
      </c>
      <c r="DB44" s="24">
        <f t="shared" si="17"/>
        <v>5276</v>
      </c>
      <c r="DC44" s="23"/>
      <c r="DD44" s="22"/>
      <c r="DE44" s="22">
        <f t="shared" ref="DE44" si="327">ROUNDUP(((CY44+$DH$5)+0.1*CY44)*0.585,0)</f>
        <v>3808</v>
      </c>
      <c r="DF44" s="22">
        <f t="shared" ref="DF44" si="328">ROUNDUP(((CZ44+$DH$5)+0.1*CZ44)*0.585,0)</f>
        <v>3963</v>
      </c>
      <c r="DG44" s="22">
        <f t="shared" ref="DG44" si="329">ROUNDUP(((DA44+$DH$5)+0.1*DA44)*0.585,0)</f>
        <v>4044</v>
      </c>
      <c r="DH44" s="24">
        <f t="shared" si="18"/>
        <v>4127</v>
      </c>
      <c r="DI44" s="188">
        <v>1.69</v>
      </c>
      <c r="DJ44" s="173">
        <f t="shared" si="19"/>
        <v>1.8167499999999999</v>
      </c>
      <c r="DK44" s="167">
        <f t="shared" si="20"/>
        <v>1.9075874999999998</v>
      </c>
      <c r="DL44" s="167">
        <f t="shared" si="21"/>
        <v>2.0029668749999998</v>
      </c>
      <c r="DM44" s="167">
        <f t="shared" si="22"/>
        <v>2.0530410468749998</v>
      </c>
      <c r="DN44" s="168">
        <f t="shared" si="23"/>
        <v>2.1043670730468746</v>
      </c>
      <c r="DP44" s="603"/>
      <c r="DQ44" s="606"/>
      <c r="DR44" s="160" t="s">
        <v>15</v>
      </c>
      <c r="DS44" s="182" t="s">
        <v>121</v>
      </c>
      <c r="DT44" s="186">
        <v>1.66</v>
      </c>
      <c r="DU44" s="174">
        <f t="shared" si="90"/>
        <v>1.7845</v>
      </c>
      <c r="DV44" s="169">
        <f t="shared" si="91"/>
        <v>1.8737249999999999</v>
      </c>
      <c r="DW44" s="169">
        <f t="shared" si="274"/>
        <v>1.9674112499999998</v>
      </c>
      <c r="DX44" s="169">
        <f t="shared" si="93"/>
        <v>2.0165965312499998</v>
      </c>
      <c r="DY44" s="170">
        <f t="shared" si="89"/>
        <v>2.06701144453125</v>
      </c>
    </row>
    <row r="45" spans="1:129" x14ac:dyDescent="0.25">
      <c r="A45" s="602"/>
      <c r="B45" s="605"/>
      <c r="C45" s="159" t="s">
        <v>15</v>
      </c>
      <c r="D45" s="181" t="s">
        <v>23</v>
      </c>
      <c r="E45" s="44"/>
      <c r="F45" s="45">
        <v>2113</v>
      </c>
      <c r="G45" s="45">
        <f t="shared" ref="G45" si="330">F45*1.0476</f>
        <v>2213.5788000000002</v>
      </c>
      <c r="H45" s="45">
        <f t="shared" si="300"/>
        <v>2314.0752775200003</v>
      </c>
      <c r="I45" s="45">
        <f t="shared" si="301"/>
        <v>2415</v>
      </c>
      <c r="J45" s="61">
        <f t="shared" ref="J45:J46" si="331">ROUNDUP(I45*1.0415,0)</f>
        <v>2516</v>
      </c>
      <c r="K45" s="206"/>
      <c r="L45" s="54">
        <f t="shared" ref="L45:O46" si="332">F45*0.7014</f>
        <v>1482.0581999999999</v>
      </c>
      <c r="M45" s="54">
        <f t="shared" si="332"/>
        <v>1552.6041703200003</v>
      </c>
      <c r="N45" s="54">
        <f t="shared" si="332"/>
        <v>1623.0923996525282</v>
      </c>
      <c r="O45" s="54">
        <f t="shared" si="332"/>
        <v>1693.8810000000001</v>
      </c>
      <c r="P45" s="63">
        <f>J45*0.7014</f>
        <v>1764.7224000000001</v>
      </c>
      <c r="Q45" s="23"/>
      <c r="R45" s="22">
        <v>2549</v>
      </c>
      <c r="S45" s="22">
        <v>2656</v>
      </c>
      <c r="T45" s="22">
        <v>2769</v>
      </c>
      <c r="U45" s="22">
        <v>2828</v>
      </c>
      <c r="V45" s="24">
        <v>2889</v>
      </c>
      <c r="W45" s="23"/>
      <c r="X45" s="22">
        <f t="shared" ref="X45:X46" si="333">ROUNDUP((R45+F45*0.15)*0.7014,0)</f>
        <v>2011</v>
      </c>
      <c r="Y45" s="22">
        <f t="shared" si="303"/>
        <v>2096</v>
      </c>
      <c r="Z45" s="22">
        <f t="shared" si="278"/>
        <v>2186</v>
      </c>
      <c r="AA45" s="22">
        <f t="shared" si="279"/>
        <v>2238</v>
      </c>
      <c r="AB45" s="24">
        <f t="shared" si="4"/>
        <v>2292</v>
      </c>
      <c r="AC45" s="23"/>
      <c r="AD45" s="22">
        <f t="shared" ref="AD45:AD46" si="334">ROUNDUP((X45+$AH$5)*0.7014,0)</f>
        <v>1920</v>
      </c>
      <c r="AE45" s="22">
        <f t="shared" si="304"/>
        <v>1979</v>
      </c>
      <c r="AF45" s="22">
        <f t="shared" si="280"/>
        <v>2042</v>
      </c>
      <c r="AG45" s="22">
        <f t="shared" si="281"/>
        <v>2079</v>
      </c>
      <c r="AH45" s="24">
        <f t="shared" si="5"/>
        <v>2117</v>
      </c>
      <c r="AI45" s="35"/>
      <c r="AJ45" s="34">
        <f t="shared" ref="AJ45:AJ46" si="335">ROUNDUP(R45*1.25,0)</f>
        <v>3187</v>
      </c>
      <c r="AK45" s="34">
        <f t="shared" si="305"/>
        <v>3320</v>
      </c>
      <c r="AL45" s="34">
        <f t="shared" si="282"/>
        <v>3462</v>
      </c>
      <c r="AM45" s="34">
        <f t="shared" si="283"/>
        <v>3535</v>
      </c>
      <c r="AN45" s="36">
        <f t="shared" si="6"/>
        <v>3612</v>
      </c>
      <c r="AO45" s="35"/>
      <c r="AP45" s="34">
        <f t="shared" ref="AP45" si="336">ROUNDUP((AJ45+$AT$5)*0.585,0)</f>
        <v>2421</v>
      </c>
      <c r="AQ45" s="34">
        <f t="shared" ref="AQ45" si="337">ROUNDUP((AK45+$AT$5)*0.585,0)</f>
        <v>2498</v>
      </c>
      <c r="AR45" s="34">
        <f t="shared" ref="AR45" si="338">ROUNDUP((AL45+$AT$5)*0.585,0)</f>
        <v>2582</v>
      </c>
      <c r="AS45" s="34">
        <f t="shared" ref="AS45" si="339">ROUNDUP((AM45+$AT$5)*0.585,0)</f>
        <v>2624</v>
      </c>
      <c r="AT45" s="36">
        <f t="shared" si="7"/>
        <v>2669</v>
      </c>
      <c r="AU45" s="23"/>
      <c r="AV45" s="22">
        <f t="shared" ref="AV45" si="340">ROUNDUP(AJ45*1.2,0)</f>
        <v>3825</v>
      </c>
      <c r="AW45" s="22">
        <f t="shared" ref="AW45" si="341">ROUNDUP(AK45*1.2,0)</f>
        <v>3984</v>
      </c>
      <c r="AX45" s="22">
        <f t="shared" ref="AX45" si="342">ROUNDUP(AL45*1.2,0)</f>
        <v>4155</v>
      </c>
      <c r="AY45" s="22">
        <f t="shared" ref="AY45" si="343">ROUNDUP(AM45*1.2,0)</f>
        <v>4242</v>
      </c>
      <c r="AZ45" s="24">
        <f t="shared" si="8"/>
        <v>4335</v>
      </c>
      <c r="BA45" s="23"/>
      <c r="BB45" s="22">
        <f t="shared" ref="BB45" si="344">ROUNDUP((AV45+$BF$5)*0.585,0)</f>
        <v>2794</v>
      </c>
      <c r="BC45" s="22">
        <f t="shared" ref="BC45" si="345">ROUNDUP((AW45+$BF$5)*0.585,0)</f>
        <v>2887</v>
      </c>
      <c r="BD45" s="22">
        <f t="shared" ref="BD45" si="346">ROUNDUP((AX45+$BF$5)*0.585,0)</f>
        <v>2987</v>
      </c>
      <c r="BE45" s="22">
        <f t="shared" ref="BE45" si="347">ROUNDUP((AY45+$BF$5)*0.585,0)</f>
        <v>3038</v>
      </c>
      <c r="BF45" s="24">
        <f t="shared" si="9"/>
        <v>3092</v>
      </c>
      <c r="BG45" s="23"/>
      <c r="BH45" s="22">
        <f t="shared" ref="BH45" si="348">ROUNDUP(((AV45+$BL$5)+0.1*AV45)*0.585,0)</f>
        <v>3018</v>
      </c>
      <c r="BI45" s="22">
        <f t="shared" ref="BI45" si="349">ROUNDUP(((AW45+$BL$5)+0.1*AW45)*0.585,0)</f>
        <v>3120</v>
      </c>
      <c r="BJ45" s="22">
        <f t="shared" ref="BJ45" si="350">ROUNDUP(((AX45+$BL$5)+0.1*AX45)*0.585,0)</f>
        <v>3230</v>
      </c>
      <c r="BK45" s="22">
        <f t="shared" ref="BK45" si="351">ROUNDUP(((AY45+$BL$5)+0.1*AY45)*0.585,0)</f>
        <v>3286</v>
      </c>
      <c r="BL45" s="24">
        <f t="shared" si="10"/>
        <v>3346</v>
      </c>
      <c r="BM45" s="35"/>
      <c r="BN45" s="34">
        <f>ROUNDUP(AV45+(CX45-AV45)/4,0)</f>
        <v>3991</v>
      </c>
      <c r="BO45" s="34">
        <f>ROUNDUP(AW45+(CY45-AW45)/4,0)</f>
        <v>4166</v>
      </c>
      <c r="BP45" s="34">
        <f>ROUNDUP(AX45+(CZ45-AX45)/4,0)</f>
        <v>4353</v>
      </c>
      <c r="BQ45" s="34">
        <f>ROUNDUP(AY45+(DA45-AY45)/4,0)</f>
        <v>4450</v>
      </c>
      <c r="BR45" s="36">
        <f t="shared" si="0"/>
        <v>4551</v>
      </c>
      <c r="BS45" s="35"/>
      <c r="BT45" s="34">
        <f t="shared" ref="BT45" si="352">ROUNDUP(((BN45+$BX$5)+0.1*BN45)*0.585,0)</f>
        <v>3177</v>
      </c>
      <c r="BU45" s="34">
        <f t="shared" ref="BU45" si="353">ROUNDUP(((BO45+$BX$5)+0.1*BO45)*0.585,0)</f>
        <v>3290</v>
      </c>
      <c r="BV45" s="34">
        <f t="shared" ref="BV45" si="354">ROUNDUP(((BP45+$BX$5)+0.1*BP45)*0.585,0)</f>
        <v>3410</v>
      </c>
      <c r="BW45" s="34">
        <f t="shared" ref="BW45" si="355">ROUNDUP(((BQ45+$BX$5)+0.1*BQ45)*0.585,0)</f>
        <v>3472</v>
      </c>
      <c r="BX45" s="36">
        <f t="shared" si="11"/>
        <v>3537</v>
      </c>
      <c r="BY45" s="23"/>
      <c r="BZ45" s="22">
        <f>ROUNDUP(BN45+(CX45-AV45)/4,0)</f>
        <v>4157</v>
      </c>
      <c r="CA45" s="22">
        <f>ROUNDUP(BO45+(CY45-AW45)/4,0)</f>
        <v>4348</v>
      </c>
      <c r="CB45" s="22">
        <f>ROUNDUP(BP45+(CZ45-AX45)/4,0)</f>
        <v>4551</v>
      </c>
      <c r="CC45" s="22">
        <f>ROUNDUP(BQ45+(DA45-AY45)/4,0)</f>
        <v>4658</v>
      </c>
      <c r="CD45" s="24">
        <f t="shared" si="1"/>
        <v>4767</v>
      </c>
      <c r="CE45" s="23"/>
      <c r="CF45" s="22">
        <f t="shared" ref="CF45" si="356">ROUNDUP(((BZ45+$CJ$5)+0.1*BZ45)*0.585,0)</f>
        <v>3319</v>
      </c>
      <c r="CG45" s="22">
        <f t="shared" ref="CG45" si="357">ROUNDUP(((CA45+$CJ$5)+0.1*CA45)*0.585,0)</f>
        <v>3442</v>
      </c>
      <c r="CH45" s="22">
        <f t="shared" ref="CH45" si="358">ROUNDUP(((CB45+$CJ$5)+0.1*CB45)*0.585,0)</f>
        <v>3573</v>
      </c>
      <c r="CI45" s="22">
        <f t="shared" ref="CI45" si="359">ROUNDUP(((CC45+$CJ$5)+0.1*CC45)*0.585,0)</f>
        <v>3641</v>
      </c>
      <c r="CJ45" s="24">
        <f t="shared" si="12"/>
        <v>3712</v>
      </c>
      <c r="CK45" s="35"/>
      <c r="CL45" s="34">
        <f>ROUNDUP(BZ45+(CX45-AV45)/4,0)</f>
        <v>4323</v>
      </c>
      <c r="CM45" s="34">
        <f>ROUNDUP(CA45+(CY45-AW45)/4,0)</f>
        <v>4530</v>
      </c>
      <c r="CN45" s="34">
        <f>ROUNDUP(CB45+(CZ45-AX45)/4,0)</f>
        <v>4749</v>
      </c>
      <c r="CO45" s="34">
        <f>ROUNDUP(CC45+(DA45-AY45)/4,0)</f>
        <v>4866</v>
      </c>
      <c r="CP45" s="36">
        <f t="shared" si="2"/>
        <v>4983</v>
      </c>
      <c r="CQ45" s="35"/>
      <c r="CR45" s="34">
        <f t="shared" ref="CR45" si="360">ROUNDUP(((CL45+$CV$5)+0.1*CL45)*0.585,0)</f>
        <v>3470</v>
      </c>
      <c r="CS45" s="34">
        <f t="shared" ref="CS45" si="361">ROUNDUP(((CM45+$CV$5)+0.1*CM45)*0.585,0)</f>
        <v>3603</v>
      </c>
      <c r="CT45" s="34">
        <f t="shared" ref="CT45" si="362">ROUNDUP(((CN45+$CV$5)+0.1*CN45)*0.585,0)</f>
        <v>3744</v>
      </c>
      <c r="CU45" s="34">
        <f t="shared" ref="CU45" si="363">ROUNDUP(((CO45+$CV$5)+0.1*CO45)*0.585,0)</f>
        <v>3819</v>
      </c>
      <c r="CV45" s="36">
        <f t="shared" si="13"/>
        <v>3894</v>
      </c>
      <c r="CW45" s="21">
        <v>4173</v>
      </c>
      <c r="CX45" s="22">
        <f t="shared" si="24"/>
        <v>4486</v>
      </c>
      <c r="CY45" s="22">
        <f t="shared" si="14"/>
        <v>4711</v>
      </c>
      <c r="CZ45" s="22">
        <f t="shared" si="15"/>
        <v>4947</v>
      </c>
      <c r="DA45" s="22">
        <f t="shared" si="16"/>
        <v>5071</v>
      </c>
      <c r="DB45" s="24">
        <f t="shared" si="17"/>
        <v>5198</v>
      </c>
      <c r="DC45" s="23"/>
      <c r="DD45" s="22">
        <f t="shared" ref="DD45" si="364">ROUNDUP(((CX45+$DH$5)+0.1*CX45)*0.585,0)</f>
        <v>3618</v>
      </c>
      <c r="DE45" s="22">
        <f t="shared" ref="DE45" si="365">ROUNDUP(((CY45+$DH$5)+0.1*CY45)*0.585,0)</f>
        <v>3763</v>
      </c>
      <c r="DF45" s="22">
        <f t="shared" ref="DF45" si="366">ROUNDUP(((CZ45+$DH$5)+0.1*CZ45)*0.585,0)</f>
        <v>3915</v>
      </c>
      <c r="DG45" s="22">
        <f t="shared" ref="DG45" si="367">ROUNDUP(((DA45+$DH$5)+0.1*DA45)*0.585,0)</f>
        <v>3995</v>
      </c>
      <c r="DH45" s="24">
        <f t="shared" si="18"/>
        <v>4077</v>
      </c>
      <c r="DI45" s="185">
        <v>1.67</v>
      </c>
      <c r="DJ45" s="173">
        <f t="shared" si="19"/>
        <v>1.79525</v>
      </c>
      <c r="DK45" s="167">
        <f t="shared" si="20"/>
        <v>1.8850125</v>
      </c>
      <c r="DL45" s="167">
        <f t="shared" si="21"/>
        <v>1.9792631249999999</v>
      </c>
      <c r="DM45" s="167">
        <f t="shared" si="22"/>
        <v>2.0287447031250001</v>
      </c>
      <c r="DN45" s="168">
        <f t="shared" si="23"/>
        <v>2.079463320703125</v>
      </c>
      <c r="DP45" s="601">
        <v>4</v>
      </c>
      <c r="DQ45" s="604" t="s">
        <v>120</v>
      </c>
      <c r="DR45" s="604" t="s">
        <v>15</v>
      </c>
      <c r="DS45" s="627" t="s">
        <v>124</v>
      </c>
      <c r="DT45" s="589">
        <v>1.64</v>
      </c>
      <c r="DU45" s="592">
        <f>DT45*$DU$9+DT45</f>
        <v>1.7629999999999999</v>
      </c>
      <c r="DV45" s="595">
        <f t="shared" si="91"/>
        <v>1.8511499999999999</v>
      </c>
      <c r="DW45" s="595">
        <f t="shared" si="274"/>
        <v>1.9437074999999999</v>
      </c>
      <c r="DX45" s="595">
        <f t="shared" ref="DX45" si="368">ROUNDUP(DW45*$DA$9+DW45,0)</f>
        <v>2</v>
      </c>
      <c r="DY45" s="598">
        <f t="shared" si="89"/>
        <v>2.0499999999999998</v>
      </c>
    </row>
    <row r="46" spans="1:129" ht="15.75" thickBot="1" x14ac:dyDescent="0.3">
      <c r="A46" s="603"/>
      <c r="B46" s="606"/>
      <c r="C46" s="160" t="s">
        <v>15</v>
      </c>
      <c r="D46" s="182" t="s">
        <v>26</v>
      </c>
      <c r="E46" s="46">
        <v>1980</v>
      </c>
      <c r="F46" s="47">
        <f>E46*1.05</f>
        <v>2079</v>
      </c>
      <c r="G46" s="47">
        <f>F46*1.0476</f>
        <v>2177.9604000000004</v>
      </c>
      <c r="H46" s="47">
        <f>G46*1.0454</f>
        <v>2276.8398021600005</v>
      </c>
      <c r="I46" s="45">
        <f t="shared" si="301"/>
        <v>2376</v>
      </c>
      <c r="J46" s="61">
        <f t="shared" si="331"/>
        <v>2475</v>
      </c>
      <c r="K46" s="207">
        <f t="shared" ref="K46" si="369">E46*0.7014</f>
        <v>1388.7719999999999</v>
      </c>
      <c r="L46" s="64">
        <f t="shared" si="332"/>
        <v>1458.2106000000001</v>
      </c>
      <c r="M46" s="64">
        <f t="shared" si="332"/>
        <v>1527.6214245600004</v>
      </c>
      <c r="N46" s="64">
        <f t="shared" si="332"/>
        <v>1596.9754372350244</v>
      </c>
      <c r="O46" s="64">
        <f t="shared" si="332"/>
        <v>1666.5264</v>
      </c>
      <c r="P46" s="65">
        <f>J46*0.7014</f>
        <v>1735.9650000000001</v>
      </c>
      <c r="Q46" s="28">
        <v>2378</v>
      </c>
      <c r="R46" s="29">
        <v>2526</v>
      </c>
      <c r="S46" s="29">
        <v>2632</v>
      </c>
      <c r="T46" s="29">
        <v>2744</v>
      </c>
      <c r="U46" s="29">
        <v>2803</v>
      </c>
      <c r="V46" s="30">
        <v>2863</v>
      </c>
      <c r="W46" s="28">
        <f t="shared" ref="W46" si="370">ROUNDUP((Q46+E46*0.15)*0.7014,0)</f>
        <v>1877</v>
      </c>
      <c r="X46" s="29">
        <f t="shared" si="333"/>
        <v>1991</v>
      </c>
      <c r="Y46" s="29">
        <f t="shared" si="303"/>
        <v>2076</v>
      </c>
      <c r="Z46" s="29">
        <f t="shared" si="278"/>
        <v>2165</v>
      </c>
      <c r="AA46" s="29">
        <f t="shared" si="279"/>
        <v>2217</v>
      </c>
      <c r="AB46" s="30">
        <f>ROUNDUP((V46+J46*0.15)*0.7014,0)</f>
        <v>2269</v>
      </c>
      <c r="AC46" s="28">
        <f t="shared" ref="AC46" si="371">ROUNDUP((W46+$AH$5)*0.7014,0)</f>
        <v>1826</v>
      </c>
      <c r="AD46" s="29">
        <f t="shared" si="334"/>
        <v>1906</v>
      </c>
      <c r="AE46" s="29">
        <f t="shared" si="304"/>
        <v>1965</v>
      </c>
      <c r="AF46" s="29">
        <f t="shared" si="280"/>
        <v>2028</v>
      </c>
      <c r="AG46" s="29">
        <f t="shared" si="281"/>
        <v>2064</v>
      </c>
      <c r="AH46" s="30">
        <f t="shared" si="5"/>
        <v>2100</v>
      </c>
      <c r="AI46" s="39">
        <f t="shared" ref="AI46" si="372">ROUNDUP(Q46*1.25,0)</f>
        <v>2973</v>
      </c>
      <c r="AJ46" s="40">
        <f t="shared" si="335"/>
        <v>3158</v>
      </c>
      <c r="AK46" s="40">
        <f t="shared" si="305"/>
        <v>3290</v>
      </c>
      <c r="AL46" s="40">
        <f t="shared" si="282"/>
        <v>3430</v>
      </c>
      <c r="AM46" s="40">
        <f t="shared" si="283"/>
        <v>3504</v>
      </c>
      <c r="AN46" s="41">
        <f t="shared" si="6"/>
        <v>3579</v>
      </c>
      <c r="AO46" s="39">
        <f t="shared" ref="AO46" si="373">ROUNDUP((AI46+$AT$5)*0.585,0)</f>
        <v>2295</v>
      </c>
      <c r="AP46" s="40">
        <f t="shared" ref="AP46" si="374">ROUNDUP((AJ46+$AT$5)*0.585,0)</f>
        <v>2404</v>
      </c>
      <c r="AQ46" s="40">
        <f t="shared" ref="AQ46" si="375">ROUNDUP((AK46+$AT$5)*0.585,0)</f>
        <v>2481</v>
      </c>
      <c r="AR46" s="40">
        <f t="shared" ref="AR46" si="376">ROUNDUP((AL46+$AT$5)*0.585,0)</f>
        <v>2563</v>
      </c>
      <c r="AS46" s="40">
        <f t="shared" ref="AS46" si="377">ROUNDUP((AM46+$AT$5)*0.585,0)</f>
        <v>2606</v>
      </c>
      <c r="AT46" s="41">
        <f t="shared" si="7"/>
        <v>2650</v>
      </c>
      <c r="AU46" s="28">
        <f t="shared" ref="AU46" si="378">ROUNDUP(AI46*1.2,0)</f>
        <v>3568</v>
      </c>
      <c r="AV46" s="29">
        <f t="shared" ref="AV46" si="379">ROUNDUP(AJ46*1.2,0)</f>
        <v>3790</v>
      </c>
      <c r="AW46" s="29">
        <f t="shared" ref="AW46" si="380">ROUNDUP(AK46*1.2,0)</f>
        <v>3948</v>
      </c>
      <c r="AX46" s="29">
        <f t="shared" ref="AX46" si="381">ROUNDUP(AL46*1.2,0)</f>
        <v>4116</v>
      </c>
      <c r="AY46" s="29">
        <f t="shared" ref="AY46" si="382">ROUNDUP(AM46*1.2,0)</f>
        <v>4205</v>
      </c>
      <c r="AZ46" s="30">
        <f t="shared" si="8"/>
        <v>4295</v>
      </c>
      <c r="BA46" s="28">
        <f t="shared" ref="BA46" si="383">ROUNDUP((AU46+$BF$5)*0.585,0)</f>
        <v>2644</v>
      </c>
      <c r="BB46" s="29">
        <f t="shared" ref="BB46" si="384">ROUNDUP((AV46+$BF$5)*0.585,0)</f>
        <v>2773</v>
      </c>
      <c r="BC46" s="29">
        <f t="shared" ref="BC46" si="385">ROUNDUP((AW46+$BF$5)*0.585,0)</f>
        <v>2866</v>
      </c>
      <c r="BD46" s="29">
        <f t="shared" ref="BD46" si="386">ROUNDUP((AX46+$BF$5)*0.585,0)</f>
        <v>2964</v>
      </c>
      <c r="BE46" s="29">
        <f t="shared" ref="BE46" si="387">ROUNDUP((AY46+$BF$5)*0.585,0)</f>
        <v>3016</v>
      </c>
      <c r="BF46" s="30">
        <f t="shared" si="9"/>
        <v>3069</v>
      </c>
      <c r="BG46" s="28">
        <f t="shared" ref="BG46" si="388">ROUNDUP(((AU46+$BL$5)+0.1*AU46)*0.585,0)</f>
        <v>2852</v>
      </c>
      <c r="BH46" s="29">
        <f t="shared" ref="BH46" si="389">ROUNDUP(((AV46+$BL$5)+0.1*AV46)*0.585,0)</f>
        <v>2995</v>
      </c>
      <c r="BI46" s="29">
        <f t="shared" ref="BI46" si="390">ROUNDUP(((AW46+$BL$5)+0.1*AW46)*0.585,0)</f>
        <v>3097</v>
      </c>
      <c r="BJ46" s="29">
        <f t="shared" ref="BJ46" si="391">ROUNDUP(((AX46+$BL$5)+0.1*AX46)*0.585,0)</f>
        <v>3205</v>
      </c>
      <c r="BK46" s="29">
        <f t="shared" ref="BK46" si="392">ROUNDUP(((AY46+$BL$5)+0.1*AY46)*0.585,0)</f>
        <v>3262</v>
      </c>
      <c r="BL46" s="30">
        <f t="shared" si="10"/>
        <v>3320</v>
      </c>
      <c r="BM46" s="39">
        <f>ROUNDUP(AU46+(CW46-AU46)/4,0)</f>
        <v>3709</v>
      </c>
      <c r="BN46" s="40">
        <f>ROUNDUP(AV46+(CX46-AV46)/4,0)</f>
        <v>3953</v>
      </c>
      <c r="BO46" s="40">
        <f>ROUNDUP(AW46+(CY46-AW46)/4,0)</f>
        <v>4127</v>
      </c>
      <c r="BP46" s="40">
        <f>ROUNDUP(AX46+(CZ46-AX46)/4,0)</f>
        <v>4311</v>
      </c>
      <c r="BQ46" s="40">
        <f>ROUNDUP(AY46+(DA46-AY46)/4,0)</f>
        <v>4409</v>
      </c>
      <c r="BR46" s="41">
        <f t="shared" si="0"/>
        <v>4508</v>
      </c>
      <c r="BS46" s="39">
        <f t="shared" ref="BS46" si="393">ROUNDUP(((BM46+$BX$5)+0.1*BM46)*0.585,0)</f>
        <v>2996</v>
      </c>
      <c r="BT46" s="40">
        <f t="shared" ref="BT46" si="394">ROUNDUP(((BN46+$BX$5)+0.1*BN46)*0.585,0)</f>
        <v>3153</v>
      </c>
      <c r="BU46" s="40">
        <f t="shared" ref="BU46" si="395">ROUNDUP(((BO46+$BX$5)+0.1*BO46)*0.585,0)</f>
        <v>3265</v>
      </c>
      <c r="BV46" s="40">
        <f t="shared" ref="BV46" si="396">ROUNDUP(((BP46+$BX$5)+0.1*BP46)*0.585,0)</f>
        <v>3383</v>
      </c>
      <c r="BW46" s="40">
        <f t="shared" ref="BW46" si="397">ROUNDUP(((BQ46+$BX$5)+0.1*BQ46)*0.585,0)</f>
        <v>3446</v>
      </c>
      <c r="BX46" s="41">
        <f t="shared" si="11"/>
        <v>3510</v>
      </c>
      <c r="BY46" s="28">
        <f>ROUNDUP(BM46+(CW46-AU46)/4,0)</f>
        <v>3850</v>
      </c>
      <c r="BZ46" s="29">
        <f>ROUNDUP(BN46+(CX46-AV46)/4,0)</f>
        <v>4116</v>
      </c>
      <c r="CA46" s="29">
        <f>ROUNDUP(BO46+(CY46-AW46)/4,0)</f>
        <v>4306</v>
      </c>
      <c r="CB46" s="29">
        <f>ROUNDUP(BP46+(CZ46-AX46)/4,0)</f>
        <v>4506</v>
      </c>
      <c r="CC46" s="29">
        <f>ROUNDUP(BQ46+(DA46-AY46)/4,0)</f>
        <v>4613</v>
      </c>
      <c r="CD46" s="30">
        <f t="shared" si="1"/>
        <v>4721</v>
      </c>
      <c r="CE46" s="28">
        <f t="shared" ref="CE46" si="398">ROUNDUP(((BY46+$CJ$5)+0.1*BY46)*0.585,0)</f>
        <v>3121</v>
      </c>
      <c r="CF46" s="29">
        <f t="shared" ref="CF46" si="399">ROUNDUP(((BZ46+$CJ$5)+0.1*BZ46)*0.585,0)</f>
        <v>3293</v>
      </c>
      <c r="CG46" s="29">
        <f t="shared" ref="CG46" si="400">ROUNDUP(((CA46+$CJ$5)+0.1*CA46)*0.585,0)</f>
        <v>3415</v>
      </c>
      <c r="CH46" s="29">
        <f t="shared" ref="CH46" si="401">ROUNDUP(((CB46+$CJ$5)+0.1*CB46)*0.585,0)</f>
        <v>3544</v>
      </c>
      <c r="CI46" s="29">
        <f t="shared" ref="CI46" si="402">ROUNDUP(((CC46+$CJ$5)+0.1*CC46)*0.585,0)</f>
        <v>3612</v>
      </c>
      <c r="CJ46" s="30">
        <f t="shared" si="12"/>
        <v>3682</v>
      </c>
      <c r="CK46" s="39">
        <f>ROUNDUP(BY46+(CW46-AU46)/4,0)</f>
        <v>3991</v>
      </c>
      <c r="CL46" s="40">
        <f>ROUNDUP(BZ46+(CX46-AV46)/4,0)</f>
        <v>4279</v>
      </c>
      <c r="CM46" s="40">
        <f>ROUNDUP(CA46+(CY46-AW46)/4,0)</f>
        <v>4485</v>
      </c>
      <c r="CN46" s="40">
        <f>ROUNDUP(CB46+(CZ46-AX46)/4,0)</f>
        <v>4701</v>
      </c>
      <c r="CO46" s="40">
        <f>ROUNDUP(CC46+(DA46-AY46)/4,0)</f>
        <v>4817</v>
      </c>
      <c r="CP46" s="41">
        <f t="shared" si="2"/>
        <v>4934</v>
      </c>
      <c r="CQ46" s="39">
        <f t="shared" ref="CQ46" si="403">ROUNDUP(((CK46+$CV$5)+0.1*CK46)*0.585,0)</f>
        <v>3256</v>
      </c>
      <c r="CR46" s="40">
        <f t="shared" ref="CR46" si="404">ROUNDUP(((CL46+$CV$5)+0.1*CL46)*0.585,0)</f>
        <v>3441</v>
      </c>
      <c r="CS46" s="40">
        <f t="shared" ref="CS46" si="405">ROUNDUP(((CM46+$CV$5)+0.1*CM46)*0.585,0)</f>
        <v>3574</v>
      </c>
      <c r="CT46" s="40">
        <f t="shared" ref="CT46" si="406">ROUNDUP(((CN46+$CV$5)+0.1*CN46)*0.585,0)</f>
        <v>3713</v>
      </c>
      <c r="CU46" s="40">
        <f t="shared" ref="CU46" si="407">ROUNDUP(((CO46+$CV$5)+0.1*CO46)*0.585,0)</f>
        <v>3788</v>
      </c>
      <c r="CV46" s="41">
        <f t="shared" si="13"/>
        <v>3863</v>
      </c>
      <c r="CW46" s="53">
        <v>4130</v>
      </c>
      <c r="CX46" s="29">
        <f t="shared" si="24"/>
        <v>4440</v>
      </c>
      <c r="CY46" s="29">
        <f t="shared" si="14"/>
        <v>4662</v>
      </c>
      <c r="CZ46" s="29">
        <f t="shared" si="15"/>
        <v>4896</v>
      </c>
      <c r="DA46" s="29">
        <f t="shared" si="16"/>
        <v>5019</v>
      </c>
      <c r="DB46" s="30">
        <f t="shared" si="17"/>
        <v>5145</v>
      </c>
      <c r="DC46" s="28">
        <f t="shared" ref="DC46" si="408">ROUNDUP(((CW46+$DH$5)+0.1*CW46)*0.585,0)</f>
        <v>3389</v>
      </c>
      <c r="DD46" s="29">
        <f t="shared" ref="DD46" si="409">ROUNDUP(((CX46+$DH$5)+0.1*CX46)*0.585,0)</f>
        <v>3589</v>
      </c>
      <c r="DE46" s="29">
        <f t="shared" ref="DE46" si="410">ROUNDUP(((CY46+$DH$5)+0.1*CY46)*0.585,0)</f>
        <v>3732</v>
      </c>
      <c r="DF46" s="29">
        <f t="shared" ref="DF46" si="411">ROUNDUP(((CZ46+$DH$5)+0.1*CZ46)*0.585,0)</f>
        <v>3882</v>
      </c>
      <c r="DG46" s="29">
        <f t="shared" ref="DG46" si="412">ROUNDUP(((DA46+$DH$5)+0.1*DA46)*0.585,0)</f>
        <v>3961</v>
      </c>
      <c r="DH46" s="30">
        <f t="shared" si="18"/>
        <v>4043</v>
      </c>
      <c r="DI46" s="183">
        <v>1.65</v>
      </c>
      <c r="DJ46" s="174">
        <f t="shared" si="19"/>
        <v>1.7737499999999999</v>
      </c>
      <c r="DK46" s="169">
        <f t="shared" si="20"/>
        <v>1.8624375</v>
      </c>
      <c r="DL46" s="169">
        <f t="shared" si="21"/>
        <v>1.955559375</v>
      </c>
      <c r="DM46" s="169">
        <f t="shared" ref="DM46" si="413">ROUNDUP(DL46*$DA$9+DL46,0)</f>
        <v>3</v>
      </c>
      <c r="DN46" s="170">
        <f t="shared" si="23"/>
        <v>3.0750000000000002</v>
      </c>
      <c r="DP46" s="602"/>
      <c r="DQ46" s="605"/>
      <c r="DR46" s="605"/>
      <c r="DS46" s="628"/>
      <c r="DT46" s="590"/>
      <c r="DU46" s="593"/>
      <c r="DV46" s="596"/>
      <c r="DW46" s="596"/>
      <c r="DX46" s="596"/>
      <c r="DY46" s="599"/>
    </row>
    <row r="47" spans="1:129" ht="15" customHeight="1" x14ac:dyDescent="0.25">
      <c r="K47" s="617" t="s">
        <v>64</v>
      </c>
      <c r="L47" s="618"/>
      <c r="M47" s="618"/>
      <c r="N47" s="618"/>
      <c r="O47" s="618"/>
      <c r="P47" s="619"/>
      <c r="AI47" s="66"/>
      <c r="AJ47" s="66"/>
      <c r="AK47" s="66"/>
      <c r="AL47" s="66"/>
      <c r="AM47" s="66"/>
      <c r="AN47" s="66"/>
      <c r="AO47" s="611" t="s">
        <v>47</v>
      </c>
      <c r="AP47" s="612"/>
      <c r="AQ47" s="612"/>
      <c r="AR47" s="612"/>
      <c r="AS47" s="612"/>
      <c r="AT47" s="612"/>
      <c r="AU47" s="612"/>
      <c r="AV47" s="612"/>
      <c r="AW47" s="612"/>
      <c r="AX47" s="612"/>
      <c r="AY47" s="612"/>
      <c r="AZ47" s="613"/>
      <c r="BA47" s="609" t="s">
        <v>45</v>
      </c>
      <c r="BB47" s="609"/>
      <c r="BC47" s="609"/>
      <c r="BD47" s="609"/>
      <c r="BE47" s="609"/>
      <c r="BF47" s="161">
        <f>ROUNDUP(2*$BH$5/12,0)</f>
        <v>317</v>
      </c>
      <c r="BG47" s="608" t="s">
        <v>49</v>
      </c>
      <c r="BH47" s="608"/>
      <c r="BI47" s="608"/>
      <c r="BJ47" s="608"/>
      <c r="BK47" s="608"/>
      <c r="BL47" s="14">
        <f>ROUNDUP(BF47*0.585,0)</f>
        <v>186</v>
      </c>
      <c r="BM47" s="609" t="s">
        <v>45</v>
      </c>
      <c r="BN47" s="609"/>
      <c r="BO47" s="609"/>
      <c r="BP47" s="609"/>
      <c r="BQ47" s="609"/>
      <c r="BR47" s="161">
        <f>ROUNDUP(2*$BT$5/12,0)</f>
        <v>347</v>
      </c>
      <c r="BS47" s="608" t="s">
        <v>49</v>
      </c>
      <c r="BT47" s="608"/>
      <c r="BU47" s="608"/>
      <c r="BV47" s="608"/>
      <c r="BW47" s="608"/>
      <c r="BX47" s="14">
        <f>ROUNDUP(BR47*0.585,0)</f>
        <v>203</v>
      </c>
      <c r="BY47" s="609" t="s">
        <v>45</v>
      </c>
      <c r="BZ47" s="609"/>
      <c r="CA47" s="609"/>
      <c r="CB47" s="609"/>
      <c r="CC47" s="609"/>
      <c r="CD47" s="161">
        <f>ROUNDUP(2*$CF$5/12,0)</f>
        <v>367</v>
      </c>
      <c r="CE47" s="608" t="s">
        <v>49</v>
      </c>
      <c r="CF47" s="608"/>
      <c r="CG47" s="608"/>
      <c r="CH47" s="608"/>
      <c r="CI47" s="608"/>
      <c r="CJ47" s="14">
        <f>ROUNDUP(CD47*0.585,0)</f>
        <v>215</v>
      </c>
      <c r="CK47" s="609" t="s">
        <v>45</v>
      </c>
      <c r="CL47" s="609"/>
      <c r="CM47" s="609"/>
      <c r="CN47" s="609"/>
      <c r="CO47" s="609"/>
      <c r="CP47" s="161">
        <f>ROUNDUP(2*$CR$5/12,0)</f>
        <v>392</v>
      </c>
      <c r="CQ47" s="608" t="s">
        <v>49</v>
      </c>
      <c r="CR47" s="608"/>
      <c r="CS47" s="608"/>
      <c r="CT47" s="608"/>
      <c r="CU47" s="608"/>
      <c r="CV47" s="14">
        <f>ROUNDUP(CP47*0.585,0)</f>
        <v>230</v>
      </c>
      <c r="CW47" s="609" t="s">
        <v>45</v>
      </c>
      <c r="CX47" s="609"/>
      <c r="CY47" s="609"/>
      <c r="CZ47" s="609"/>
      <c r="DA47" s="609"/>
      <c r="DB47" s="161">
        <f>ROUNDUP(2*$DD$5/12,0)</f>
        <v>417</v>
      </c>
      <c r="DC47" s="608" t="s">
        <v>49</v>
      </c>
      <c r="DD47" s="608"/>
      <c r="DE47" s="608"/>
      <c r="DF47" s="608"/>
      <c r="DG47" s="608"/>
      <c r="DH47" s="16">
        <f>ROUNDUP(DB47*0.585,0)</f>
        <v>244</v>
      </c>
      <c r="DP47" s="602"/>
      <c r="DQ47" s="605"/>
      <c r="DR47" s="605"/>
      <c r="DS47" s="628"/>
      <c r="DT47" s="590"/>
      <c r="DU47" s="593"/>
      <c r="DV47" s="596"/>
      <c r="DW47" s="596"/>
      <c r="DX47" s="596"/>
      <c r="DY47" s="599"/>
    </row>
    <row r="48" spans="1:129" ht="15.75" thickBot="1" x14ac:dyDescent="0.3">
      <c r="K48" s="620"/>
      <c r="L48" s="621"/>
      <c r="M48" s="621"/>
      <c r="N48" s="621"/>
      <c r="O48" s="621"/>
      <c r="P48" s="622"/>
      <c r="V48" s="1248"/>
      <c r="AI48" s="66"/>
      <c r="AJ48" s="66"/>
      <c r="AK48" s="66"/>
      <c r="AL48" s="66"/>
      <c r="AM48" s="66"/>
      <c r="AN48" s="66"/>
      <c r="AO48" s="614"/>
      <c r="AP48" s="615"/>
      <c r="AQ48" s="615"/>
      <c r="AR48" s="615"/>
      <c r="AS48" s="615"/>
      <c r="AT48" s="615"/>
      <c r="AU48" s="615"/>
      <c r="AV48" s="615"/>
      <c r="AW48" s="615"/>
      <c r="AX48" s="615"/>
      <c r="AY48" s="615"/>
      <c r="AZ48" s="616"/>
      <c r="BA48" s="610" t="s">
        <v>46</v>
      </c>
      <c r="BB48" s="610"/>
      <c r="BC48" s="610"/>
      <c r="BD48" s="610"/>
      <c r="BE48" s="610"/>
      <c r="BF48" s="8">
        <f>ROUNDUP($BH$5/12,0)</f>
        <v>159</v>
      </c>
      <c r="BG48" s="607" t="s">
        <v>48</v>
      </c>
      <c r="BH48" s="607"/>
      <c r="BI48" s="607"/>
      <c r="BJ48" s="607"/>
      <c r="BK48" s="607"/>
      <c r="BL48" s="15">
        <f>ROUNDUP(BF48*0.585,0)</f>
        <v>94</v>
      </c>
      <c r="BM48" s="610" t="s">
        <v>46</v>
      </c>
      <c r="BN48" s="610"/>
      <c r="BO48" s="610"/>
      <c r="BP48" s="610"/>
      <c r="BQ48" s="610"/>
      <c r="BR48" s="8">
        <f>ROUNDUP($BT$5/12,0)</f>
        <v>174</v>
      </c>
      <c r="BS48" s="607" t="s">
        <v>48</v>
      </c>
      <c r="BT48" s="607"/>
      <c r="BU48" s="607"/>
      <c r="BV48" s="607"/>
      <c r="BW48" s="607"/>
      <c r="BX48" s="15">
        <f>ROUNDUP(BR48*0.585,0)</f>
        <v>102</v>
      </c>
      <c r="BY48" s="610" t="s">
        <v>46</v>
      </c>
      <c r="BZ48" s="610"/>
      <c r="CA48" s="610"/>
      <c r="CB48" s="610"/>
      <c r="CC48" s="610"/>
      <c r="CD48" s="8">
        <f>ROUNDUP($CF$5/12,0)</f>
        <v>184</v>
      </c>
      <c r="CE48" s="607" t="s">
        <v>48</v>
      </c>
      <c r="CF48" s="607"/>
      <c r="CG48" s="607"/>
      <c r="CH48" s="607"/>
      <c r="CI48" s="607"/>
      <c r="CJ48" s="15">
        <f>ROUNDUP(CD48*0.585,0)</f>
        <v>108</v>
      </c>
      <c r="CK48" s="610" t="s">
        <v>46</v>
      </c>
      <c r="CL48" s="610"/>
      <c r="CM48" s="610"/>
      <c r="CN48" s="610"/>
      <c r="CO48" s="610"/>
      <c r="CP48" s="8">
        <f>ROUNDUP($CR$5/12,0)</f>
        <v>196</v>
      </c>
      <c r="CQ48" s="607" t="s">
        <v>48</v>
      </c>
      <c r="CR48" s="607"/>
      <c r="CS48" s="607"/>
      <c r="CT48" s="607"/>
      <c r="CU48" s="607"/>
      <c r="CV48" s="15">
        <f>ROUNDUP(CP48*0.585,0)</f>
        <v>115</v>
      </c>
      <c r="CW48" s="610" t="s">
        <v>46</v>
      </c>
      <c r="CX48" s="610"/>
      <c r="CY48" s="610"/>
      <c r="CZ48" s="610"/>
      <c r="DA48" s="610"/>
      <c r="DB48" s="8">
        <f>ROUNDUP($DD$5/12,0)</f>
        <v>209</v>
      </c>
      <c r="DC48" s="607" t="s">
        <v>48</v>
      </c>
      <c r="DD48" s="607"/>
      <c r="DE48" s="607"/>
      <c r="DF48" s="607"/>
      <c r="DG48" s="607"/>
      <c r="DH48" s="17">
        <f>ROUNDUP(DB48*0.585,0)</f>
        <v>123</v>
      </c>
      <c r="DP48" s="603"/>
      <c r="DQ48" s="606"/>
      <c r="DR48" s="606"/>
      <c r="DS48" s="629"/>
      <c r="DT48" s="591"/>
      <c r="DU48" s="594"/>
      <c r="DV48" s="597"/>
      <c r="DW48" s="597"/>
      <c r="DX48" s="597"/>
      <c r="DY48" s="600"/>
    </row>
    <row r="49" spans="71:112" ht="15" customHeight="1" x14ac:dyDescent="0.25">
      <c r="BS49" s="671" t="s">
        <v>65</v>
      </c>
      <c r="BT49" s="672"/>
      <c r="BU49" s="672"/>
      <c r="BV49" s="672"/>
      <c r="BW49" s="672"/>
      <c r="BX49" s="673"/>
      <c r="CE49" s="671" t="s">
        <v>65</v>
      </c>
      <c r="CF49" s="672"/>
      <c r="CG49" s="672"/>
      <c r="CH49" s="672"/>
      <c r="CI49" s="672"/>
      <c r="CJ49" s="673"/>
      <c r="CQ49" s="671" t="s">
        <v>65</v>
      </c>
      <c r="CR49" s="672"/>
      <c r="CS49" s="672"/>
      <c r="CT49" s="672"/>
      <c r="CU49" s="672"/>
      <c r="CV49" s="673"/>
      <c r="DC49" s="671" t="s">
        <v>65</v>
      </c>
      <c r="DD49" s="672"/>
      <c r="DE49" s="672"/>
      <c r="DF49" s="672"/>
      <c r="DG49" s="672"/>
      <c r="DH49" s="673"/>
    </row>
    <row r="50" spans="71:112" ht="17.25" customHeight="1" thickBot="1" x14ac:dyDescent="0.3">
      <c r="BS50" s="674"/>
      <c r="BT50" s="675"/>
      <c r="BU50" s="675"/>
      <c r="BV50" s="675"/>
      <c r="BW50" s="675"/>
      <c r="BX50" s="676"/>
      <c r="CE50" s="674"/>
      <c r="CF50" s="675"/>
      <c r="CG50" s="675"/>
      <c r="CH50" s="675"/>
      <c r="CI50" s="675"/>
      <c r="CJ50" s="676"/>
      <c r="CQ50" s="674"/>
      <c r="CR50" s="675"/>
      <c r="CS50" s="675"/>
      <c r="CT50" s="675"/>
      <c r="CU50" s="675"/>
      <c r="CV50" s="676"/>
      <c r="DC50" s="674"/>
      <c r="DD50" s="675"/>
      <c r="DE50" s="675"/>
      <c r="DF50" s="675"/>
      <c r="DG50" s="675"/>
      <c r="DH50" s="676"/>
    </row>
  </sheetData>
  <mergeCells count="119">
    <mergeCell ref="E4:P5"/>
    <mergeCell ref="Q3:AH4"/>
    <mergeCell ref="Q5:AB5"/>
    <mergeCell ref="AI3:BL4"/>
    <mergeCell ref="BM3:BX4"/>
    <mergeCell ref="BY3:CJ4"/>
    <mergeCell ref="CK3:CV4"/>
    <mergeCell ref="CW3:DN4"/>
    <mergeCell ref="BS49:BX50"/>
    <mergeCell ref="CE49:CJ50"/>
    <mergeCell ref="CQ49:CV50"/>
    <mergeCell ref="DC49:DH50"/>
    <mergeCell ref="BY47:CC47"/>
    <mergeCell ref="CE47:CI47"/>
    <mergeCell ref="BY48:CC48"/>
    <mergeCell ref="CE48:CI48"/>
    <mergeCell ref="CK47:CO47"/>
    <mergeCell ref="CQ47:CU47"/>
    <mergeCell ref="CK48:CO48"/>
    <mergeCell ref="CQ48:CU48"/>
    <mergeCell ref="BS47:BW47"/>
    <mergeCell ref="BS48:BW48"/>
    <mergeCell ref="DC47:DG47"/>
    <mergeCell ref="CW48:DA48"/>
    <mergeCell ref="DC6:DH6"/>
    <mergeCell ref="CW7:DB7"/>
    <mergeCell ref="DC7:DH7"/>
    <mergeCell ref="BU5:BW5"/>
    <mergeCell ref="CG5:CI5"/>
    <mergeCell ref="CS5:CU5"/>
    <mergeCell ref="DE5:DG5"/>
    <mergeCell ref="CK5:CP5"/>
    <mergeCell ref="CK6:CP6"/>
    <mergeCell ref="CQ6:CV6"/>
    <mergeCell ref="CK7:CP7"/>
    <mergeCell ref="CQ7:CV7"/>
    <mergeCell ref="CW5:DB5"/>
    <mergeCell ref="CW6:DB6"/>
    <mergeCell ref="BS6:BX6"/>
    <mergeCell ref="BM7:BR7"/>
    <mergeCell ref="BS7:BX7"/>
    <mergeCell ref="BY5:CD5"/>
    <mergeCell ref="BY6:CD6"/>
    <mergeCell ref="CE6:CJ6"/>
    <mergeCell ref="BY7:CD7"/>
    <mergeCell ref="CE7:CJ7"/>
    <mergeCell ref="BM5:BR5"/>
    <mergeCell ref="BM6:BR6"/>
    <mergeCell ref="AC6:AH6"/>
    <mergeCell ref="AC7:AH7"/>
    <mergeCell ref="AI6:AN6"/>
    <mergeCell ref="AI7:AN7"/>
    <mergeCell ref="AO6:AT6"/>
    <mergeCell ref="AO7:AT7"/>
    <mergeCell ref="AU5:AZ5"/>
    <mergeCell ref="AU6:AZ6"/>
    <mergeCell ref="BG6:BL6"/>
    <mergeCell ref="AU7:AZ7"/>
    <mergeCell ref="BG7:BL7"/>
    <mergeCell ref="BI5:BK5"/>
    <mergeCell ref="BC5:BE5"/>
    <mergeCell ref="BA6:BF6"/>
    <mergeCell ref="BA7:BF7"/>
    <mergeCell ref="DI5:DN5"/>
    <mergeCell ref="DI6:DN6"/>
    <mergeCell ref="DI7:DN7"/>
    <mergeCell ref="DT5:DY5"/>
    <mergeCell ref="DT6:DY6"/>
    <mergeCell ref="DT7:DY7"/>
    <mergeCell ref="DP6:DS6"/>
    <mergeCell ref="A19:A27"/>
    <mergeCell ref="B19:B27"/>
    <mergeCell ref="E6:J6"/>
    <mergeCell ref="C7:C10"/>
    <mergeCell ref="D7:D10"/>
    <mergeCell ref="E7:J7"/>
    <mergeCell ref="A11:A18"/>
    <mergeCell ref="B11:B18"/>
    <mergeCell ref="AI5:AN5"/>
    <mergeCell ref="AQ5:AS5"/>
    <mergeCell ref="AE5:AG5"/>
    <mergeCell ref="K6:P6"/>
    <mergeCell ref="K7:P7"/>
    <mergeCell ref="Q6:V6"/>
    <mergeCell ref="Q7:V7"/>
    <mergeCell ref="W6:AB6"/>
    <mergeCell ref="W7:AB7"/>
    <mergeCell ref="DR7:DR10"/>
    <mergeCell ref="DS7:DS10"/>
    <mergeCell ref="DP19:DP26"/>
    <mergeCell ref="DQ19:DQ26"/>
    <mergeCell ref="DP27:DP35"/>
    <mergeCell ref="DQ27:DQ35"/>
    <mergeCell ref="DQ36:DQ44"/>
    <mergeCell ref="DP36:DP44"/>
    <mergeCell ref="DQ45:DQ48"/>
    <mergeCell ref="DP45:DP48"/>
    <mergeCell ref="DR45:DR48"/>
    <mergeCell ref="DS45:DS48"/>
    <mergeCell ref="DT45:DT48"/>
    <mergeCell ref="DU45:DU48"/>
    <mergeCell ref="DV45:DV48"/>
    <mergeCell ref="DW45:DW48"/>
    <mergeCell ref="DX45:DX48"/>
    <mergeCell ref="DY45:DY48"/>
    <mergeCell ref="A28:A36"/>
    <mergeCell ref="B28:B36"/>
    <mergeCell ref="A37:A46"/>
    <mergeCell ref="B37:B46"/>
    <mergeCell ref="DC48:DG48"/>
    <mergeCell ref="BG47:BK47"/>
    <mergeCell ref="BG48:BK48"/>
    <mergeCell ref="BM47:BQ47"/>
    <mergeCell ref="BM48:BQ48"/>
    <mergeCell ref="AO47:AZ48"/>
    <mergeCell ref="BA47:BE47"/>
    <mergeCell ref="BA48:BE48"/>
    <mergeCell ref="K47:P48"/>
    <mergeCell ref="CW47:DA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B206-AD7E-4106-9AFE-39CBE2F07559}">
  <dimension ref="A2:CO687"/>
  <sheetViews>
    <sheetView zoomScale="70" zoomScaleNormal="70" workbookViewId="0">
      <pane xSplit="3" topLeftCell="D1" activePane="topRight" state="frozen"/>
      <selection activeCell="A7" sqref="A7"/>
      <selection pane="topRight" activeCell="D5" sqref="D5:O6"/>
    </sheetView>
  </sheetViews>
  <sheetFormatPr defaultRowHeight="12.75" x14ac:dyDescent="0.2"/>
  <cols>
    <col min="1" max="1" width="9.140625" style="1109"/>
    <col min="2" max="2" width="38.85546875" style="341" customWidth="1"/>
    <col min="3" max="3" width="8.28515625" style="340" customWidth="1"/>
    <col min="4" max="9" width="8.28515625" style="342" customWidth="1"/>
    <col min="10" max="205" width="8.28515625" style="340" customWidth="1"/>
    <col min="206" max="16384" width="9.140625" style="340"/>
  </cols>
  <sheetData>
    <row r="2" spans="1:93" ht="13.5" thickBot="1" x14ac:dyDescent="0.25"/>
    <row r="3" spans="1:93" ht="12.75" customHeight="1" x14ac:dyDescent="0.2">
      <c r="P3" s="737">
        <v>2018</v>
      </c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9"/>
      <c r="AN3" s="737">
        <v>2019</v>
      </c>
      <c r="AO3" s="738"/>
      <c r="AP3" s="738"/>
      <c r="AQ3" s="738"/>
      <c r="AR3" s="738"/>
      <c r="AS3" s="738"/>
      <c r="AT3" s="738"/>
      <c r="AU3" s="738"/>
      <c r="AV3" s="738"/>
      <c r="AW3" s="738"/>
      <c r="AX3" s="738"/>
      <c r="AY3" s="739"/>
      <c r="AZ3" s="737">
        <v>2020</v>
      </c>
      <c r="BA3" s="738"/>
      <c r="BB3" s="738"/>
      <c r="BC3" s="738"/>
      <c r="BD3" s="738"/>
      <c r="BE3" s="738"/>
      <c r="BF3" s="738"/>
      <c r="BG3" s="738"/>
      <c r="BH3" s="738"/>
      <c r="BI3" s="738"/>
      <c r="BJ3" s="738"/>
      <c r="BK3" s="739"/>
      <c r="BL3" s="737">
        <v>2021</v>
      </c>
      <c r="BM3" s="738"/>
      <c r="BN3" s="738"/>
      <c r="BO3" s="738"/>
      <c r="BP3" s="738"/>
      <c r="BQ3" s="738"/>
      <c r="BR3" s="738"/>
      <c r="BS3" s="738"/>
      <c r="BT3" s="738"/>
      <c r="BU3" s="738"/>
      <c r="BV3" s="738"/>
      <c r="BW3" s="739"/>
      <c r="BX3" s="737">
        <v>2022</v>
      </c>
      <c r="BY3" s="738"/>
      <c r="BZ3" s="738"/>
      <c r="CA3" s="738"/>
      <c r="CB3" s="738"/>
      <c r="CC3" s="738"/>
      <c r="CD3" s="738"/>
      <c r="CE3" s="738"/>
      <c r="CF3" s="738"/>
      <c r="CG3" s="738"/>
      <c r="CH3" s="738"/>
      <c r="CI3" s="738"/>
      <c r="CJ3" s="738"/>
      <c r="CK3" s="738"/>
      <c r="CL3" s="738"/>
      <c r="CM3" s="738"/>
      <c r="CN3" s="738"/>
      <c r="CO3" s="739"/>
    </row>
    <row r="4" spans="1:93" ht="13.5" customHeight="1" thickBot="1" x14ac:dyDescent="0.25">
      <c r="P4" s="740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2"/>
      <c r="AN4" s="740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2"/>
      <c r="AZ4" s="740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2"/>
      <c r="BL4" s="740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42"/>
      <c r="BX4" s="740"/>
      <c r="BY4" s="741"/>
      <c r="BZ4" s="741"/>
      <c r="CA4" s="741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2"/>
    </row>
    <row r="5" spans="1:93" ht="13.5" customHeight="1" thickBot="1" x14ac:dyDescent="0.25">
      <c r="A5" s="783" t="s">
        <v>309</v>
      </c>
      <c r="B5" s="761"/>
      <c r="C5" s="762"/>
      <c r="D5" s="768">
        <v>2017</v>
      </c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70"/>
      <c r="P5" s="763" t="s">
        <v>36</v>
      </c>
      <c r="Q5" s="761"/>
      <c r="R5" s="761"/>
      <c r="S5" s="761"/>
      <c r="T5" s="761"/>
      <c r="U5" s="762"/>
      <c r="V5" s="367" t="s">
        <v>35</v>
      </c>
      <c r="W5" s="368">
        <v>1900</v>
      </c>
      <c r="X5" s="758" t="s">
        <v>191</v>
      </c>
      <c r="Y5" s="759"/>
      <c r="Z5" s="760"/>
      <c r="AA5" s="369">
        <f>ROUNDUP(W5/2*0.585,0)</f>
        <v>556</v>
      </c>
      <c r="AB5" s="763" t="s">
        <v>36</v>
      </c>
      <c r="AC5" s="761"/>
      <c r="AD5" s="761"/>
      <c r="AE5" s="761"/>
      <c r="AF5" s="761"/>
      <c r="AG5" s="762"/>
      <c r="AH5" s="367" t="s">
        <v>35</v>
      </c>
      <c r="AI5" s="368">
        <v>1900</v>
      </c>
      <c r="AJ5" s="758" t="s">
        <v>191</v>
      </c>
      <c r="AK5" s="759"/>
      <c r="AL5" s="760"/>
      <c r="AM5" s="370">
        <f>ROUNDUP(AI5/2*0.585,0)</f>
        <v>556</v>
      </c>
      <c r="AN5" s="761" t="s">
        <v>36</v>
      </c>
      <c r="AO5" s="761"/>
      <c r="AP5" s="761"/>
      <c r="AQ5" s="761"/>
      <c r="AR5" s="761"/>
      <c r="AS5" s="762"/>
      <c r="AT5" s="367" t="s">
        <v>35</v>
      </c>
      <c r="AU5" s="368">
        <v>2080</v>
      </c>
      <c r="AV5" s="758" t="s">
        <v>191</v>
      </c>
      <c r="AW5" s="759"/>
      <c r="AX5" s="760"/>
      <c r="AY5" s="370">
        <f>ROUNDUP(AU5/2*0.585,0)</f>
        <v>609</v>
      </c>
      <c r="AZ5" s="763" t="s">
        <v>36</v>
      </c>
      <c r="BA5" s="761"/>
      <c r="BB5" s="761"/>
      <c r="BC5" s="761"/>
      <c r="BD5" s="761"/>
      <c r="BE5" s="762"/>
      <c r="BF5" s="367" t="s">
        <v>35</v>
      </c>
      <c r="BG5" s="368">
        <v>2200</v>
      </c>
      <c r="BH5" s="758" t="s">
        <v>191</v>
      </c>
      <c r="BI5" s="759"/>
      <c r="BJ5" s="760"/>
      <c r="BK5" s="370">
        <f>ROUNDUP(BG5/2*0.585,0)</f>
        <v>644</v>
      </c>
      <c r="BL5" s="763" t="s">
        <v>36</v>
      </c>
      <c r="BM5" s="761"/>
      <c r="BN5" s="761"/>
      <c r="BO5" s="761"/>
      <c r="BP5" s="761"/>
      <c r="BQ5" s="762"/>
      <c r="BR5" s="367" t="s">
        <v>35</v>
      </c>
      <c r="BS5" s="368">
        <v>2350</v>
      </c>
      <c r="BT5" s="758" t="s">
        <v>191</v>
      </c>
      <c r="BU5" s="759"/>
      <c r="BV5" s="760"/>
      <c r="BW5" s="370">
        <f>ROUNDUP(BS5/2*0.585,0)</f>
        <v>688</v>
      </c>
      <c r="BX5" s="761" t="s">
        <v>36</v>
      </c>
      <c r="BY5" s="761"/>
      <c r="BZ5" s="761"/>
      <c r="CA5" s="761"/>
      <c r="CB5" s="761"/>
      <c r="CC5" s="762"/>
      <c r="CD5" s="367" t="s">
        <v>35</v>
      </c>
      <c r="CE5" s="368">
        <v>2500</v>
      </c>
      <c r="CF5" s="758" t="s">
        <v>191</v>
      </c>
      <c r="CG5" s="759"/>
      <c r="CH5" s="760"/>
      <c r="CI5" s="370">
        <f>ROUNDUP(CE5/2*0.585,0)</f>
        <v>732</v>
      </c>
      <c r="CJ5" s="763" t="s">
        <v>36</v>
      </c>
      <c r="CK5" s="761"/>
      <c r="CL5" s="761"/>
      <c r="CM5" s="761"/>
      <c r="CN5" s="761"/>
      <c r="CO5" s="762"/>
    </row>
    <row r="6" spans="1:93" ht="13.5" customHeight="1" thickBot="1" x14ac:dyDescent="0.25">
      <c r="A6" s="784"/>
      <c r="B6" s="785"/>
      <c r="C6" s="786"/>
      <c r="D6" s="771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3"/>
      <c r="P6" s="711" t="s">
        <v>280</v>
      </c>
      <c r="Q6" s="712"/>
      <c r="R6" s="712"/>
      <c r="S6" s="712"/>
      <c r="T6" s="712"/>
      <c r="U6" s="713"/>
      <c r="V6" s="711" t="s">
        <v>95</v>
      </c>
      <c r="W6" s="712"/>
      <c r="X6" s="712"/>
      <c r="Y6" s="712"/>
      <c r="Z6" s="712"/>
      <c r="AA6" s="787"/>
      <c r="AB6" s="711" t="s">
        <v>281</v>
      </c>
      <c r="AC6" s="712"/>
      <c r="AD6" s="712"/>
      <c r="AE6" s="712"/>
      <c r="AF6" s="712"/>
      <c r="AG6" s="713"/>
      <c r="AH6" s="792" t="s">
        <v>39</v>
      </c>
      <c r="AI6" s="793"/>
      <c r="AJ6" s="793"/>
      <c r="AK6" s="793"/>
      <c r="AL6" s="793"/>
      <c r="AM6" s="794"/>
      <c r="AN6" s="767" t="s">
        <v>166</v>
      </c>
      <c r="AO6" s="715"/>
      <c r="AP6" s="715"/>
      <c r="AQ6" s="715"/>
      <c r="AR6" s="715"/>
      <c r="AS6" s="716"/>
      <c r="AT6" s="714" t="s">
        <v>40</v>
      </c>
      <c r="AU6" s="715"/>
      <c r="AV6" s="715"/>
      <c r="AW6" s="715"/>
      <c r="AX6" s="715"/>
      <c r="AY6" s="716"/>
      <c r="AZ6" s="711" t="s">
        <v>170</v>
      </c>
      <c r="BA6" s="712"/>
      <c r="BB6" s="712"/>
      <c r="BC6" s="712"/>
      <c r="BD6" s="712"/>
      <c r="BE6" s="713"/>
      <c r="BF6" s="711" t="s">
        <v>43</v>
      </c>
      <c r="BG6" s="712"/>
      <c r="BH6" s="712"/>
      <c r="BI6" s="712"/>
      <c r="BJ6" s="712"/>
      <c r="BK6" s="713"/>
      <c r="BL6" s="714" t="s">
        <v>171</v>
      </c>
      <c r="BM6" s="715"/>
      <c r="BN6" s="715"/>
      <c r="BO6" s="715"/>
      <c r="BP6" s="715"/>
      <c r="BQ6" s="716"/>
      <c r="BR6" s="714" t="s">
        <v>42</v>
      </c>
      <c r="BS6" s="715"/>
      <c r="BT6" s="715"/>
      <c r="BU6" s="715"/>
      <c r="BV6" s="715"/>
      <c r="BW6" s="716"/>
      <c r="BX6" s="717" t="s">
        <v>41</v>
      </c>
      <c r="BY6" s="712"/>
      <c r="BZ6" s="712"/>
      <c r="CA6" s="712"/>
      <c r="CB6" s="712"/>
      <c r="CC6" s="713"/>
      <c r="CD6" s="711" t="s">
        <v>41</v>
      </c>
      <c r="CE6" s="712"/>
      <c r="CF6" s="712"/>
      <c r="CG6" s="712"/>
      <c r="CH6" s="712"/>
      <c r="CI6" s="713"/>
      <c r="CJ6" s="711" t="s">
        <v>41</v>
      </c>
      <c r="CK6" s="712"/>
      <c r="CL6" s="712"/>
      <c r="CM6" s="712"/>
      <c r="CN6" s="712"/>
      <c r="CO6" s="713"/>
    </row>
    <row r="7" spans="1:93" ht="13.5" customHeight="1" x14ac:dyDescent="0.2">
      <c r="A7" s="718" t="s">
        <v>10</v>
      </c>
      <c r="B7" s="720" t="s">
        <v>276</v>
      </c>
      <c r="C7" s="722" t="s">
        <v>12</v>
      </c>
      <c r="D7" s="1124" t="s">
        <v>159</v>
      </c>
      <c r="E7" s="1125"/>
      <c r="F7" s="1125"/>
      <c r="G7" s="1125"/>
      <c r="H7" s="1125"/>
      <c r="I7" s="1126"/>
      <c r="J7" s="1124" t="s">
        <v>201</v>
      </c>
      <c r="K7" s="1125"/>
      <c r="L7" s="1125"/>
      <c r="M7" s="1125"/>
      <c r="N7" s="1125"/>
      <c r="O7" s="1126"/>
      <c r="P7" s="728" t="s">
        <v>279</v>
      </c>
      <c r="Q7" s="729"/>
      <c r="R7" s="729"/>
      <c r="S7" s="729"/>
      <c r="T7" s="729"/>
      <c r="U7" s="730"/>
      <c r="V7" s="697" t="s">
        <v>277</v>
      </c>
      <c r="W7" s="698"/>
      <c r="X7" s="698"/>
      <c r="Y7" s="698"/>
      <c r="Z7" s="698"/>
      <c r="AA7" s="698"/>
      <c r="AB7" s="728" t="s">
        <v>279</v>
      </c>
      <c r="AC7" s="729"/>
      <c r="AD7" s="729"/>
      <c r="AE7" s="729"/>
      <c r="AF7" s="729"/>
      <c r="AG7" s="730"/>
      <c r="AH7" s="697" t="s">
        <v>277</v>
      </c>
      <c r="AI7" s="698"/>
      <c r="AJ7" s="698"/>
      <c r="AK7" s="698"/>
      <c r="AL7" s="698"/>
      <c r="AM7" s="699"/>
      <c r="AN7" s="731" t="s">
        <v>279</v>
      </c>
      <c r="AO7" s="731"/>
      <c r="AP7" s="731"/>
      <c r="AQ7" s="731"/>
      <c r="AR7" s="731"/>
      <c r="AS7" s="732"/>
      <c r="AT7" s="733" t="s">
        <v>277</v>
      </c>
      <c r="AU7" s="734"/>
      <c r="AV7" s="734"/>
      <c r="AW7" s="734"/>
      <c r="AX7" s="734"/>
      <c r="AY7" s="735"/>
      <c r="AZ7" s="728" t="s">
        <v>279</v>
      </c>
      <c r="BA7" s="729"/>
      <c r="BB7" s="729"/>
      <c r="BC7" s="729"/>
      <c r="BD7" s="729"/>
      <c r="BE7" s="730"/>
      <c r="BF7" s="697" t="s">
        <v>277</v>
      </c>
      <c r="BG7" s="698"/>
      <c r="BH7" s="698"/>
      <c r="BI7" s="698"/>
      <c r="BJ7" s="698"/>
      <c r="BK7" s="699"/>
      <c r="BL7" s="736" t="s">
        <v>279</v>
      </c>
      <c r="BM7" s="731"/>
      <c r="BN7" s="731"/>
      <c r="BO7" s="731"/>
      <c r="BP7" s="731"/>
      <c r="BQ7" s="732"/>
      <c r="BR7" s="733" t="s">
        <v>277</v>
      </c>
      <c r="BS7" s="734"/>
      <c r="BT7" s="734"/>
      <c r="BU7" s="734"/>
      <c r="BV7" s="734"/>
      <c r="BW7" s="735"/>
      <c r="BX7" s="729" t="s">
        <v>279</v>
      </c>
      <c r="BY7" s="729"/>
      <c r="BZ7" s="729"/>
      <c r="CA7" s="729"/>
      <c r="CB7" s="729"/>
      <c r="CC7" s="730"/>
      <c r="CD7" s="697" t="s">
        <v>278</v>
      </c>
      <c r="CE7" s="698"/>
      <c r="CF7" s="698"/>
      <c r="CG7" s="698"/>
      <c r="CH7" s="698"/>
      <c r="CI7" s="699"/>
      <c r="CJ7" s="697" t="s">
        <v>125</v>
      </c>
      <c r="CK7" s="698"/>
      <c r="CL7" s="698"/>
      <c r="CM7" s="698"/>
      <c r="CN7" s="698"/>
      <c r="CO7" s="699"/>
    </row>
    <row r="8" spans="1:93" ht="16.5" customHeight="1" x14ac:dyDescent="0.2">
      <c r="A8" s="719"/>
      <c r="B8" s="721"/>
      <c r="C8" s="723"/>
      <c r="D8" s="294">
        <v>0</v>
      </c>
      <c r="E8" s="226">
        <v>1</v>
      </c>
      <c r="F8" s="226">
        <v>2</v>
      </c>
      <c r="G8" s="226">
        <v>3</v>
      </c>
      <c r="H8" s="226">
        <v>4</v>
      </c>
      <c r="I8" s="227">
        <v>5</v>
      </c>
      <c r="J8" s="294">
        <v>0</v>
      </c>
      <c r="K8" s="226">
        <v>1</v>
      </c>
      <c r="L8" s="226">
        <v>2</v>
      </c>
      <c r="M8" s="226">
        <v>3</v>
      </c>
      <c r="N8" s="226">
        <v>4</v>
      </c>
      <c r="O8" s="227">
        <v>5</v>
      </c>
      <c r="P8" s="371" t="s">
        <v>27</v>
      </c>
      <c r="Q8" s="372" t="s">
        <v>0</v>
      </c>
      <c r="R8" s="372" t="s">
        <v>1</v>
      </c>
      <c r="S8" s="372" t="s">
        <v>2</v>
      </c>
      <c r="T8" s="372" t="s">
        <v>3</v>
      </c>
      <c r="U8" s="373" t="s">
        <v>28</v>
      </c>
      <c r="V8" s="371" t="s">
        <v>27</v>
      </c>
      <c r="W8" s="372" t="s">
        <v>0</v>
      </c>
      <c r="X8" s="372" t="s">
        <v>1</v>
      </c>
      <c r="Y8" s="372" t="s">
        <v>2</v>
      </c>
      <c r="Z8" s="372" t="s">
        <v>3</v>
      </c>
      <c r="AA8" s="374" t="s">
        <v>28</v>
      </c>
      <c r="AB8" s="371" t="s">
        <v>27</v>
      </c>
      <c r="AC8" s="372" t="s">
        <v>0</v>
      </c>
      <c r="AD8" s="372" t="s">
        <v>1</v>
      </c>
      <c r="AE8" s="372" t="s">
        <v>2</v>
      </c>
      <c r="AF8" s="372" t="s">
        <v>3</v>
      </c>
      <c r="AG8" s="373" t="s">
        <v>28</v>
      </c>
      <c r="AH8" s="371" t="s">
        <v>27</v>
      </c>
      <c r="AI8" s="372" t="s">
        <v>0</v>
      </c>
      <c r="AJ8" s="372" t="s">
        <v>1</v>
      </c>
      <c r="AK8" s="372" t="s">
        <v>2</v>
      </c>
      <c r="AL8" s="372" t="s">
        <v>3</v>
      </c>
      <c r="AM8" s="373" t="s">
        <v>28</v>
      </c>
      <c r="AN8" s="375" t="s">
        <v>27</v>
      </c>
      <c r="AO8" s="372" t="s">
        <v>0</v>
      </c>
      <c r="AP8" s="372" t="s">
        <v>1</v>
      </c>
      <c r="AQ8" s="372" t="s">
        <v>2</v>
      </c>
      <c r="AR8" s="372" t="s">
        <v>3</v>
      </c>
      <c r="AS8" s="373" t="s">
        <v>28</v>
      </c>
      <c r="AT8" s="371" t="s">
        <v>27</v>
      </c>
      <c r="AU8" s="372" t="s">
        <v>0</v>
      </c>
      <c r="AV8" s="372" t="s">
        <v>1</v>
      </c>
      <c r="AW8" s="372" t="s">
        <v>2</v>
      </c>
      <c r="AX8" s="372" t="s">
        <v>3</v>
      </c>
      <c r="AY8" s="373" t="s">
        <v>28</v>
      </c>
      <c r="AZ8" s="371" t="s">
        <v>27</v>
      </c>
      <c r="BA8" s="372" t="s">
        <v>0</v>
      </c>
      <c r="BB8" s="372" t="s">
        <v>1</v>
      </c>
      <c r="BC8" s="372" t="s">
        <v>2</v>
      </c>
      <c r="BD8" s="372" t="s">
        <v>3</v>
      </c>
      <c r="BE8" s="373" t="s">
        <v>28</v>
      </c>
      <c r="BF8" s="371" t="s">
        <v>27</v>
      </c>
      <c r="BG8" s="372" t="s">
        <v>0</v>
      </c>
      <c r="BH8" s="372" t="s">
        <v>1</v>
      </c>
      <c r="BI8" s="372" t="s">
        <v>2</v>
      </c>
      <c r="BJ8" s="372" t="s">
        <v>3</v>
      </c>
      <c r="BK8" s="373" t="s">
        <v>28</v>
      </c>
      <c r="BL8" s="371" t="s">
        <v>27</v>
      </c>
      <c r="BM8" s="372" t="s">
        <v>0</v>
      </c>
      <c r="BN8" s="372" t="s">
        <v>1</v>
      </c>
      <c r="BO8" s="372" t="s">
        <v>2</v>
      </c>
      <c r="BP8" s="372" t="s">
        <v>3</v>
      </c>
      <c r="BQ8" s="373" t="s">
        <v>28</v>
      </c>
      <c r="BR8" s="371" t="s">
        <v>27</v>
      </c>
      <c r="BS8" s="372" t="s">
        <v>0</v>
      </c>
      <c r="BT8" s="372" t="s">
        <v>1</v>
      </c>
      <c r="BU8" s="372" t="s">
        <v>2</v>
      </c>
      <c r="BV8" s="372" t="s">
        <v>3</v>
      </c>
      <c r="BW8" s="373" t="s">
        <v>28</v>
      </c>
      <c r="BX8" s="375" t="s">
        <v>27</v>
      </c>
      <c r="BY8" s="372" t="s">
        <v>0</v>
      </c>
      <c r="BZ8" s="372" t="s">
        <v>1</v>
      </c>
      <c r="CA8" s="372" t="s">
        <v>2</v>
      </c>
      <c r="CB8" s="372" t="s">
        <v>3</v>
      </c>
      <c r="CC8" s="373" t="s">
        <v>28</v>
      </c>
      <c r="CD8" s="371" t="s">
        <v>27</v>
      </c>
      <c r="CE8" s="372" t="s">
        <v>0</v>
      </c>
      <c r="CF8" s="372" t="s">
        <v>1</v>
      </c>
      <c r="CG8" s="372" t="s">
        <v>2</v>
      </c>
      <c r="CH8" s="372" t="s">
        <v>3</v>
      </c>
      <c r="CI8" s="373" t="s">
        <v>28</v>
      </c>
      <c r="CJ8" s="371" t="s">
        <v>27</v>
      </c>
      <c r="CK8" s="372" t="s">
        <v>0</v>
      </c>
      <c r="CL8" s="372" t="s">
        <v>1</v>
      </c>
      <c r="CM8" s="372" t="s">
        <v>2</v>
      </c>
      <c r="CN8" s="372" t="s">
        <v>3</v>
      </c>
      <c r="CO8" s="373" t="s">
        <v>28</v>
      </c>
    </row>
    <row r="9" spans="1:93" x14ac:dyDescent="0.2">
      <c r="A9" s="719"/>
      <c r="B9" s="721"/>
      <c r="C9" s="723"/>
      <c r="D9" s="294" t="s">
        <v>160</v>
      </c>
      <c r="E9" s="226" t="s">
        <v>161</v>
      </c>
      <c r="F9" s="226" t="s">
        <v>162</v>
      </c>
      <c r="G9" s="226" t="s">
        <v>163</v>
      </c>
      <c r="H9" s="226" t="s">
        <v>164</v>
      </c>
      <c r="I9" s="227" t="s">
        <v>165</v>
      </c>
      <c r="J9" s="294" t="s">
        <v>160</v>
      </c>
      <c r="K9" s="226" t="s">
        <v>161</v>
      </c>
      <c r="L9" s="226" t="s">
        <v>162</v>
      </c>
      <c r="M9" s="226" t="s">
        <v>163</v>
      </c>
      <c r="N9" s="226" t="s">
        <v>164</v>
      </c>
      <c r="O9" s="227" t="s">
        <v>165</v>
      </c>
      <c r="P9" s="376" t="s">
        <v>29</v>
      </c>
      <c r="Q9" s="377">
        <v>7.4999999999999997E-2</v>
      </c>
      <c r="R9" s="378">
        <v>0.05</v>
      </c>
      <c r="S9" s="378">
        <v>0.05</v>
      </c>
      <c r="T9" s="377">
        <v>2.5000000000000001E-2</v>
      </c>
      <c r="U9" s="379">
        <v>2.5000000000000001E-2</v>
      </c>
      <c r="V9" s="376" t="s">
        <v>29</v>
      </c>
      <c r="W9" s="377">
        <v>7.4999999999999997E-2</v>
      </c>
      <c r="X9" s="378">
        <v>0.05</v>
      </c>
      <c r="Y9" s="378">
        <v>0.05</v>
      </c>
      <c r="Z9" s="377">
        <v>2.5000000000000001E-2</v>
      </c>
      <c r="AA9" s="380">
        <v>2.5000000000000001E-2</v>
      </c>
      <c r="AB9" s="376" t="s">
        <v>29</v>
      </c>
      <c r="AC9" s="377">
        <v>7.4999999999999997E-2</v>
      </c>
      <c r="AD9" s="378">
        <v>0.05</v>
      </c>
      <c r="AE9" s="378">
        <v>0.05</v>
      </c>
      <c r="AF9" s="377">
        <v>2.5000000000000001E-2</v>
      </c>
      <c r="AG9" s="379">
        <v>2.5000000000000001E-2</v>
      </c>
      <c r="AH9" s="376" t="s">
        <v>29</v>
      </c>
      <c r="AI9" s="377">
        <v>7.4999999999999997E-2</v>
      </c>
      <c r="AJ9" s="378">
        <v>0.05</v>
      </c>
      <c r="AK9" s="378">
        <v>0.05</v>
      </c>
      <c r="AL9" s="377">
        <v>2.5000000000000001E-2</v>
      </c>
      <c r="AM9" s="379">
        <v>2.5000000000000001E-2</v>
      </c>
      <c r="AN9" s="381" t="s">
        <v>29</v>
      </c>
      <c r="AO9" s="377">
        <v>7.4999999999999997E-2</v>
      </c>
      <c r="AP9" s="378">
        <v>0.05</v>
      </c>
      <c r="AQ9" s="378">
        <v>0.05</v>
      </c>
      <c r="AR9" s="377">
        <v>2.5000000000000001E-2</v>
      </c>
      <c r="AS9" s="379">
        <v>2.5000000000000001E-2</v>
      </c>
      <c r="AT9" s="376" t="s">
        <v>29</v>
      </c>
      <c r="AU9" s="377">
        <v>7.4999999999999997E-2</v>
      </c>
      <c r="AV9" s="378">
        <v>0.05</v>
      </c>
      <c r="AW9" s="378">
        <v>0.05</v>
      </c>
      <c r="AX9" s="377">
        <v>2.5000000000000001E-2</v>
      </c>
      <c r="AY9" s="379">
        <v>2.5000000000000001E-2</v>
      </c>
      <c r="AZ9" s="376" t="s">
        <v>29</v>
      </c>
      <c r="BA9" s="377">
        <v>7.4999999999999997E-2</v>
      </c>
      <c r="BB9" s="378">
        <v>0.05</v>
      </c>
      <c r="BC9" s="378">
        <v>0.05</v>
      </c>
      <c r="BD9" s="377">
        <v>2.5000000000000001E-2</v>
      </c>
      <c r="BE9" s="379">
        <v>2.5000000000000001E-2</v>
      </c>
      <c r="BF9" s="376" t="s">
        <v>29</v>
      </c>
      <c r="BG9" s="377">
        <v>7.4999999999999997E-2</v>
      </c>
      <c r="BH9" s="378">
        <v>0.05</v>
      </c>
      <c r="BI9" s="378">
        <v>0.05</v>
      </c>
      <c r="BJ9" s="377">
        <v>2.5000000000000001E-2</v>
      </c>
      <c r="BK9" s="379">
        <v>2.5000000000000001E-2</v>
      </c>
      <c r="BL9" s="376" t="s">
        <v>29</v>
      </c>
      <c r="BM9" s="377">
        <v>7.4999999999999997E-2</v>
      </c>
      <c r="BN9" s="378">
        <v>0.05</v>
      </c>
      <c r="BO9" s="378">
        <v>0.05</v>
      </c>
      <c r="BP9" s="377">
        <v>2.5000000000000001E-2</v>
      </c>
      <c r="BQ9" s="379">
        <v>2.5000000000000001E-2</v>
      </c>
      <c r="BR9" s="376" t="s">
        <v>29</v>
      </c>
      <c r="BS9" s="377">
        <v>7.4999999999999997E-2</v>
      </c>
      <c r="BT9" s="378">
        <v>0.05</v>
      </c>
      <c r="BU9" s="378">
        <v>0.05</v>
      </c>
      <c r="BV9" s="377">
        <v>2.5000000000000001E-2</v>
      </c>
      <c r="BW9" s="379">
        <v>2.5000000000000001E-2</v>
      </c>
      <c r="BX9" s="381" t="s">
        <v>29</v>
      </c>
      <c r="BY9" s="377">
        <v>7.4999999999999997E-2</v>
      </c>
      <c r="BZ9" s="378">
        <v>0.05</v>
      </c>
      <c r="CA9" s="378">
        <v>0.05</v>
      </c>
      <c r="CB9" s="377">
        <v>2.5000000000000001E-2</v>
      </c>
      <c r="CC9" s="379">
        <v>2.5000000000000001E-2</v>
      </c>
      <c r="CD9" s="376" t="s">
        <v>29</v>
      </c>
      <c r="CE9" s="377">
        <v>7.4999999999999997E-2</v>
      </c>
      <c r="CF9" s="378">
        <v>0.05</v>
      </c>
      <c r="CG9" s="378">
        <v>0.05</v>
      </c>
      <c r="CH9" s="377">
        <v>2.5000000000000001E-2</v>
      </c>
      <c r="CI9" s="379">
        <v>2.5000000000000001E-2</v>
      </c>
      <c r="CJ9" s="376" t="s">
        <v>29</v>
      </c>
      <c r="CK9" s="377">
        <v>7.4999999999999997E-2</v>
      </c>
      <c r="CL9" s="378">
        <v>0.05</v>
      </c>
      <c r="CM9" s="378">
        <v>0.05</v>
      </c>
      <c r="CN9" s="377">
        <v>2.5000000000000001E-2</v>
      </c>
      <c r="CO9" s="379">
        <v>2.5000000000000001E-2</v>
      </c>
    </row>
    <row r="10" spans="1:93" ht="13.5" thickBot="1" x14ac:dyDescent="0.25">
      <c r="A10" s="719"/>
      <c r="B10" s="721"/>
      <c r="C10" s="724"/>
      <c r="D10" s="424"/>
      <c r="E10" s="229"/>
      <c r="F10" s="229"/>
      <c r="G10" s="229"/>
      <c r="H10" s="229"/>
      <c r="I10" s="425"/>
      <c r="J10" s="229"/>
      <c r="K10" s="229"/>
      <c r="L10" s="229"/>
      <c r="M10" s="229"/>
      <c r="N10" s="229"/>
      <c r="O10" s="229"/>
      <c r="P10" s="382" t="s">
        <v>4</v>
      </c>
      <c r="Q10" s="383" t="s">
        <v>5</v>
      </c>
      <c r="R10" s="383" t="s">
        <v>6</v>
      </c>
      <c r="S10" s="383" t="s">
        <v>7</v>
      </c>
      <c r="T10" s="383" t="s">
        <v>8</v>
      </c>
      <c r="U10" s="384" t="s">
        <v>9</v>
      </c>
      <c r="V10" s="382" t="s">
        <v>4</v>
      </c>
      <c r="W10" s="383" t="s">
        <v>5</v>
      </c>
      <c r="X10" s="383" t="s">
        <v>6</v>
      </c>
      <c r="Y10" s="383" t="s">
        <v>7</v>
      </c>
      <c r="Z10" s="383" t="s">
        <v>8</v>
      </c>
      <c r="AA10" s="385" t="s">
        <v>9</v>
      </c>
      <c r="AB10" s="382" t="s">
        <v>4</v>
      </c>
      <c r="AC10" s="383" t="s">
        <v>5</v>
      </c>
      <c r="AD10" s="383" t="s">
        <v>6</v>
      </c>
      <c r="AE10" s="383" t="s">
        <v>7</v>
      </c>
      <c r="AF10" s="383" t="s">
        <v>8</v>
      </c>
      <c r="AG10" s="384" t="s">
        <v>9</v>
      </c>
      <c r="AH10" s="462" t="s">
        <v>4</v>
      </c>
      <c r="AI10" s="463" t="s">
        <v>5</v>
      </c>
      <c r="AJ10" s="463" t="s">
        <v>6</v>
      </c>
      <c r="AK10" s="463" t="s">
        <v>7</v>
      </c>
      <c r="AL10" s="463" t="s">
        <v>8</v>
      </c>
      <c r="AM10" s="464" t="s">
        <v>9</v>
      </c>
      <c r="AN10" s="386" t="s">
        <v>4</v>
      </c>
      <c r="AO10" s="383" t="s">
        <v>5</v>
      </c>
      <c r="AP10" s="383" t="s">
        <v>6</v>
      </c>
      <c r="AQ10" s="383" t="s">
        <v>7</v>
      </c>
      <c r="AR10" s="383" t="s">
        <v>8</v>
      </c>
      <c r="AS10" s="384" t="s">
        <v>9</v>
      </c>
      <c r="AT10" s="382" t="s">
        <v>4</v>
      </c>
      <c r="AU10" s="383" t="s">
        <v>5</v>
      </c>
      <c r="AV10" s="383" t="s">
        <v>6</v>
      </c>
      <c r="AW10" s="383" t="s">
        <v>7</v>
      </c>
      <c r="AX10" s="383" t="s">
        <v>8</v>
      </c>
      <c r="AY10" s="384" t="s">
        <v>9</v>
      </c>
      <c r="AZ10" s="382" t="s">
        <v>4</v>
      </c>
      <c r="BA10" s="383" t="s">
        <v>5</v>
      </c>
      <c r="BB10" s="383" t="s">
        <v>6</v>
      </c>
      <c r="BC10" s="383" t="s">
        <v>7</v>
      </c>
      <c r="BD10" s="383" t="s">
        <v>8</v>
      </c>
      <c r="BE10" s="384" t="s">
        <v>9</v>
      </c>
      <c r="BF10" s="382" t="s">
        <v>4</v>
      </c>
      <c r="BG10" s="383" t="s">
        <v>5</v>
      </c>
      <c r="BH10" s="383" t="s">
        <v>6</v>
      </c>
      <c r="BI10" s="383" t="s">
        <v>7</v>
      </c>
      <c r="BJ10" s="383" t="s">
        <v>8</v>
      </c>
      <c r="BK10" s="384" t="s">
        <v>9</v>
      </c>
      <c r="BL10" s="382" t="s">
        <v>4</v>
      </c>
      <c r="BM10" s="383" t="s">
        <v>5</v>
      </c>
      <c r="BN10" s="383" t="s">
        <v>6</v>
      </c>
      <c r="BO10" s="383" t="s">
        <v>7</v>
      </c>
      <c r="BP10" s="383" t="s">
        <v>8</v>
      </c>
      <c r="BQ10" s="384" t="s">
        <v>9</v>
      </c>
      <c r="BR10" s="382" t="s">
        <v>4</v>
      </c>
      <c r="BS10" s="383" t="s">
        <v>5</v>
      </c>
      <c r="BT10" s="383" t="s">
        <v>6</v>
      </c>
      <c r="BU10" s="383" t="s">
        <v>7</v>
      </c>
      <c r="BV10" s="383" t="s">
        <v>8</v>
      </c>
      <c r="BW10" s="384" t="s">
        <v>9</v>
      </c>
      <c r="BX10" s="386" t="s">
        <v>4</v>
      </c>
      <c r="BY10" s="383" t="s">
        <v>5</v>
      </c>
      <c r="BZ10" s="383" t="s">
        <v>6</v>
      </c>
      <c r="CA10" s="383" t="s">
        <v>7</v>
      </c>
      <c r="CB10" s="383" t="s">
        <v>8</v>
      </c>
      <c r="CC10" s="384" t="s">
        <v>9</v>
      </c>
      <c r="CD10" s="382" t="s">
        <v>4</v>
      </c>
      <c r="CE10" s="383" t="s">
        <v>5</v>
      </c>
      <c r="CF10" s="383" t="s">
        <v>6</v>
      </c>
      <c r="CG10" s="383" t="s">
        <v>7</v>
      </c>
      <c r="CH10" s="383" t="s">
        <v>8</v>
      </c>
      <c r="CI10" s="384" t="s">
        <v>9</v>
      </c>
      <c r="CJ10" s="382" t="s">
        <v>4</v>
      </c>
      <c r="CK10" s="383" t="s">
        <v>5</v>
      </c>
      <c r="CL10" s="383" t="s">
        <v>6</v>
      </c>
      <c r="CM10" s="383" t="s">
        <v>7</v>
      </c>
      <c r="CN10" s="383" t="s">
        <v>8</v>
      </c>
      <c r="CO10" s="384" t="s">
        <v>9</v>
      </c>
    </row>
    <row r="11" spans="1:93" ht="30" customHeight="1" x14ac:dyDescent="0.2">
      <c r="A11" s="677">
        <v>1</v>
      </c>
      <c r="B11" s="330" t="s">
        <v>310</v>
      </c>
      <c r="C11" s="331" t="s">
        <v>15</v>
      </c>
      <c r="D11" s="352">
        <v>2425</v>
      </c>
      <c r="E11" s="346">
        <v>2565</v>
      </c>
      <c r="F11" s="346">
        <v>2681</v>
      </c>
      <c r="G11" s="346">
        <v>2799</v>
      </c>
      <c r="H11" s="346">
        <v>2887</v>
      </c>
      <c r="I11" s="347">
        <v>2976</v>
      </c>
      <c r="J11" s="418">
        <f>ROUNDUP(D11*0.7014,0)</f>
        <v>1701</v>
      </c>
      <c r="K11" s="419">
        <f t="shared" ref="K11:O26" si="0">ROUNDUP(E11*0.7014,0)</f>
        <v>1800</v>
      </c>
      <c r="L11" s="419">
        <f t="shared" si="0"/>
        <v>1881</v>
      </c>
      <c r="M11" s="419">
        <f t="shared" si="0"/>
        <v>1964</v>
      </c>
      <c r="N11" s="419">
        <f t="shared" si="0"/>
        <v>2025</v>
      </c>
      <c r="O11" s="420">
        <f t="shared" si="0"/>
        <v>2088</v>
      </c>
      <c r="P11" s="415">
        <f t="shared" ref="P11:U26" si="1">D11*1.25</f>
        <v>3031.25</v>
      </c>
      <c r="Q11" s="416">
        <f t="shared" si="1"/>
        <v>3206.25</v>
      </c>
      <c r="R11" s="416">
        <f t="shared" si="1"/>
        <v>3351.25</v>
      </c>
      <c r="S11" s="416">
        <f t="shared" si="1"/>
        <v>3498.75</v>
      </c>
      <c r="T11" s="416">
        <f t="shared" si="1"/>
        <v>3608.75</v>
      </c>
      <c r="U11" s="417">
        <f t="shared" si="1"/>
        <v>3720</v>
      </c>
      <c r="V11" s="406">
        <f t="shared" ref="V11:AA26" si="2">ROUNDUP(P11*0.585,0)</f>
        <v>1774</v>
      </c>
      <c r="W11" s="407">
        <f t="shared" si="2"/>
        <v>1876</v>
      </c>
      <c r="X11" s="407">
        <f t="shared" si="2"/>
        <v>1961</v>
      </c>
      <c r="Y11" s="407">
        <f t="shared" si="2"/>
        <v>2047</v>
      </c>
      <c r="Z11" s="407">
        <f t="shared" si="2"/>
        <v>2112</v>
      </c>
      <c r="AA11" s="408">
        <f>ROUNDUP(U11*0.585,0)</f>
        <v>2177</v>
      </c>
      <c r="AB11" s="415">
        <f>P11*1.2</f>
        <v>3637.5</v>
      </c>
      <c r="AC11" s="416">
        <f t="shared" ref="AC11:AG26" si="3">Q11*1.2</f>
        <v>3847.5</v>
      </c>
      <c r="AD11" s="416">
        <f t="shared" si="3"/>
        <v>4021.5</v>
      </c>
      <c r="AE11" s="416">
        <f t="shared" si="3"/>
        <v>4198.5</v>
      </c>
      <c r="AF11" s="416">
        <f t="shared" si="3"/>
        <v>4330.5</v>
      </c>
      <c r="AG11" s="417">
        <f t="shared" si="3"/>
        <v>4464</v>
      </c>
      <c r="AH11" s="406">
        <f t="shared" ref="AH11:AH74" si="4">ROUNDUP(AB11*0.585,0)</f>
        <v>2128</v>
      </c>
      <c r="AI11" s="407">
        <f t="shared" ref="AI11:AI74" si="5">ROUNDUP(AC11*0.585,0)</f>
        <v>2251</v>
      </c>
      <c r="AJ11" s="407">
        <f t="shared" ref="AJ11:AJ74" si="6">ROUNDUP(AD11*0.585,0)</f>
        <v>2353</v>
      </c>
      <c r="AK11" s="407">
        <f t="shared" ref="AK11:AK74" si="7">ROUNDUP(AE11*0.585,0)</f>
        <v>2457</v>
      </c>
      <c r="AL11" s="407">
        <f t="shared" ref="AL11:AL74" si="8">ROUNDUP(AF11*0.585,0)</f>
        <v>2534</v>
      </c>
      <c r="AM11" s="408">
        <f t="shared" ref="AM11:AM74" si="9">ROUNDUP(AG11*0.585,0)</f>
        <v>2612</v>
      </c>
      <c r="AN11" s="429">
        <f>(BX11-AB11)/4+AB11</f>
        <v>3814.375</v>
      </c>
      <c r="AO11" s="427">
        <f t="shared" ref="AO11:AS26" si="10">(BY11-AC11)/4+AC11</f>
        <v>4053.375</v>
      </c>
      <c r="AP11" s="427">
        <f t="shared" si="10"/>
        <v>4242.375</v>
      </c>
      <c r="AQ11" s="427">
        <f t="shared" si="10"/>
        <v>4436.625</v>
      </c>
      <c r="AR11" s="427">
        <f t="shared" si="10"/>
        <v>4567.875</v>
      </c>
      <c r="AS11" s="435">
        <f t="shared" si="10"/>
        <v>4701</v>
      </c>
      <c r="AT11" s="442">
        <f t="shared" ref="AT11:AX26" si="11">ROUNDUP(AN11*0.585,0)</f>
        <v>2232</v>
      </c>
      <c r="AU11" s="443">
        <f t="shared" si="11"/>
        <v>2372</v>
      </c>
      <c r="AV11" s="443">
        <f t="shared" si="11"/>
        <v>2482</v>
      </c>
      <c r="AW11" s="443">
        <f t="shared" si="11"/>
        <v>2596</v>
      </c>
      <c r="AX11" s="443">
        <f t="shared" si="11"/>
        <v>2673</v>
      </c>
      <c r="AY11" s="444">
        <f>ROUNDUP(AS11*0.585,0)</f>
        <v>2751</v>
      </c>
      <c r="AZ11" s="415">
        <f>(BX11-AB11)/4+AN11</f>
        <v>3991.25</v>
      </c>
      <c r="BA11" s="416">
        <f t="shared" ref="BA11:BE26" si="12">(BY11-AC11)/4+AO11</f>
        <v>4259.25</v>
      </c>
      <c r="BB11" s="416">
        <f t="shared" si="12"/>
        <v>4463.25</v>
      </c>
      <c r="BC11" s="416">
        <f t="shared" si="12"/>
        <v>4674.75</v>
      </c>
      <c r="BD11" s="416">
        <f t="shared" si="12"/>
        <v>4805.25</v>
      </c>
      <c r="BE11" s="417">
        <f t="shared" si="12"/>
        <v>4938</v>
      </c>
      <c r="BF11" s="406">
        <f t="shared" ref="BF11:BJ26" si="13">ROUNDUP(AZ11*0.585,0)</f>
        <v>2335</v>
      </c>
      <c r="BG11" s="407">
        <f t="shared" si="13"/>
        <v>2492</v>
      </c>
      <c r="BH11" s="407">
        <f t="shared" si="13"/>
        <v>2612</v>
      </c>
      <c r="BI11" s="407">
        <f t="shared" si="13"/>
        <v>2735</v>
      </c>
      <c r="BJ11" s="407">
        <f t="shared" si="13"/>
        <v>2812</v>
      </c>
      <c r="BK11" s="408">
        <f>ROUNDUP(BE11*0.585,0)</f>
        <v>2889</v>
      </c>
      <c r="BL11" s="429">
        <f>(BX11-AB11)/4+AZ11</f>
        <v>4168.125</v>
      </c>
      <c r="BM11" s="434">
        <f t="shared" ref="BM11:BQ26" si="14">(BY11-AC11)/4+BA11</f>
        <v>4465.125</v>
      </c>
      <c r="BN11" s="434">
        <f t="shared" si="14"/>
        <v>4684.125</v>
      </c>
      <c r="BO11" s="434">
        <f t="shared" si="14"/>
        <v>4912.875</v>
      </c>
      <c r="BP11" s="434">
        <f t="shared" si="14"/>
        <v>5042.625</v>
      </c>
      <c r="BQ11" s="438">
        <f t="shared" si="14"/>
        <v>5175</v>
      </c>
      <c r="BR11" s="442">
        <f t="shared" ref="BR11:BV26" si="15">ROUNDUP(BL11*0.585,0)</f>
        <v>2439</v>
      </c>
      <c r="BS11" s="443">
        <f t="shared" si="15"/>
        <v>2613</v>
      </c>
      <c r="BT11" s="443">
        <f t="shared" si="15"/>
        <v>2741</v>
      </c>
      <c r="BU11" s="443">
        <f t="shared" si="15"/>
        <v>2875</v>
      </c>
      <c r="BV11" s="443">
        <f t="shared" si="15"/>
        <v>2950</v>
      </c>
      <c r="BW11" s="444">
        <f>ROUNDUP(BQ11*0.585,0)</f>
        <v>3028</v>
      </c>
      <c r="BX11" s="430">
        <v>4345</v>
      </c>
      <c r="BY11" s="426">
        <f>ROUNDUP(BX11*$BY$9+BX11,0)</f>
        <v>4671</v>
      </c>
      <c r="BZ11" s="426">
        <f>ROUNDUP(BY11*$BZ$9+BY11,0)</f>
        <v>4905</v>
      </c>
      <c r="CA11" s="426">
        <f>ROUNDUP(BZ11*$CA$9+BZ11,0)</f>
        <v>5151</v>
      </c>
      <c r="CB11" s="426">
        <f>ROUNDUP(CA11*$CB$9+CA11,0)</f>
        <v>5280</v>
      </c>
      <c r="CC11" s="428">
        <f>ROUNDUP(CB11*$CC$9+CB11,0)</f>
        <v>5412</v>
      </c>
      <c r="CD11" s="406">
        <f t="shared" ref="CD11:CI26" si="16">ROUNDUP(BX11*0.585,0)</f>
        <v>2542</v>
      </c>
      <c r="CE11" s="407">
        <f t="shared" si="16"/>
        <v>2733</v>
      </c>
      <c r="CF11" s="407">
        <f t="shared" si="16"/>
        <v>2870</v>
      </c>
      <c r="CG11" s="407">
        <f t="shared" si="16"/>
        <v>3014</v>
      </c>
      <c r="CH11" s="407">
        <f t="shared" si="16"/>
        <v>3089</v>
      </c>
      <c r="CI11" s="439">
        <f>ROUNDUP(CC11*0.585,0)</f>
        <v>3167</v>
      </c>
      <c r="CJ11" s="402">
        <v>1.74</v>
      </c>
      <c r="CK11" s="403">
        <f t="shared" ref="CK11:CK74" si="17">CJ11*$CK$9+CJ11</f>
        <v>1.8705000000000001</v>
      </c>
      <c r="CL11" s="403">
        <f>CK11*$CL$9+CK11</f>
        <v>1.9640250000000001</v>
      </c>
      <c r="CM11" s="403">
        <f>CL11*$CM$9+CL11</f>
        <v>2.0622262500000001</v>
      </c>
      <c r="CN11" s="403">
        <f>CM11*$CN$9+CM11</f>
        <v>2.1137819062500003</v>
      </c>
      <c r="CO11" s="404">
        <f>CN11*$CO$9+CN11</f>
        <v>2.1666264539062503</v>
      </c>
    </row>
    <row r="12" spans="1:93" ht="15" customHeight="1" x14ac:dyDescent="0.2">
      <c r="A12" s="679"/>
      <c r="B12" s="332" t="s">
        <v>204</v>
      </c>
      <c r="C12" s="333" t="s">
        <v>15</v>
      </c>
      <c r="D12" s="353">
        <v>2024</v>
      </c>
      <c r="E12" s="348">
        <v>2139</v>
      </c>
      <c r="F12" s="348">
        <v>2234</v>
      </c>
      <c r="G12" s="348">
        <v>2331</v>
      </c>
      <c r="H12" s="348">
        <v>2403</v>
      </c>
      <c r="I12" s="349">
        <v>2475</v>
      </c>
      <c r="J12" s="343">
        <f t="shared" ref="J12:N75" si="18">ROUNDUP(D12*0.7014,0)</f>
        <v>1420</v>
      </c>
      <c r="K12" s="344">
        <f t="shared" si="0"/>
        <v>1501</v>
      </c>
      <c r="L12" s="344">
        <f t="shared" si="0"/>
        <v>1567</v>
      </c>
      <c r="M12" s="344">
        <f t="shared" si="0"/>
        <v>1635</v>
      </c>
      <c r="N12" s="344">
        <f t="shared" si="0"/>
        <v>1686</v>
      </c>
      <c r="O12" s="345">
        <f t="shared" si="0"/>
        <v>1736</v>
      </c>
      <c r="P12" s="257">
        <f t="shared" si="1"/>
        <v>2530</v>
      </c>
      <c r="Q12" s="248">
        <f t="shared" si="1"/>
        <v>2673.75</v>
      </c>
      <c r="R12" s="248">
        <f t="shared" si="1"/>
        <v>2792.5</v>
      </c>
      <c r="S12" s="248">
        <f t="shared" si="1"/>
        <v>2913.75</v>
      </c>
      <c r="T12" s="248">
        <f t="shared" si="1"/>
        <v>3003.75</v>
      </c>
      <c r="U12" s="258">
        <f t="shared" si="1"/>
        <v>3093.75</v>
      </c>
      <c r="V12" s="409">
        <f t="shared" si="2"/>
        <v>1481</v>
      </c>
      <c r="W12" s="405">
        <f t="shared" si="2"/>
        <v>1565</v>
      </c>
      <c r="X12" s="405">
        <f t="shared" si="2"/>
        <v>1634</v>
      </c>
      <c r="Y12" s="405">
        <f t="shared" si="2"/>
        <v>1705</v>
      </c>
      <c r="Z12" s="405">
        <f t="shared" si="2"/>
        <v>1758</v>
      </c>
      <c r="AA12" s="410">
        <f t="shared" si="2"/>
        <v>1810</v>
      </c>
      <c r="AB12" s="257">
        <f t="shared" ref="AB12:AF75" si="19">P12*1.2</f>
        <v>3036</v>
      </c>
      <c r="AC12" s="248">
        <f t="shared" si="3"/>
        <v>3208.5</v>
      </c>
      <c r="AD12" s="248">
        <f t="shared" si="3"/>
        <v>3351</v>
      </c>
      <c r="AE12" s="248">
        <f t="shared" si="3"/>
        <v>3496.5</v>
      </c>
      <c r="AF12" s="248">
        <f t="shared" si="3"/>
        <v>3604.5</v>
      </c>
      <c r="AG12" s="258">
        <f t="shared" si="3"/>
        <v>3712.5</v>
      </c>
      <c r="AH12" s="409">
        <f t="shared" si="4"/>
        <v>1777</v>
      </c>
      <c r="AI12" s="405">
        <f t="shared" si="5"/>
        <v>1877</v>
      </c>
      <c r="AJ12" s="405">
        <f t="shared" si="6"/>
        <v>1961</v>
      </c>
      <c r="AK12" s="405">
        <f t="shared" si="7"/>
        <v>2046</v>
      </c>
      <c r="AL12" s="405">
        <f t="shared" si="8"/>
        <v>2109</v>
      </c>
      <c r="AM12" s="410">
        <f t="shared" si="9"/>
        <v>2172</v>
      </c>
      <c r="AN12" s="263">
        <f t="shared" ref="AN12:AR75" si="20">(BX12-AB12)/4+AB12</f>
        <v>3309.5</v>
      </c>
      <c r="AO12" s="366">
        <f t="shared" si="10"/>
        <v>3516.375</v>
      </c>
      <c r="AP12" s="366">
        <f t="shared" si="10"/>
        <v>3678.75</v>
      </c>
      <c r="AQ12" s="366">
        <f t="shared" si="10"/>
        <v>3846.375</v>
      </c>
      <c r="AR12" s="366">
        <f t="shared" si="10"/>
        <v>3958.125</v>
      </c>
      <c r="AS12" s="436">
        <f t="shared" si="10"/>
        <v>4070.625</v>
      </c>
      <c r="AT12" s="445">
        <f t="shared" si="11"/>
        <v>1937</v>
      </c>
      <c r="AU12" s="446">
        <f t="shared" si="11"/>
        <v>2058</v>
      </c>
      <c r="AV12" s="446">
        <f t="shared" si="11"/>
        <v>2153</v>
      </c>
      <c r="AW12" s="446">
        <f t="shared" si="11"/>
        <v>2251</v>
      </c>
      <c r="AX12" s="446">
        <f t="shared" si="11"/>
        <v>2316</v>
      </c>
      <c r="AY12" s="447">
        <f t="shared" ref="AY12:AY75" si="21">ROUNDUP(AS12*0.585,0)</f>
        <v>2382</v>
      </c>
      <c r="AZ12" s="257">
        <f t="shared" ref="AZ12:BD75" si="22">(BX12-AB12)/4+AN12</f>
        <v>3583</v>
      </c>
      <c r="BA12" s="248">
        <f t="shared" si="12"/>
        <v>3824.25</v>
      </c>
      <c r="BB12" s="248">
        <f t="shared" si="12"/>
        <v>4006.5</v>
      </c>
      <c r="BC12" s="248">
        <f t="shared" si="12"/>
        <v>4196.25</v>
      </c>
      <c r="BD12" s="248">
        <f t="shared" si="12"/>
        <v>4311.75</v>
      </c>
      <c r="BE12" s="258">
        <f t="shared" si="12"/>
        <v>4428.75</v>
      </c>
      <c r="BF12" s="409">
        <f t="shared" si="13"/>
        <v>2097</v>
      </c>
      <c r="BG12" s="405">
        <f t="shared" si="13"/>
        <v>2238</v>
      </c>
      <c r="BH12" s="405">
        <f t="shared" si="13"/>
        <v>2344</v>
      </c>
      <c r="BI12" s="405">
        <f t="shared" si="13"/>
        <v>2455</v>
      </c>
      <c r="BJ12" s="405">
        <f t="shared" si="13"/>
        <v>2523</v>
      </c>
      <c r="BK12" s="410">
        <f t="shared" ref="BK12:BK75" si="23">ROUNDUP(BE12*0.585,0)</f>
        <v>2591</v>
      </c>
      <c r="BL12" s="263">
        <f t="shared" ref="BL12:BP75" si="24">(BX12-AB12)/4+AZ12</f>
        <v>3856.5</v>
      </c>
      <c r="BM12" s="264">
        <f t="shared" si="14"/>
        <v>4132.125</v>
      </c>
      <c r="BN12" s="264">
        <f t="shared" si="14"/>
        <v>4334.25</v>
      </c>
      <c r="BO12" s="264">
        <f t="shared" si="14"/>
        <v>4546.125</v>
      </c>
      <c r="BP12" s="264">
        <f t="shared" si="14"/>
        <v>4665.375</v>
      </c>
      <c r="BQ12" s="265">
        <f t="shared" si="14"/>
        <v>4786.875</v>
      </c>
      <c r="BR12" s="445">
        <f t="shared" si="15"/>
        <v>2257</v>
      </c>
      <c r="BS12" s="446">
        <f t="shared" si="15"/>
        <v>2418</v>
      </c>
      <c r="BT12" s="446">
        <f t="shared" si="15"/>
        <v>2536</v>
      </c>
      <c r="BU12" s="446">
        <f t="shared" si="15"/>
        <v>2660</v>
      </c>
      <c r="BV12" s="446">
        <f t="shared" si="15"/>
        <v>2730</v>
      </c>
      <c r="BW12" s="447">
        <f t="shared" ref="BW12:BW75" si="25">ROUNDUP(BQ12*0.585,0)</f>
        <v>2801</v>
      </c>
      <c r="BX12" s="252">
        <v>4130</v>
      </c>
      <c r="BY12" s="387">
        <f t="shared" ref="BY12:BY75" si="26">ROUNDUP(BX12*$BY$9+BX12,0)</f>
        <v>4440</v>
      </c>
      <c r="BZ12" s="387">
        <f t="shared" ref="BZ12:BZ75" si="27">ROUNDUP(BY12*$BZ$9+BY12,0)</f>
        <v>4662</v>
      </c>
      <c r="CA12" s="387">
        <f t="shared" ref="CA12:CA75" si="28">ROUNDUP(BZ12*$CA$9+BZ12,0)</f>
        <v>4896</v>
      </c>
      <c r="CB12" s="387">
        <f t="shared" ref="CB12:CB75" si="29">ROUNDUP(CA12*$CB$9+CA12,0)</f>
        <v>5019</v>
      </c>
      <c r="CC12" s="388">
        <f t="shared" ref="CC12:CC75" si="30">ROUNDUP(CB12*$CC$9+CB12,0)</f>
        <v>5145</v>
      </c>
      <c r="CD12" s="409">
        <f t="shared" si="16"/>
        <v>2417</v>
      </c>
      <c r="CE12" s="405">
        <f t="shared" si="16"/>
        <v>2598</v>
      </c>
      <c r="CF12" s="405">
        <f t="shared" si="16"/>
        <v>2728</v>
      </c>
      <c r="CG12" s="405">
        <f t="shared" si="16"/>
        <v>2865</v>
      </c>
      <c r="CH12" s="405">
        <f t="shared" si="16"/>
        <v>2937</v>
      </c>
      <c r="CI12" s="440">
        <f t="shared" si="16"/>
        <v>3010</v>
      </c>
      <c r="CJ12" s="246">
        <v>1.65</v>
      </c>
      <c r="CK12" s="389">
        <f t="shared" si="17"/>
        <v>1.7737499999999999</v>
      </c>
      <c r="CL12" s="389">
        <f t="shared" ref="CL12:CL75" si="31">CK12*$CL$9+CK12</f>
        <v>1.8624375</v>
      </c>
      <c r="CM12" s="389">
        <f t="shared" ref="CM12:CM75" si="32">CL12*$CM$9+CL12</f>
        <v>1.955559375</v>
      </c>
      <c r="CN12" s="389">
        <f t="shared" ref="CN12:CN75" si="33">CM12*$CN$9+CM12</f>
        <v>2.004448359375</v>
      </c>
      <c r="CO12" s="390">
        <f t="shared" ref="CO12:CO75" si="34">CN12*$CO$9+CN12</f>
        <v>2.0545595683593749</v>
      </c>
    </row>
    <row r="13" spans="1:93" ht="15" customHeight="1" x14ac:dyDescent="0.2">
      <c r="A13" s="679"/>
      <c r="B13" s="332" t="s">
        <v>205</v>
      </c>
      <c r="C13" s="333" t="s">
        <v>15</v>
      </c>
      <c r="D13" s="353">
        <v>1905</v>
      </c>
      <c r="E13" s="348">
        <v>2013</v>
      </c>
      <c r="F13" s="348">
        <v>2102</v>
      </c>
      <c r="G13" s="348">
        <v>2193</v>
      </c>
      <c r="H13" s="348">
        <v>2260</v>
      </c>
      <c r="I13" s="349">
        <v>2327</v>
      </c>
      <c r="J13" s="343">
        <f t="shared" si="18"/>
        <v>1337</v>
      </c>
      <c r="K13" s="344">
        <f t="shared" si="0"/>
        <v>1412</v>
      </c>
      <c r="L13" s="344">
        <f t="shared" si="0"/>
        <v>1475</v>
      </c>
      <c r="M13" s="344">
        <f t="shared" si="0"/>
        <v>1539</v>
      </c>
      <c r="N13" s="344">
        <f t="shared" si="0"/>
        <v>1586</v>
      </c>
      <c r="O13" s="345">
        <f t="shared" si="0"/>
        <v>1633</v>
      </c>
      <c r="P13" s="257">
        <f t="shared" si="1"/>
        <v>2381.25</v>
      </c>
      <c r="Q13" s="248">
        <f t="shared" si="1"/>
        <v>2516.25</v>
      </c>
      <c r="R13" s="248">
        <f t="shared" si="1"/>
        <v>2627.5</v>
      </c>
      <c r="S13" s="248">
        <f t="shared" si="1"/>
        <v>2741.25</v>
      </c>
      <c r="T13" s="248">
        <f t="shared" si="1"/>
        <v>2825</v>
      </c>
      <c r="U13" s="258">
        <f t="shared" si="1"/>
        <v>2908.75</v>
      </c>
      <c r="V13" s="409">
        <f t="shared" si="2"/>
        <v>1394</v>
      </c>
      <c r="W13" s="405">
        <f t="shared" si="2"/>
        <v>1473</v>
      </c>
      <c r="X13" s="405">
        <f t="shared" si="2"/>
        <v>1538</v>
      </c>
      <c r="Y13" s="405">
        <f t="shared" si="2"/>
        <v>1604</v>
      </c>
      <c r="Z13" s="405">
        <f t="shared" si="2"/>
        <v>1653</v>
      </c>
      <c r="AA13" s="410">
        <f t="shared" si="2"/>
        <v>1702</v>
      </c>
      <c r="AB13" s="257">
        <f t="shared" si="19"/>
        <v>2857.5</v>
      </c>
      <c r="AC13" s="248">
        <f t="shared" si="3"/>
        <v>3019.5</v>
      </c>
      <c r="AD13" s="248">
        <f t="shared" si="3"/>
        <v>3153</v>
      </c>
      <c r="AE13" s="248">
        <f t="shared" si="3"/>
        <v>3289.5</v>
      </c>
      <c r="AF13" s="248">
        <f t="shared" si="3"/>
        <v>3390</v>
      </c>
      <c r="AG13" s="258">
        <f t="shared" si="3"/>
        <v>3490.5</v>
      </c>
      <c r="AH13" s="409">
        <f t="shared" si="4"/>
        <v>1672</v>
      </c>
      <c r="AI13" s="405">
        <f t="shared" si="5"/>
        <v>1767</v>
      </c>
      <c r="AJ13" s="405">
        <f t="shared" si="6"/>
        <v>1845</v>
      </c>
      <c r="AK13" s="405">
        <f t="shared" si="7"/>
        <v>1925</v>
      </c>
      <c r="AL13" s="405">
        <f t="shared" si="8"/>
        <v>1984</v>
      </c>
      <c r="AM13" s="410">
        <f t="shared" si="9"/>
        <v>2042</v>
      </c>
      <c r="AN13" s="263">
        <f t="shared" si="20"/>
        <v>3164.875</v>
      </c>
      <c r="AO13" s="366">
        <f t="shared" si="10"/>
        <v>3363.125</v>
      </c>
      <c r="AP13" s="366">
        <f t="shared" si="10"/>
        <v>3518.25</v>
      </c>
      <c r="AQ13" s="366">
        <f t="shared" si="10"/>
        <v>3678.375</v>
      </c>
      <c r="AR13" s="366">
        <f t="shared" si="10"/>
        <v>3784.25</v>
      </c>
      <c r="AS13" s="436">
        <f t="shared" si="10"/>
        <v>3890.875</v>
      </c>
      <c r="AT13" s="445">
        <f t="shared" si="11"/>
        <v>1852</v>
      </c>
      <c r="AU13" s="446">
        <f t="shared" si="11"/>
        <v>1968</v>
      </c>
      <c r="AV13" s="446">
        <f t="shared" si="11"/>
        <v>2059</v>
      </c>
      <c r="AW13" s="446">
        <f t="shared" si="11"/>
        <v>2152</v>
      </c>
      <c r="AX13" s="446">
        <f t="shared" si="11"/>
        <v>2214</v>
      </c>
      <c r="AY13" s="447">
        <f t="shared" si="21"/>
        <v>2277</v>
      </c>
      <c r="AZ13" s="257">
        <f t="shared" si="22"/>
        <v>3472.25</v>
      </c>
      <c r="BA13" s="248">
        <f t="shared" si="12"/>
        <v>3706.75</v>
      </c>
      <c r="BB13" s="248">
        <f t="shared" si="12"/>
        <v>3883.5</v>
      </c>
      <c r="BC13" s="248">
        <f t="shared" si="12"/>
        <v>4067.25</v>
      </c>
      <c r="BD13" s="248">
        <f t="shared" si="12"/>
        <v>4178.5</v>
      </c>
      <c r="BE13" s="258">
        <f t="shared" si="12"/>
        <v>4291.25</v>
      </c>
      <c r="BF13" s="409">
        <f t="shared" si="13"/>
        <v>2032</v>
      </c>
      <c r="BG13" s="405">
        <f t="shared" si="13"/>
        <v>2169</v>
      </c>
      <c r="BH13" s="405">
        <f t="shared" si="13"/>
        <v>2272</v>
      </c>
      <c r="BI13" s="405">
        <f t="shared" si="13"/>
        <v>2380</v>
      </c>
      <c r="BJ13" s="405">
        <f t="shared" si="13"/>
        <v>2445</v>
      </c>
      <c r="BK13" s="410">
        <f t="shared" si="23"/>
        <v>2511</v>
      </c>
      <c r="BL13" s="263">
        <f t="shared" si="24"/>
        <v>3779.625</v>
      </c>
      <c r="BM13" s="264">
        <f t="shared" si="14"/>
        <v>4050.375</v>
      </c>
      <c r="BN13" s="264">
        <f t="shared" si="14"/>
        <v>4248.75</v>
      </c>
      <c r="BO13" s="264">
        <f t="shared" si="14"/>
        <v>4456.125</v>
      </c>
      <c r="BP13" s="264">
        <f t="shared" si="14"/>
        <v>4572.75</v>
      </c>
      <c r="BQ13" s="265">
        <f t="shared" si="14"/>
        <v>4691.625</v>
      </c>
      <c r="BR13" s="445">
        <f t="shared" si="15"/>
        <v>2212</v>
      </c>
      <c r="BS13" s="446">
        <f t="shared" si="15"/>
        <v>2370</v>
      </c>
      <c r="BT13" s="446">
        <f t="shared" si="15"/>
        <v>2486</v>
      </c>
      <c r="BU13" s="446">
        <f t="shared" si="15"/>
        <v>2607</v>
      </c>
      <c r="BV13" s="446">
        <f t="shared" si="15"/>
        <v>2676</v>
      </c>
      <c r="BW13" s="447">
        <f t="shared" si="25"/>
        <v>2745</v>
      </c>
      <c r="BX13" s="252">
        <v>4087</v>
      </c>
      <c r="BY13" s="387">
        <f t="shared" si="26"/>
        <v>4394</v>
      </c>
      <c r="BZ13" s="387">
        <f t="shared" si="27"/>
        <v>4614</v>
      </c>
      <c r="CA13" s="387">
        <f t="shared" si="28"/>
        <v>4845</v>
      </c>
      <c r="CB13" s="387">
        <f t="shared" si="29"/>
        <v>4967</v>
      </c>
      <c r="CC13" s="388">
        <f t="shared" si="30"/>
        <v>5092</v>
      </c>
      <c r="CD13" s="409">
        <f t="shared" si="16"/>
        <v>2391</v>
      </c>
      <c r="CE13" s="405">
        <f t="shared" si="16"/>
        <v>2571</v>
      </c>
      <c r="CF13" s="405">
        <f t="shared" si="16"/>
        <v>2700</v>
      </c>
      <c r="CG13" s="405">
        <f t="shared" si="16"/>
        <v>2835</v>
      </c>
      <c r="CH13" s="405">
        <f t="shared" si="16"/>
        <v>2906</v>
      </c>
      <c r="CI13" s="440">
        <f t="shared" si="16"/>
        <v>2979</v>
      </c>
      <c r="CJ13" s="246">
        <v>1.63</v>
      </c>
      <c r="CK13" s="389">
        <f t="shared" si="17"/>
        <v>1.7522499999999999</v>
      </c>
      <c r="CL13" s="389">
        <f t="shared" si="31"/>
        <v>1.8398625</v>
      </c>
      <c r="CM13" s="389">
        <f t="shared" si="32"/>
        <v>1.9318556249999999</v>
      </c>
      <c r="CN13" s="389">
        <f t="shared" si="33"/>
        <v>1.9801520156249999</v>
      </c>
      <c r="CO13" s="390">
        <f t="shared" si="34"/>
        <v>2.0296558160156248</v>
      </c>
    </row>
    <row r="14" spans="1:93" ht="15.75" customHeight="1" thickBot="1" x14ac:dyDescent="0.25">
      <c r="A14" s="678"/>
      <c r="B14" s="334" t="s">
        <v>206</v>
      </c>
      <c r="C14" s="335" t="s">
        <v>15</v>
      </c>
      <c r="D14" s="354">
        <v>1604</v>
      </c>
      <c r="E14" s="350">
        <v>1662</v>
      </c>
      <c r="F14" s="350">
        <v>1703</v>
      </c>
      <c r="G14" s="350">
        <v>1747</v>
      </c>
      <c r="H14" s="350">
        <v>1770</v>
      </c>
      <c r="I14" s="351">
        <v>1793</v>
      </c>
      <c r="J14" s="421">
        <f t="shared" si="18"/>
        <v>1126</v>
      </c>
      <c r="K14" s="422">
        <f t="shared" si="0"/>
        <v>1166</v>
      </c>
      <c r="L14" s="422">
        <f t="shared" si="0"/>
        <v>1195</v>
      </c>
      <c r="M14" s="422">
        <f t="shared" si="0"/>
        <v>1226</v>
      </c>
      <c r="N14" s="422">
        <f t="shared" si="0"/>
        <v>1242</v>
      </c>
      <c r="O14" s="423">
        <f t="shared" si="0"/>
        <v>1258</v>
      </c>
      <c r="P14" s="260">
        <f t="shared" si="1"/>
        <v>2005</v>
      </c>
      <c r="Q14" s="261">
        <f t="shared" si="1"/>
        <v>2077.5</v>
      </c>
      <c r="R14" s="261">
        <f t="shared" si="1"/>
        <v>2128.75</v>
      </c>
      <c r="S14" s="261">
        <f t="shared" si="1"/>
        <v>2183.75</v>
      </c>
      <c r="T14" s="261">
        <f t="shared" si="1"/>
        <v>2212.5</v>
      </c>
      <c r="U14" s="262">
        <f t="shared" si="1"/>
        <v>2241.25</v>
      </c>
      <c r="V14" s="411">
        <f t="shared" si="2"/>
        <v>1173</v>
      </c>
      <c r="W14" s="412">
        <f t="shared" si="2"/>
        <v>1216</v>
      </c>
      <c r="X14" s="412">
        <f t="shared" si="2"/>
        <v>1246</v>
      </c>
      <c r="Y14" s="412">
        <f t="shared" si="2"/>
        <v>1278</v>
      </c>
      <c r="Z14" s="412">
        <f t="shared" si="2"/>
        <v>1295</v>
      </c>
      <c r="AA14" s="413">
        <f t="shared" si="2"/>
        <v>1312</v>
      </c>
      <c r="AB14" s="260">
        <f t="shared" si="19"/>
        <v>2406</v>
      </c>
      <c r="AC14" s="261">
        <f t="shared" si="3"/>
        <v>2493</v>
      </c>
      <c r="AD14" s="261">
        <f t="shared" si="3"/>
        <v>2554.5</v>
      </c>
      <c r="AE14" s="261">
        <f t="shared" si="3"/>
        <v>2620.5</v>
      </c>
      <c r="AF14" s="261">
        <f t="shared" si="3"/>
        <v>2655</v>
      </c>
      <c r="AG14" s="262">
        <f t="shared" si="3"/>
        <v>2689.5</v>
      </c>
      <c r="AH14" s="411">
        <f t="shared" si="4"/>
        <v>1408</v>
      </c>
      <c r="AI14" s="412">
        <f t="shared" si="5"/>
        <v>1459</v>
      </c>
      <c r="AJ14" s="412">
        <f t="shared" si="6"/>
        <v>1495</v>
      </c>
      <c r="AK14" s="412">
        <f t="shared" si="7"/>
        <v>1533</v>
      </c>
      <c r="AL14" s="412">
        <f t="shared" si="8"/>
        <v>1554</v>
      </c>
      <c r="AM14" s="413">
        <f t="shared" si="9"/>
        <v>1574</v>
      </c>
      <c r="AN14" s="269">
        <f t="shared" si="20"/>
        <v>2792</v>
      </c>
      <c r="AO14" s="432">
        <f t="shared" si="10"/>
        <v>2931.5</v>
      </c>
      <c r="AP14" s="432">
        <f t="shared" si="10"/>
        <v>3030.875</v>
      </c>
      <c r="AQ14" s="432">
        <f t="shared" si="10"/>
        <v>3136.125</v>
      </c>
      <c r="AR14" s="432">
        <f t="shared" si="10"/>
        <v>3191.5</v>
      </c>
      <c r="AS14" s="437">
        <f t="shared" si="10"/>
        <v>3247.625</v>
      </c>
      <c r="AT14" s="448">
        <f t="shared" si="11"/>
        <v>1634</v>
      </c>
      <c r="AU14" s="449">
        <f t="shared" si="11"/>
        <v>1715</v>
      </c>
      <c r="AV14" s="449">
        <f t="shared" si="11"/>
        <v>1774</v>
      </c>
      <c r="AW14" s="449">
        <f t="shared" si="11"/>
        <v>1835</v>
      </c>
      <c r="AX14" s="449">
        <f t="shared" si="11"/>
        <v>1868</v>
      </c>
      <c r="AY14" s="450">
        <f t="shared" si="21"/>
        <v>1900</v>
      </c>
      <c r="AZ14" s="260">
        <f t="shared" si="22"/>
        <v>3178</v>
      </c>
      <c r="BA14" s="261">
        <f t="shared" si="12"/>
        <v>3370</v>
      </c>
      <c r="BB14" s="261">
        <f t="shared" si="12"/>
        <v>3507.25</v>
      </c>
      <c r="BC14" s="261">
        <f t="shared" si="12"/>
        <v>3651.75</v>
      </c>
      <c r="BD14" s="261">
        <f t="shared" si="12"/>
        <v>3728</v>
      </c>
      <c r="BE14" s="262">
        <f t="shared" si="12"/>
        <v>3805.75</v>
      </c>
      <c r="BF14" s="411">
        <f t="shared" si="13"/>
        <v>1860</v>
      </c>
      <c r="BG14" s="412">
        <f t="shared" si="13"/>
        <v>1972</v>
      </c>
      <c r="BH14" s="412">
        <f t="shared" si="13"/>
        <v>2052</v>
      </c>
      <c r="BI14" s="412">
        <f t="shared" si="13"/>
        <v>2137</v>
      </c>
      <c r="BJ14" s="412">
        <f t="shared" si="13"/>
        <v>2181</v>
      </c>
      <c r="BK14" s="413">
        <f t="shared" si="23"/>
        <v>2227</v>
      </c>
      <c r="BL14" s="269">
        <f t="shared" si="24"/>
        <v>3564</v>
      </c>
      <c r="BM14" s="270">
        <f t="shared" si="14"/>
        <v>3808.5</v>
      </c>
      <c r="BN14" s="270">
        <f t="shared" si="14"/>
        <v>3983.625</v>
      </c>
      <c r="BO14" s="270">
        <f t="shared" si="14"/>
        <v>4167.375</v>
      </c>
      <c r="BP14" s="270">
        <f t="shared" si="14"/>
        <v>4264.5</v>
      </c>
      <c r="BQ14" s="271">
        <f t="shared" si="14"/>
        <v>4363.875</v>
      </c>
      <c r="BR14" s="448">
        <f t="shared" si="15"/>
        <v>2085</v>
      </c>
      <c r="BS14" s="449">
        <f t="shared" si="15"/>
        <v>2228</v>
      </c>
      <c r="BT14" s="449">
        <f t="shared" si="15"/>
        <v>2331</v>
      </c>
      <c r="BU14" s="449">
        <f t="shared" si="15"/>
        <v>2438</v>
      </c>
      <c r="BV14" s="449">
        <f t="shared" si="15"/>
        <v>2495</v>
      </c>
      <c r="BW14" s="450">
        <f t="shared" si="25"/>
        <v>2553</v>
      </c>
      <c r="BX14" s="253">
        <v>3950</v>
      </c>
      <c r="BY14" s="431">
        <f t="shared" si="26"/>
        <v>4247</v>
      </c>
      <c r="BZ14" s="431">
        <f t="shared" si="27"/>
        <v>4460</v>
      </c>
      <c r="CA14" s="431">
        <f t="shared" si="28"/>
        <v>4683</v>
      </c>
      <c r="CB14" s="431">
        <f t="shared" si="29"/>
        <v>4801</v>
      </c>
      <c r="CC14" s="433">
        <f t="shared" si="30"/>
        <v>4922</v>
      </c>
      <c r="CD14" s="411">
        <f t="shared" si="16"/>
        <v>2311</v>
      </c>
      <c r="CE14" s="412">
        <f t="shared" si="16"/>
        <v>2485</v>
      </c>
      <c r="CF14" s="412">
        <f t="shared" si="16"/>
        <v>2610</v>
      </c>
      <c r="CG14" s="412">
        <f t="shared" si="16"/>
        <v>2740</v>
      </c>
      <c r="CH14" s="412">
        <f t="shared" si="16"/>
        <v>2809</v>
      </c>
      <c r="CI14" s="441">
        <f t="shared" si="16"/>
        <v>2880</v>
      </c>
      <c r="CJ14" s="247">
        <v>1.58</v>
      </c>
      <c r="CK14" s="391">
        <f t="shared" si="17"/>
        <v>1.6985000000000001</v>
      </c>
      <c r="CL14" s="391">
        <f t="shared" si="31"/>
        <v>1.783425</v>
      </c>
      <c r="CM14" s="391">
        <f t="shared" si="32"/>
        <v>1.87259625</v>
      </c>
      <c r="CN14" s="391">
        <f t="shared" si="33"/>
        <v>1.91941115625</v>
      </c>
      <c r="CO14" s="392">
        <f t="shared" si="34"/>
        <v>1.9673964351562501</v>
      </c>
    </row>
    <row r="15" spans="1:93" ht="25.5" x14ac:dyDescent="0.2">
      <c r="A15" s="677">
        <v>2</v>
      </c>
      <c r="B15" s="330" t="s">
        <v>263</v>
      </c>
      <c r="C15" s="331" t="s">
        <v>15</v>
      </c>
      <c r="D15" s="352">
        <v>2458</v>
      </c>
      <c r="E15" s="346">
        <v>2600</v>
      </c>
      <c r="F15" s="346">
        <v>2717</v>
      </c>
      <c r="G15" s="346">
        <v>2837</v>
      </c>
      <c r="H15" s="346">
        <v>2926</v>
      </c>
      <c r="I15" s="347">
        <v>3017</v>
      </c>
      <c r="J15" s="418">
        <f t="shared" si="18"/>
        <v>1725</v>
      </c>
      <c r="K15" s="419">
        <f t="shared" si="0"/>
        <v>1824</v>
      </c>
      <c r="L15" s="419">
        <f t="shared" si="0"/>
        <v>1906</v>
      </c>
      <c r="M15" s="419">
        <f t="shared" si="0"/>
        <v>1990</v>
      </c>
      <c r="N15" s="419">
        <f t="shared" si="0"/>
        <v>2053</v>
      </c>
      <c r="O15" s="420">
        <f t="shared" si="0"/>
        <v>2117</v>
      </c>
      <c r="P15" s="415">
        <f t="shared" si="1"/>
        <v>3072.5</v>
      </c>
      <c r="Q15" s="416">
        <f t="shared" si="1"/>
        <v>3250</v>
      </c>
      <c r="R15" s="416">
        <f t="shared" si="1"/>
        <v>3396.25</v>
      </c>
      <c r="S15" s="416">
        <f t="shared" si="1"/>
        <v>3546.25</v>
      </c>
      <c r="T15" s="416">
        <f t="shared" si="1"/>
        <v>3657.5</v>
      </c>
      <c r="U15" s="417">
        <f t="shared" si="1"/>
        <v>3771.25</v>
      </c>
      <c r="V15" s="406">
        <f t="shared" si="2"/>
        <v>1798</v>
      </c>
      <c r="W15" s="407">
        <f t="shared" si="2"/>
        <v>1902</v>
      </c>
      <c r="X15" s="407">
        <f t="shared" si="2"/>
        <v>1987</v>
      </c>
      <c r="Y15" s="407">
        <f t="shared" si="2"/>
        <v>2075</v>
      </c>
      <c r="Z15" s="407">
        <f t="shared" si="2"/>
        <v>2140</v>
      </c>
      <c r="AA15" s="408">
        <f t="shared" si="2"/>
        <v>2207</v>
      </c>
      <c r="AB15" s="415">
        <f t="shared" si="19"/>
        <v>3687</v>
      </c>
      <c r="AC15" s="416">
        <f t="shared" si="3"/>
        <v>3900</v>
      </c>
      <c r="AD15" s="416">
        <f t="shared" si="3"/>
        <v>4075.5</v>
      </c>
      <c r="AE15" s="416">
        <f t="shared" si="3"/>
        <v>4255.5</v>
      </c>
      <c r="AF15" s="416">
        <f t="shared" si="3"/>
        <v>4389</v>
      </c>
      <c r="AG15" s="417">
        <f t="shared" si="3"/>
        <v>4525.5</v>
      </c>
      <c r="AH15" s="406">
        <f t="shared" si="4"/>
        <v>2157</v>
      </c>
      <c r="AI15" s="407">
        <f t="shared" si="5"/>
        <v>2282</v>
      </c>
      <c r="AJ15" s="407">
        <f t="shared" si="6"/>
        <v>2385</v>
      </c>
      <c r="AK15" s="407">
        <f t="shared" si="7"/>
        <v>2490</v>
      </c>
      <c r="AL15" s="407">
        <f t="shared" si="8"/>
        <v>2568</v>
      </c>
      <c r="AM15" s="408">
        <f t="shared" si="9"/>
        <v>2648</v>
      </c>
      <c r="AN15" s="429">
        <f t="shared" si="20"/>
        <v>3927</v>
      </c>
      <c r="AO15" s="427">
        <f t="shared" si="10"/>
        <v>4174</v>
      </c>
      <c r="AP15" s="427">
        <f t="shared" si="10"/>
        <v>4368.125</v>
      </c>
      <c r="AQ15" s="427">
        <f t="shared" si="10"/>
        <v>4568.875</v>
      </c>
      <c r="AR15" s="427">
        <f t="shared" si="10"/>
        <v>4703.5</v>
      </c>
      <c r="AS15" s="435">
        <f t="shared" si="10"/>
        <v>4841.375</v>
      </c>
      <c r="AT15" s="442">
        <f t="shared" si="11"/>
        <v>2298</v>
      </c>
      <c r="AU15" s="443">
        <f t="shared" si="11"/>
        <v>2442</v>
      </c>
      <c r="AV15" s="443">
        <f t="shared" si="11"/>
        <v>2556</v>
      </c>
      <c r="AW15" s="443">
        <f t="shared" si="11"/>
        <v>2673</v>
      </c>
      <c r="AX15" s="443">
        <f t="shared" si="11"/>
        <v>2752</v>
      </c>
      <c r="AY15" s="444">
        <f t="shared" si="21"/>
        <v>2833</v>
      </c>
      <c r="AZ15" s="415">
        <f t="shared" si="22"/>
        <v>4167</v>
      </c>
      <c r="BA15" s="416">
        <f t="shared" si="12"/>
        <v>4448</v>
      </c>
      <c r="BB15" s="416">
        <f t="shared" si="12"/>
        <v>4660.75</v>
      </c>
      <c r="BC15" s="416">
        <f t="shared" si="12"/>
        <v>4882.25</v>
      </c>
      <c r="BD15" s="416">
        <f t="shared" si="12"/>
        <v>5018</v>
      </c>
      <c r="BE15" s="417">
        <f t="shared" si="12"/>
        <v>5157.25</v>
      </c>
      <c r="BF15" s="406">
        <f t="shared" si="13"/>
        <v>2438</v>
      </c>
      <c r="BG15" s="407">
        <f t="shared" si="13"/>
        <v>2603</v>
      </c>
      <c r="BH15" s="407">
        <f t="shared" si="13"/>
        <v>2727</v>
      </c>
      <c r="BI15" s="407">
        <f t="shared" si="13"/>
        <v>2857</v>
      </c>
      <c r="BJ15" s="407">
        <f t="shared" si="13"/>
        <v>2936</v>
      </c>
      <c r="BK15" s="408">
        <f t="shared" si="23"/>
        <v>3017</v>
      </c>
      <c r="BL15" s="429">
        <f t="shared" si="24"/>
        <v>4407</v>
      </c>
      <c r="BM15" s="434">
        <f t="shared" si="14"/>
        <v>4722</v>
      </c>
      <c r="BN15" s="434">
        <f t="shared" si="14"/>
        <v>4953.375</v>
      </c>
      <c r="BO15" s="434">
        <f t="shared" si="14"/>
        <v>5195.625</v>
      </c>
      <c r="BP15" s="434">
        <f t="shared" si="14"/>
        <v>5332.5</v>
      </c>
      <c r="BQ15" s="438">
        <f t="shared" si="14"/>
        <v>5473.125</v>
      </c>
      <c r="BR15" s="442">
        <f t="shared" si="15"/>
        <v>2579</v>
      </c>
      <c r="BS15" s="443">
        <f t="shared" si="15"/>
        <v>2763</v>
      </c>
      <c r="BT15" s="443">
        <f t="shared" si="15"/>
        <v>2898</v>
      </c>
      <c r="BU15" s="443">
        <f t="shared" si="15"/>
        <v>3040</v>
      </c>
      <c r="BV15" s="443">
        <f t="shared" si="15"/>
        <v>3120</v>
      </c>
      <c r="BW15" s="444">
        <f t="shared" si="25"/>
        <v>3202</v>
      </c>
      <c r="BX15" s="430">
        <v>4647</v>
      </c>
      <c r="BY15" s="426">
        <f t="shared" si="26"/>
        <v>4996</v>
      </c>
      <c r="BZ15" s="426">
        <f t="shared" si="27"/>
        <v>5246</v>
      </c>
      <c r="CA15" s="426">
        <f t="shared" si="28"/>
        <v>5509</v>
      </c>
      <c r="CB15" s="426">
        <f t="shared" si="29"/>
        <v>5647</v>
      </c>
      <c r="CC15" s="428">
        <f t="shared" si="30"/>
        <v>5789</v>
      </c>
      <c r="CD15" s="406">
        <f t="shared" si="16"/>
        <v>2719</v>
      </c>
      <c r="CE15" s="407">
        <f t="shared" si="16"/>
        <v>2923</v>
      </c>
      <c r="CF15" s="407">
        <f t="shared" si="16"/>
        <v>3069</v>
      </c>
      <c r="CG15" s="407">
        <f t="shared" si="16"/>
        <v>3223</v>
      </c>
      <c r="CH15" s="407">
        <f t="shared" si="16"/>
        <v>3304</v>
      </c>
      <c r="CI15" s="439">
        <f t="shared" si="16"/>
        <v>3387</v>
      </c>
      <c r="CJ15" s="402">
        <v>1.86</v>
      </c>
      <c r="CK15" s="403">
        <f t="shared" si="17"/>
        <v>1.9995000000000001</v>
      </c>
      <c r="CL15" s="403">
        <f t="shared" si="31"/>
        <v>2.099475</v>
      </c>
      <c r="CM15" s="403">
        <f t="shared" si="32"/>
        <v>2.2044487500000001</v>
      </c>
      <c r="CN15" s="403">
        <f t="shared" si="33"/>
        <v>2.2595599687500001</v>
      </c>
      <c r="CO15" s="404">
        <f t="shared" si="34"/>
        <v>2.3160489679687499</v>
      </c>
    </row>
    <row r="16" spans="1:93" ht="15" customHeight="1" x14ac:dyDescent="0.2">
      <c r="A16" s="679"/>
      <c r="B16" s="332" t="s">
        <v>207</v>
      </c>
      <c r="C16" s="333" t="s">
        <v>15</v>
      </c>
      <c r="D16" s="353">
        <v>2344</v>
      </c>
      <c r="E16" s="348">
        <v>2478</v>
      </c>
      <c r="F16" s="348">
        <v>2589</v>
      </c>
      <c r="G16" s="348">
        <v>2703</v>
      </c>
      <c r="H16" s="348">
        <v>2788</v>
      </c>
      <c r="I16" s="349">
        <v>2875</v>
      </c>
      <c r="J16" s="343">
        <f t="shared" si="18"/>
        <v>1645</v>
      </c>
      <c r="K16" s="344">
        <f t="shared" si="0"/>
        <v>1739</v>
      </c>
      <c r="L16" s="344">
        <f t="shared" si="0"/>
        <v>1816</v>
      </c>
      <c r="M16" s="344">
        <f t="shared" si="0"/>
        <v>1896</v>
      </c>
      <c r="N16" s="344">
        <f t="shared" si="0"/>
        <v>1956</v>
      </c>
      <c r="O16" s="345">
        <f t="shared" si="0"/>
        <v>2017</v>
      </c>
      <c r="P16" s="257">
        <f t="shared" si="1"/>
        <v>2930</v>
      </c>
      <c r="Q16" s="248">
        <f t="shared" si="1"/>
        <v>3097.5</v>
      </c>
      <c r="R16" s="248">
        <f t="shared" si="1"/>
        <v>3236.25</v>
      </c>
      <c r="S16" s="248">
        <f t="shared" si="1"/>
        <v>3378.75</v>
      </c>
      <c r="T16" s="248">
        <f t="shared" si="1"/>
        <v>3485</v>
      </c>
      <c r="U16" s="258">
        <f t="shared" si="1"/>
        <v>3593.75</v>
      </c>
      <c r="V16" s="409">
        <f t="shared" si="2"/>
        <v>1715</v>
      </c>
      <c r="W16" s="405">
        <f t="shared" si="2"/>
        <v>1813</v>
      </c>
      <c r="X16" s="405">
        <f t="shared" si="2"/>
        <v>1894</v>
      </c>
      <c r="Y16" s="405">
        <f t="shared" si="2"/>
        <v>1977</v>
      </c>
      <c r="Z16" s="405">
        <f t="shared" si="2"/>
        <v>2039</v>
      </c>
      <c r="AA16" s="410">
        <f t="shared" si="2"/>
        <v>2103</v>
      </c>
      <c r="AB16" s="257">
        <f t="shared" si="19"/>
        <v>3516</v>
      </c>
      <c r="AC16" s="248">
        <f t="shared" si="3"/>
        <v>3717</v>
      </c>
      <c r="AD16" s="248">
        <f t="shared" si="3"/>
        <v>3883.5</v>
      </c>
      <c r="AE16" s="248">
        <f t="shared" si="3"/>
        <v>4054.5</v>
      </c>
      <c r="AF16" s="248">
        <f t="shared" si="3"/>
        <v>4182</v>
      </c>
      <c r="AG16" s="258">
        <f t="shared" si="3"/>
        <v>4312.5</v>
      </c>
      <c r="AH16" s="409">
        <f t="shared" si="4"/>
        <v>2057</v>
      </c>
      <c r="AI16" s="405">
        <f t="shared" si="5"/>
        <v>2175</v>
      </c>
      <c r="AJ16" s="405">
        <f t="shared" si="6"/>
        <v>2272</v>
      </c>
      <c r="AK16" s="405">
        <f t="shared" si="7"/>
        <v>2372</v>
      </c>
      <c r="AL16" s="405">
        <f t="shared" si="8"/>
        <v>2447</v>
      </c>
      <c r="AM16" s="410">
        <f t="shared" si="9"/>
        <v>2523</v>
      </c>
      <c r="AN16" s="263">
        <f t="shared" si="20"/>
        <v>3712.5</v>
      </c>
      <c r="AO16" s="366">
        <f t="shared" si="10"/>
        <v>3944</v>
      </c>
      <c r="AP16" s="366">
        <f t="shared" si="10"/>
        <v>4126.875</v>
      </c>
      <c r="AQ16" s="366">
        <f t="shared" si="10"/>
        <v>4315.875</v>
      </c>
      <c r="AR16" s="366">
        <f t="shared" si="10"/>
        <v>4443.5</v>
      </c>
      <c r="AS16" s="436">
        <f t="shared" si="10"/>
        <v>4574.125</v>
      </c>
      <c r="AT16" s="445">
        <f t="shared" si="11"/>
        <v>2172</v>
      </c>
      <c r="AU16" s="446">
        <f t="shared" si="11"/>
        <v>2308</v>
      </c>
      <c r="AV16" s="446">
        <f t="shared" si="11"/>
        <v>2415</v>
      </c>
      <c r="AW16" s="446">
        <f t="shared" si="11"/>
        <v>2525</v>
      </c>
      <c r="AX16" s="446">
        <f t="shared" si="11"/>
        <v>2600</v>
      </c>
      <c r="AY16" s="447">
        <f t="shared" si="21"/>
        <v>2676</v>
      </c>
      <c r="AZ16" s="257">
        <f t="shared" si="22"/>
        <v>3909</v>
      </c>
      <c r="BA16" s="248">
        <f t="shared" si="12"/>
        <v>4171</v>
      </c>
      <c r="BB16" s="248">
        <f t="shared" si="12"/>
        <v>4370.25</v>
      </c>
      <c r="BC16" s="248">
        <f t="shared" si="12"/>
        <v>4577.25</v>
      </c>
      <c r="BD16" s="248">
        <f t="shared" si="12"/>
        <v>4705</v>
      </c>
      <c r="BE16" s="258">
        <f t="shared" si="12"/>
        <v>4835.75</v>
      </c>
      <c r="BF16" s="409">
        <f t="shared" si="13"/>
        <v>2287</v>
      </c>
      <c r="BG16" s="405">
        <f t="shared" si="13"/>
        <v>2441</v>
      </c>
      <c r="BH16" s="405">
        <f t="shared" si="13"/>
        <v>2557</v>
      </c>
      <c r="BI16" s="405">
        <f t="shared" si="13"/>
        <v>2678</v>
      </c>
      <c r="BJ16" s="405">
        <f t="shared" si="13"/>
        <v>2753</v>
      </c>
      <c r="BK16" s="410">
        <f t="shared" si="23"/>
        <v>2829</v>
      </c>
      <c r="BL16" s="263">
        <f t="shared" si="24"/>
        <v>4105.5</v>
      </c>
      <c r="BM16" s="264">
        <f t="shared" si="14"/>
        <v>4398</v>
      </c>
      <c r="BN16" s="264">
        <f t="shared" si="14"/>
        <v>4613.625</v>
      </c>
      <c r="BO16" s="264">
        <f t="shared" si="14"/>
        <v>4838.625</v>
      </c>
      <c r="BP16" s="264">
        <f t="shared" si="14"/>
        <v>4966.5</v>
      </c>
      <c r="BQ16" s="265">
        <f t="shared" si="14"/>
        <v>5097.375</v>
      </c>
      <c r="BR16" s="445">
        <f t="shared" si="15"/>
        <v>2402</v>
      </c>
      <c r="BS16" s="446">
        <f t="shared" si="15"/>
        <v>2573</v>
      </c>
      <c r="BT16" s="446">
        <f t="shared" si="15"/>
        <v>2699</v>
      </c>
      <c r="BU16" s="446">
        <f t="shared" si="15"/>
        <v>2831</v>
      </c>
      <c r="BV16" s="446">
        <f t="shared" si="15"/>
        <v>2906</v>
      </c>
      <c r="BW16" s="447">
        <f t="shared" si="25"/>
        <v>2982</v>
      </c>
      <c r="BX16" s="252">
        <v>4302</v>
      </c>
      <c r="BY16" s="387">
        <f t="shared" si="26"/>
        <v>4625</v>
      </c>
      <c r="BZ16" s="387">
        <f t="shared" si="27"/>
        <v>4857</v>
      </c>
      <c r="CA16" s="387">
        <f t="shared" si="28"/>
        <v>5100</v>
      </c>
      <c r="CB16" s="387">
        <f t="shared" si="29"/>
        <v>5228</v>
      </c>
      <c r="CC16" s="388">
        <f t="shared" si="30"/>
        <v>5359</v>
      </c>
      <c r="CD16" s="409">
        <f t="shared" si="16"/>
        <v>2517</v>
      </c>
      <c r="CE16" s="405">
        <f t="shared" si="16"/>
        <v>2706</v>
      </c>
      <c r="CF16" s="405">
        <f t="shared" si="16"/>
        <v>2842</v>
      </c>
      <c r="CG16" s="405">
        <f t="shared" si="16"/>
        <v>2984</v>
      </c>
      <c r="CH16" s="405">
        <f t="shared" si="16"/>
        <v>3059</v>
      </c>
      <c r="CI16" s="440">
        <f t="shared" si="16"/>
        <v>3136</v>
      </c>
      <c r="CJ16" s="246">
        <v>1.72</v>
      </c>
      <c r="CK16" s="389">
        <f t="shared" si="17"/>
        <v>1.849</v>
      </c>
      <c r="CL16" s="389">
        <f t="shared" si="31"/>
        <v>1.9414499999999999</v>
      </c>
      <c r="CM16" s="389">
        <f t="shared" si="32"/>
        <v>2.0385225</v>
      </c>
      <c r="CN16" s="389">
        <f t="shared" si="33"/>
        <v>2.0894855625000002</v>
      </c>
      <c r="CO16" s="390">
        <f t="shared" si="34"/>
        <v>2.1417227015625002</v>
      </c>
    </row>
    <row r="17" spans="1:93" ht="15" customHeight="1" x14ac:dyDescent="0.2">
      <c r="A17" s="679"/>
      <c r="B17" s="332" t="s">
        <v>208</v>
      </c>
      <c r="C17" s="333" t="s">
        <v>15</v>
      </c>
      <c r="D17" s="353">
        <v>2245</v>
      </c>
      <c r="E17" s="348">
        <v>2373</v>
      </c>
      <c r="F17" s="348">
        <v>2479</v>
      </c>
      <c r="G17" s="348">
        <v>2587</v>
      </c>
      <c r="H17" s="348">
        <v>2669</v>
      </c>
      <c r="I17" s="349">
        <v>2751</v>
      </c>
      <c r="J17" s="343">
        <f t="shared" si="18"/>
        <v>1575</v>
      </c>
      <c r="K17" s="344">
        <f t="shared" si="0"/>
        <v>1665</v>
      </c>
      <c r="L17" s="344">
        <f t="shared" si="0"/>
        <v>1739</v>
      </c>
      <c r="M17" s="344">
        <f t="shared" si="0"/>
        <v>1815</v>
      </c>
      <c r="N17" s="344">
        <f t="shared" si="0"/>
        <v>1873</v>
      </c>
      <c r="O17" s="345">
        <f t="shared" si="0"/>
        <v>1930</v>
      </c>
      <c r="P17" s="257">
        <f t="shared" si="1"/>
        <v>2806.25</v>
      </c>
      <c r="Q17" s="248">
        <f t="shared" si="1"/>
        <v>2966.25</v>
      </c>
      <c r="R17" s="248">
        <f t="shared" si="1"/>
        <v>3098.75</v>
      </c>
      <c r="S17" s="248">
        <f t="shared" si="1"/>
        <v>3233.75</v>
      </c>
      <c r="T17" s="248">
        <f t="shared" si="1"/>
        <v>3336.25</v>
      </c>
      <c r="U17" s="258">
        <f t="shared" si="1"/>
        <v>3438.75</v>
      </c>
      <c r="V17" s="409">
        <f t="shared" si="2"/>
        <v>1642</v>
      </c>
      <c r="W17" s="405">
        <f t="shared" si="2"/>
        <v>1736</v>
      </c>
      <c r="X17" s="405">
        <f t="shared" si="2"/>
        <v>1813</v>
      </c>
      <c r="Y17" s="405">
        <f t="shared" si="2"/>
        <v>1892</v>
      </c>
      <c r="Z17" s="405">
        <f t="shared" si="2"/>
        <v>1952</v>
      </c>
      <c r="AA17" s="410">
        <f t="shared" si="2"/>
        <v>2012</v>
      </c>
      <c r="AB17" s="257">
        <f t="shared" si="19"/>
        <v>3367.5</v>
      </c>
      <c r="AC17" s="248">
        <f t="shared" si="3"/>
        <v>3559.5</v>
      </c>
      <c r="AD17" s="248">
        <f t="shared" si="3"/>
        <v>3718.5</v>
      </c>
      <c r="AE17" s="248">
        <f t="shared" si="3"/>
        <v>3880.5</v>
      </c>
      <c r="AF17" s="248">
        <f t="shared" si="3"/>
        <v>4003.5</v>
      </c>
      <c r="AG17" s="258">
        <f t="shared" si="3"/>
        <v>4126.5</v>
      </c>
      <c r="AH17" s="409">
        <f t="shared" si="4"/>
        <v>1970</v>
      </c>
      <c r="AI17" s="405">
        <f t="shared" si="5"/>
        <v>2083</v>
      </c>
      <c r="AJ17" s="405">
        <f t="shared" si="6"/>
        <v>2176</v>
      </c>
      <c r="AK17" s="405">
        <f t="shared" si="7"/>
        <v>2271</v>
      </c>
      <c r="AL17" s="405">
        <f t="shared" si="8"/>
        <v>2343</v>
      </c>
      <c r="AM17" s="410">
        <f t="shared" si="9"/>
        <v>2415</v>
      </c>
      <c r="AN17" s="263">
        <f t="shared" si="20"/>
        <v>3579.625</v>
      </c>
      <c r="AO17" s="366">
        <f t="shared" si="10"/>
        <v>3802.875</v>
      </c>
      <c r="AP17" s="366">
        <f t="shared" si="10"/>
        <v>3978.875</v>
      </c>
      <c r="AQ17" s="366">
        <f t="shared" si="10"/>
        <v>4159.875</v>
      </c>
      <c r="AR17" s="366">
        <f t="shared" si="10"/>
        <v>4283.375</v>
      </c>
      <c r="AS17" s="436">
        <f t="shared" si="10"/>
        <v>4407.875</v>
      </c>
      <c r="AT17" s="445">
        <f t="shared" si="11"/>
        <v>2095</v>
      </c>
      <c r="AU17" s="446">
        <f t="shared" si="11"/>
        <v>2225</v>
      </c>
      <c r="AV17" s="446">
        <f t="shared" si="11"/>
        <v>2328</v>
      </c>
      <c r="AW17" s="446">
        <f t="shared" si="11"/>
        <v>2434</v>
      </c>
      <c r="AX17" s="446">
        <f t="shared" si="11"/>
        <v>2506</v>
      </c>
      <c r="AY17" s="447">
        <f t="shared" si="21"/>
        <v>2579</v>
      </c>
      <c r="AZ17" s="257">
        <f t="shared" si="22"/>
        <v>3791.75</v>
      </c>
      <c r="BA17" s="248">
        <f t="shared" si="12"/>
        <v>4046.25</v>
      </c>
      <c r="BB17" s="248">
        <f t="shared" si="12"/>
        <v>4239.25</v>
      </c>
      <c r="BC17" s="248">
        <f t="shared" si="12"/>
        <v>4439.25</v>
      </c>
      <c r="BD17" s="248">
        <f t="shared" si="12"/>
        <v>4563.25</v>
      </c>
      <c r="BE17" s="258">
        <f t="shared" si="12"/>
        <v>4689.25</v>
      </c>
      <c r="BF17" s="409">
        <f t="shared" si="13"/>
        <v>2219</v>
      </c>
      <c r="BG17" s="405">
        <f t="shared" si="13"/>
        <v>2368</v>
      </c>
      <c r="BH17" s="405">
        <f t="shared" si="13"/>
        <v>2480</v>
      </c>
      <c r="BI17" s="405">
        <f t="shared" si="13"/>
        <v>2597</v>
      </c>
      <c r="BJ17" s="405">
        <f t="shared" si="13"/>
        <v>2670</v>
      </c>
      <c r="BK17" s="410">
        <f t="shared" si="23"/>
        <v>2744</v>
      </c>
      <c r="BL17" s="263">
        <f t="shared" si="24"/>
        <v>4003.875</v>
      </c>
      <c r="BM17" s="264">
        <f t="shared" si="14"/>
        <v>4289.625</v>
      </c>
      <c r="BN17" s="264">
        <f t="shared" si="14"/>
        <v>4499.625</v>
      </c>
      <c r="BO17" s="264">
        <f t="shared" si="14"/>
        <v>4718.625</v>
      </c>
      <c r="BP17" s="264">
        <f t="shared" si="14"/>
        <v>4843.125</v>
      </c>
      <c r="BQ17" s="265">
        <f t="shared" si="14"/>
        <v>4970.625</v>
      </c>
      <c r="BR17" s="445">
        <f t="shared" si="15"/>
        <v>2343</v>
      </c>
      <c r="BS17" s="446">
        <f t="shared" si="15"/>
        <v>2510</v>
      </c>
      <c r="BT17" s="446">
        <f t="shared" si="15"/>
        <v>2633</v>
      </c>
      <c r="BU17" s="446">
        <f t="shared" si="15"/>
        <v>2761</v>
      </c>
      <c r="BV17" s="446">
        <f t="shared" si="15"/>
        <v>2834</v>
      </c>
      <c r="BW17" s="447">
        <f t="shared" si="25"/>
        <v>2908</v>
      </c>
      <c r="BX17" s="252">
        <v>4216</v>
      </c>
      <c r="BY17" s="387">
        <f t="shared" si="26"/>
        <v>4533</v>
      </c>
      <c r="BZ17" s="387">
        <f t="shared" si="27"/>
        <v>4760</v>
      </c>
      <c r="CA17" s="387">
        <f t="shared" si="28"/>
        <v>4998</v>
      </c>
      <c r="CB17" s="387">
        <f t="shared" si="29"/>
        <v>5123</v>
      </c>
      <c r="CC17" s="388">
        <f t="shared" si="30"/>
        <v>5252</v>
      </c>
      <c r="CD17" s="409">
        <f t="shared" si="16"/>
        <v>2467</v>
      </c>
      <c r="CE17" s="405">
        <f t="shared" si="16"/>
        <v>2652</v>
      </c>
      <c r="CF17" s="405">
        <f t="shared" si="16"/>
        <v>2785</v>
      </c>
      <c r="CG17" s="405">
        <f t="shared" si="16"/>
        <v>2924</v>
      </c>
      <c r="CH17" s="405">
        <f t="shared" si="16"/>
        <v>2997</v>
      </c>
      <c r="CI17" s="440">
        <f t="shared" si="16"/>
        <v>3073</v>
      </c>
      <c r="CJ17" s="246">
        <v>1.69</v>
      </c>
      <c r="CK17" s="389">
        <f t="shared" si="17"/>
        <v>1.8167499999999999</v>
      </c>
      <c r="CL17" s="389">
        <f t="shared" si="31"/>
        <v>1.9075874999999998</v>
      </c>
      <c r="CM17" s="389">
        <f t="shared" si="32"/>
        <v>2.0029668749999998</v>
      </c>
      <c r="CN17" s="389">
        <f t="shared" si="33"/>
        <v>2.0530410468749998</v>
      </c>
      <c r="CO17" s="390">
        <f t="shared" si="34"/>
        <v>2.1043670730468746</v>
      </c>
    </row>
    <row r="18" spans="1:93" ht="15.75" customHeight="1" thickBot="1" x14ac:dyDescent="0.25">
      <c r="A18" s="678"/>
      <c r="B18" s="334" t="s">
        <v>209</v>
      </c>
      <c r="C18" s="335" t="s">
        <v>15</v>
      </c>
      <c r="D18" s="354">
        <v>1604</v>
      </c>
      <c r="E18" s="350">
        <v>1662</v>
      </c>
      <c r="F18" s="350">
        <v>1703</v>
      </c>
      <c r="G18" s="350">
        <v>1747</v>
      </c>
      <c r="H18" s="350">
        <v>1770</v>
      </c>
      <c r="I18" s="351">
        <v>1793</v>
      </c>
      <c r="J18" s="421">
        <f t="shared" si="18"/>
        <v>1126</v>
      </c>
      <c r="K18" s="422">
        <f t="shared" si="0"/>
        <v>1166</v>
      </c>
      <c r="L18" s="422">
        <f t="shared" si="0"/>
        <v>1195</v>
      </c>
      <c r="M18" s="422">
        <f t="shared" si="0"/>
        <v>1226</v>
      </c>
      <c r="N18" s="422">
        <f t="shared" si="0"/>
        <v>1242</v>
      </c>
      <c r="O18" s="423">
        <f t="shared" si="0"/>
        <v>1258</v>
      </c>
      <c r="P18" s="260">
        <f t="shared" si="1"/>
        <v>2005</v>
      </c>
      <c r="Q18" s="261">
        <f t="shared" si="1"/>
        <v>2077.5</v>
      </c>
      <c r="R18" s="261">
        <f t="shared" si="1"/>
        <v>2128.75</v>
      </c>
      <c r="S18" s="261">
        <f t="shared" si="1"/>
        <v>2183.75</v>
      </c>
      <c r="T18" s="261">
        <f t="shared" si="1"/>
        <v>2212.5</v>
      </c>
      <c r="U18" s="262">
        <f t="shared" si="1"/>
        <v>2241.25</v>
      </c>
      <c r="V18" s="411">
        <f t="shared" si="2"/>
        <v>1173</v>
      </c>
      <c r="W18" s="412">
        <f t="shared" si="2"/>
        <v>1216</v>
      </c>
      <c r="X18" s="412">
        <f t="shared" si="2"/>
        <v>1246</v>
      </c>
      <c r="Y18" s="412">
        <f t="shared" si="2"/>
        <v>1278</v>
      </c>
      <c r="Z18" s="412">
        <f t="shared" si="2"/>
        <v>1295</v>
      </c>
      <c r="AA18" s="413">
        <f t="shared" si="2"/>
        <v>1312</v>
      </c>
      <c r="AB18" s="260">
        <f t="shared" si="19"/>
        <v>2406</v>
      </c>
      <c r="AC18" s="261">
        <f t="shared" si="3"/>
        <v>2493</v>
      </c>
      <c r="AD18" s="261">
        <f t="shared" si="3"/>
        <v>2554.5</v>
      </c>
      <c r="AE18" s="261">
        <f t="shared" si="3"/>
        <v>2620.5</v>
      </c>
      <c r="AF18" s="261">
        <f t="shared" si="3"/>
        <v>2655</v>
      </c>
      <c r="AG18" s="262">
        <f t="shared" si="3"/>
        <v>2689.5</v>
      </c>
      <c r="AH18" s="411">
        <f t="shared" si="4"/>
        <v>1408</v>
      </c>
      <c r="AI18" s="412">
        <f t="shared" si="5"/>
        <v>1459</v>
      </c>
      <c r="AJ18" s="412">
        <f t="shared" si="6"/>
        <v>1495</v>
      </c>
      <c r="AK18" s="412">
        <f t="shared" si="7"/>
        <v>1533</v>
      </c>
      <c r="AL18" s="412">
        <f t="shared" si="8"/>
        <v>1554</v>
      </c>
      <c r="AM18" s="413">
        <f t="shared" si="9"/>
        <v>1574</v>
      </c>
      <c r="AN18" s="269">
        <f t="shared" si="20"/>
        <v>2792</v>
      </c>
      <c r="AO18" s="432">
        <f t="shared" si="10"/>
        <v>2931.5</v>
      </c>
      <c r="AP18" s="432">
        <f t="shared" si="10"/>
        <v>3030.875</v>
      </c>
      <c r="AQ18" s="432">
        <f t="shared" si="10"/>
        <v>3136.125</v>
      </c>
      <c r="AR18" s="432">
        <f t="shared" si="10"/>
        <v>3191.5</v>
      </c>
      <c r="AS18" s="437">
        <f t="shared" si="10"/>
        <v>3247.625</v>
      </c>
      <c r="AT18" s="448">
        <f t="shared" si="11"/>
        <v>1634</v>
      </c>
      <c r="AU18" s="449">
        <f t="shared" si="11"/>
        <v>1715</v>
      </c>
      <c r="AV18" s="449">
        <f t="shared" si="11"/>
        <v>1774</v>
      </c>
      <c r="AW18" s="449">
        <f t="shared" si="11"/>
        <v>1835</v>
      </c>
      <c r="AX18" s="449">
        <f t="shared" si="11"/>
        <v>1868</v>
      </c>
      <c r="AY18" s="450">
        <f t="shared" si="21"/>
        <v>1900</v>
      </c>
      <c r="AZ18" s="260">
        <f t="shared" si="22"/>
        <v>3178</v>
      </c>
      <c r="BA18" s="261">
        <f t="shared" si="12"/>
        <v>3370</v>
      </c>
      <c r="BB18" s="261">
        <f t="shared" si="12"/>
        <v>3507.25</v>
      </c>
      <c r="BC18" s="261">
        <f t="shared" si="12"/>
        <v>3651.75</v>
      </c>
      <c r="BD18" s="261">
        <f t="shared" si="12"/>
        <v>3728</v>
      </c>
      <c r="BE18" s="262">
        <f t="shared" si="12"/>
        <v>3805.75</v>
      </c>
      <c r="BF18" s="411">
        <f t="shared" si="13"/>
        <v>1860</v>
      </c>
      <c r="BG18" s="412">
        <f t="shared" si="13"/>
        <v>1972</v>
      </c>
      <c r="BH18" s="412">
        <f t="shared" si="13"/>
        <v>2052</v>
      </c>
      <c r="BI18" s="412">
        <f t="shared" si="13"/>
        <v>2137</v>
      </c>
      <c r="BJ18" s="412">
        <f t="shared" si="13"/>
        <v>2181</v>
      </c>
      <c r="BK18" s="413">
        <f t="shared" si="23"/>
        <v>2227</v>
      </c>
      <c r="BL18" s="269">
        <f t="shared" si="24"/>
        <v>3564</v>
      </c>
      <c r="BM18" s="270">
        <f t="shared" si="14"/>
        <v>3808.5</v>
      </c>
      <c r="BN18" s="270">
        <f t="shared" si="14"/>
        <v>3983.625</v>
      </c>
      <c r="BO18" s="270">
        <f t="shared" si="14"/>
        <v>4167.375</v>
      </c>
      <c r="BP18" s="270">
        <f t="shared" si="14"/>
        <v>4264.5</v>
      </c>
      <c r="BQ18" s="271">
        <f t="shared" si="14"/>
        <v>4363.875</v>
      </c>
      <c r="BR18" s="448">
        <f t="shared" si="15"/>
        <v>2085</v>
      </c>
      <c r="BS18" s="449">
        <f t="shared" si="15"/>
        <v>2228</v>
      </c>
      <c r="BT18" s="449">
        <f t="shared" si="15"/>
        <v>2331</v>
      </c>
      <c r="BU18" s="449">
        <f t="shared" si="15"/>
        <v>2438</v>
      </c>
      <c r="BV18" s="449">
        <f t="shared" si="15"/>
        <v>2495</v>
      </c>
      <c r="BW18" s="450">
        <f t="shared" si="25"/>
        <v>2553</v>
      </c>
      <c r="BX18" s="253">
        <v>3950</v>
      </c>
      <c r="BY18" s="431">
        <f t="shared" si="26"/>
        <v>4247</v>
      </c>
      <c r="BZ18" s="431">
        <f t="shared" si="27"/>
        <v>4460</v>
      </c>
      <c r="CA18" s="431">
        <f t="shared" si="28"/>
        <v>4683</v>
      </c>
      <c r="CB18" s="431">
        <f t="shared" si="29"/>
        <v>4801</v>
      </c>
      <c r="CC18" s="433">
        <f t="shared" si="30"/>
        <v>4922</v>
      </c>
      <c r="CD18" s="411">
        <f t="shared" si="16"/>
        <v>2311</v>
      </c>
      <c r="CE18" s="412">
        <f t="shared" si="16"/>
        <v>2485</v>
      </c>
      <c r="CF18" s="412">
        <f t="shared" si="16"/>
        <v>2610</v>
      </c>
      <c r="CG18" s="412">
        <f t="shared" si="16"/>
        <v>2740</v>
      </c>
      <c r="CH18" s="412">
        <f t="shared" si="16"/>
        <v>2809</v>
      </c>
      <c r="CI18" s="441">
        <f t="shared" si="16"/>
        <v>2880</v>
      </c>
      <c r="CJ18" s="247">
        <v>1.58</v>
      </c>
      <c r="CK18" s="391">
        <f t="shared" si="17"/>
        <v>1.6985000000000001</v>
      </c>
      <c r="CL18" s="391">
        <f t="shared" si="31"/>
        <v>1.783425</v>
      </c>
      <c r="CM18" s="391">
        <f t="shared" si="32"/>
        <v>1.87259625</v>
      </c>
      <c r="CN18" s="391">
        <f t="shared" si="33"/>
        <v>1.91941115625</v>
      </c>
      <c r="CO18" s="392">
        <f t="shared" si="34"/>
        <v>1.9673964351562501</v>
      </c>
    </row>
    <row r="19" spans="1:93" x14ac:dyDescent="0.2">
      <c r="A19" s="677">
        <v>3</v>
      </c>
      <c r="B19" s="330" t="s">
        <v>210</v>
      </c>
      <c r="C19" s="331" t="s">
        <v>15</v>
      </c>
      <c r="D19" s="352">
        <v>2391</v>
      </c>
      <c r="E19" s="346">
        <v>2528</v>
      </c>
      <c r="F19" s="346">
        <v>2642</v>
      </c>
      <c r="G19" s="346">
        <v>2759</v>
      </c>
      <c r="H19" s="346">
        <v>2845</v>
      </c>
      <c r="I19" s="347">
        <v>2933</v>
      </c>
      <c r="J19" s="418">
        <f t="shared" si="18"/>
        <v>1678</v>
      </c>
      <c r="K19" s="419">
        <f t="shared" si="0"/>
        <v>1774</v>
      </c>
      <c r="L19" s="419">
        <f t="shared" si="0"/>
        <v>1854</v>
      </c>
      <c r="M19" s="419">
        <f t="shared" si="0"/>
        <v>1936</v>
      </c>
      <c r="N19" s="419">
        <f t="shared" si="0"/>
        <v>1996</v>
      </c>
      <c r="O19" s="420">
        <f t="shared" si="0"/>
        <v>2058</v>
      </c>
      <c r="P19" s="415">
        <f t="shared" si="1"/>
        <v>2988.75</v>
      </c>
      <c r="Q19" s="416">
        <f t="shared" si="1"/>
        <v>3160</v>
      </c>
      <c r="R19" s="416">
        <f t="shared" si="1"/>
        <v>3302.5</v>
      </c>
      <c r="S19" s="416">
        <f t="shared" si="1"/>
        <v>3448.75</v>
      </c>
      <c r="T19" s="416">
        <f t="shared" si="1"/>
        <v>3556.25</v>
      </c>
      <c r="U19" s="417">
        <f t="shared" si="1"/>
        <v>3666.25</v>
      </c>
      <c r="V19" s="406">
        <f t="shared" si="2"/>
        <v>1749</v>
      </c>
      <c r="W19" s="407">
        <f t="shared" si="2"/>
        <v>1849</v>
      </c>
      <c r="X19" s="407">
        <f t="shared" si="2"/>
        <v>1932</v>
      </c>
      <c r="Y19" s="407">
        <f t="shared" si="2"/>
        <v>2018</v>
      </c>
      <c r="Z19" s="407">
        <f t="shared" si="2"/>
        <v>2081</v>
      </c>
      <c r="AA19" s="408">
        <f t="shared" si="2"/>
        <v>2145</v>
      </c>
      <c r="AB19" s="415">
        <f t="shared" si="19"/>
        <v>3586.5</v>
      </c>
      <c r="AC19" s="416">
        <f t="shared" si="3"/>
        <v>3792</v>
      </c>
      <c r="AD19" s="416">
        <f t="shared" si="3"/>
        <v>3963</v>
      </c>
      <c r="AE19" s="416">
        <f t="shared" si="3"/>
        <v>4138.5</v>
      </c>
      <c r="AF19" s="416">
        <f t="shared" si="3"/>
        <v>4267.5</v>
      </c>
      <c r="AG19" s="417">
        <f t="shared" si="3"/>
        <v>4399.5</v>
      </c>
      <c r="AH19" s="406">
        <f t="shared" si="4"/>
        <v>2099</v>
      </c>
      <c r="AI19" s="407">
        <f t="shared" si="5"/>
        <v>2219</v>
      </c>
      <c r="AJ19" s="407">
        <f t="shared" si="6"/>
        <v>2319</v>
      </c>
      <c r="AK19" s="407">
        <f t="shared" si="7"/>
        <v>2422</v>
      </c>
      <c r="AL19" s="407">
        <f t="shared" si="8"/>
        <v>2497</v>
      </c>
      <c r="AM19" s="408">
        <f t="shared" si="9"/>
        <v>2574</v>
      </c>
      <c r="AN19" s="429">
        <f t="shared" si="20"/>
        <v>3754.625</v>
      </c>
      <c r="AO19" s="427">
        <f t="shared" si="10"/>
        <v>3988.75</v>
      </c>
      <c r="AP19" s="427">
        <f t="shared" si="10"/>
        <v>4174.25</v>
      </c>
      <c r="AQ19" s="427">
        <f t="shared" si="10"/>
        <v>4366.125</v>
      </c>
      <c r="AR19" s="427">
        <f t="shared" si="10"/>
        <v>4494.625</v>
      </c>
      <c r="AS19" s="435">
        <f t="shared" si="10"/>
        <v>4626.125</v>
      </c>
      <c r="AT19" s="442">
        <f t="shared" si="11"/>
        <v>2197</v>
      </c>
      <c r="AU19" s="443">
        <f t="shared" si="11"/>
        <v>2334</v>
      </c>
      <c r="AV19" s="443">
        <f t="shared" si="11"/>
        <v>2442</v>
      </c>
      <c r="AW19" s="443">
        <f t="shared" si="11"/>
        <v>2555</v>
      </c>
      <c r="AX19" s="443">
        <f t="shared" si="11"/>
        <v>2630</v>
      </c>
      <c r="AY19" s="444">
        <f t="shared" si="21"/>
        <v>2707</v>
      </c>
      <c r="AZ19" s="415">
        <f t="shared" si="22"/>
        <v>3922.75</v>
      </c>
      <c r="BA19" s="416">
        <f t="shared" si="12"/>
        <v>4185.5</v>
      </c>
      <c r="BB19" s="416">
        <f t="shared" si="12"/>
        <v>4385.5</v>
      </c>
      <c r="BC19" s="416">
        <f t="shared" si="12"/>
        <v>4593.75</v>
      </c>
      <c r="BD19" s="416">
        <f t="shared" si="12"/>
        <v>4721.75</v>
      </c>
      <c r="BE19" s="417">
        <f t="shared" si="12"/>
        <v>4852.75</v>
      </c>
      <c r="BF19" s="406">
        <f t="shared" si="13"/>
        <v>2295</v>
      </c>
      <c r="BG19" s="407">
        <f t="shared" si="13"/>
        <v>2449</v>
      </c>
      <c r="BH19" s="407">
        <f t="shared" si="13"/>
        <v>2566</v>
      </c>
      <c r="BI19" s="407">
        <f t="shared" si="13"/>
        <v>2688</v>
      </c>
      <c r="BJ19" s="407">
        <f t="shared" si="13"/>
        <v>2763</v>
      </c>
      <c r="BK19" s="408">
        <f t="shared" si="23"/>
        <v>2839</v>
      </c>
      <c r="BL19" s="429">
        <f t="shared" si="24"/>
        <v>4090.875</v>
      </c>
      <c r="BM19" s="434">
        <f t="shared" si="14"/>
        <v>4382.25</v>
      </c>
      <c r="BN19" s="434">
        <f t="shared" si="14"/>
        <v>4596.75</v>
      </c>
      <c r="BO19" s="434">
        <f t="shared" si="14"/>
        <v>4821.375</v>
      </c>
      <c r="BP19" s="434">
        <f t="shared" si="14"/>
        <v>4948.875</v>
      </c>
      <c r="BQ19" s="438">
        <f t="shared" si="14"/>
        <v>5079.375</v>
      </c>
      <c r="BR19" s="442">
        <f t="shared" si="15"/>
        <v>2394</v>
      </c>
      <c r="BS19" s="443">
        <f t="shared" si="15"/>
        <v>2564</v>
      </c>
      <c r="BT19" s="443">
        <f t="shared" si="15"/>
        <v>2690</v>
      </c>
      <c r="BU19" s="443">
        <f t="shared" si="15"/>
        <v>2821</v>
      </c>
      <c r="BV19" s="443">
        <f t="shared" si="15"/>
        <v>2896</v>
      </c>
      <c r="BW19" s="444">
        <f t="shared" si="25"/>
        <v>2972</v>
      </c>
      <c r="BX19" s="430">
        <v>4259</v>
      </c>
      <c r="BY19" s="426">
        <f t="shared" si="26"/>
        <v>4579</v>
      </c>
      <c r="BZ19" s="426">
        <f t="shared" si="27"/>
        <v>4808</v>
      </c>
      <c r="CA19" s="426">
        <f t="shared" si="28"/>
        <v>5049</v>
      </c>
      <c r="CB19" s="426">
        <f t="shared" si="29"/>
        <v>5176</v>
      </c>
      <c r="CC19" s="428">
        <f t="shared" si="30"/>
        <v>5306</v>
      </c>
      <c r="CD19" s="406">
        <f t="shared" si="16"/>
        <v>2492</v>
      </c>
      <c r="CE19" s="407">
        <f t="shared" si="16"/>
        <v>2679</v>
      </c>
      <c r="CF19" s="407">
        <f t="shared" si="16"/>
        <v>2813</v>
      </c>
      <c r="CG19" s="407">
        <f t="shared" si="16"/>
        <v>2954</v>
      </c>
      <c r="CH19" s="407">
        <f t="shared" si="16"/>
        <v>3028</v>
      </c>
      <c r="CI19" s="439">
        <f t="shared" si="16"/>
        <v>3105</v>
      </c>
      <c r="CJ19" s="402">
        <v>1.7</v>
      </c>
      <c r="CK19" s="403">
        <f t="shared" si="17"/>
        <v>1.8274999999999999</v>
      </c>
      <c r="CL19" s="403">
        <f t="shared" si="31"/>
        <v>1.9188749999999999</v>
      </c>
      <c r="CM19" s="403">
        <f t="shared" si="32"/>
        <v>2.0148187499999999</v>
      </c>
      <c r="CN19" s="403">
        <f t="shared" si="33"/>
        <v>2.0651892187500001</v>
      </c>
      <c r="CO19" s="404">
        <f t="shared" si="34"/>
        <v>2.1168189492187501</v>
      </c>
    </row>
    <row r="20" spans="1:93" ht="15" customHeight="1" x14ac:dyDescent="0.2">
      <c r="A20" s="679"/>
      <c r="B20" s="332" t="s">
        <v>211</v>
      </c>
      <c r="C20" s="333" t="s">
        <v>15</v>
      </c>
      <c r="D20" s="353">
        <v>2290</v>
      </c>
      <c r="E20" s="348">
        <v>2421</v>
      </c>
      <c r="F20" s="348">
        <v>2530</v>
      </c>
      <c r="G20" s="348">
        <v>2641</v>
      </c>
      <c r="H20" s="348">
        <v>2724</v>
      </c>
      <c r="I20" s="349">
        <v>2807</v>
      </c>
      <c r="J20" s="343">
        <f t="shared" si="18"/>
        <v>1607</v>
      </c>
      <c r="K20" s="344">
        <f t="shared" si="0"/>
        <v>1699</v>
      </c>
      <c r="L20" s="344">
        <f t="shared" si="0"/>
        <v>1775</v>
      </c>
      <c r="M20" s="344">
        <f t="shared" si="0"/>
        <v>1853</v>
      </c>
      <c r="N20" s="344">
        <f t="shared" si="0"/>
        <v>1911</v>
      </c>
      <c r="O20" s="345">
        <f t="shared" si="0"/>
        <v>1969</v>
      </c>
      <c r="P20" s="257">
        <f t="shared" si="1"/>
        <v>2862.5</v>
      </c>
      <c r="Q20" s="248">
        <f t="shared" si="1"/>
        <v>3026.25</v>
      </c>
      <c r="R20" s="248">
        <f t="shared" si="1"/>
        <v>3162.5</v>
      </c>
      <c r="S20" s="248">
        <f t="shared" si="1"/>
        <v>3301.25</v>
      </c>
      <c r="T20" s="248">
        <f t="shared" si="1"/>
        <v>3405</v>
      </c>
      <c r="U20" s="258">
        <f t="shared" si="1"/>
        <v>3508.75</v>
      </c>
      <c r="V20" s="409">
        <f t="shared" si="2"/>
        <v>1675</v>
      </c>
      <c r="W20" s="405">
        <f t="shared" si="2"/>
        <v>1771</v>
      </c>
      <c r="X20" s="405">
        <f t="shared" si="2"/>
        <v>1851</v>
      </c>
      <c r="Y20" s="405">
        <f t="shared" si="2"/>
        <v>1932</v>
      </c>
      <c r="Z20" s="405">
        <f t="shared" si="2"/>
        <v>1992</v>
      </c>
      <c r="AA20" s="410">
        <f t="shared" si="2"/>
        <v>2053</v>
      </c>
      <c r="AB20" s="257">
        <f t="shared" si="19"/>
        <v>3435</v>
      </c>
      <c r="AC20" s="248">
        <f t="shared" si="3"/>
        <v>3631.5</v>
      </c>
      <c r="AD20" s="248">
        <f t="shared" si="3"/>
        <v>3795</v>
      </c>
      <c r="AE20" s="248">
        <f t="shared" si="3"/>
        <v>3961.5</v>
      </c>
      <c r="AF20" s="248">
        <f t="shared" si="3"/>
        <v>4086</v>
      </c>
      <c r="AG20" s="258">
        <f t="shared" si="3"/>
        <v>4210.5</v>
      </c>
      <c r="AH20" s="409">
        <f t="shared" si="4"/>
        <v>2010</v>
      </c>
      <c r="AI20" s="405">
        <f t="shared" si="5"/>
        <v>2125</v>
      </c>
      <c r="AJ20" s="405">
        <f t="shared" si="6"/>
        <v>2221</v>
      </c>
      <c r="AK20" s="405">
        <f t="shared" si="7"/>
        <v>2318</v>
      </c>
      <c r="AL20" s="405">
        <f t="shared" si="8"/>
        <v>2391</v>
      </c>
      <c r="AM20" s="410">
        <f t="shared" si="9"/>
        <v>2464</v>
      </c>
      <c r="AN20" s="263">
        <f t="shared" si="20"/>
        <v>3608.75</v>
      </c>
      <c r="AO20" s="366">
        <f t="shared" si="10"/>
        <v>3833.625</v>
      </c>
      <c r="AP20" s="366">
        <f t="shared" si="10"/>
        <v>4011.75</v>
      </c>
      <c r="AQ20" s="366">
        <f t="shared" si="10"/>
        <v>4195.125</v>
      </c>
      <c r="AR20" s="366">
        <f t="shared" si="10"/>
        <v>4319.25</v>
      </c>
      <c r="AS20" s="436">
        <f t="shared" si="10"/>
        <v>4444.125</v>
      </c>
      <c r="AT20" s="445">
        <f t="shared" si="11"/>
        <v>2112</v>
      </c>
      <c r="AU20" s="446">
        <f t="shared" si="11"/>
        <v>2243</v>
      </c>
      <c r="AV20" s="446">
        <f t="shared" si="11"/>
        <v>2347</v>
      </c>
      <c r="AW20" s="446">
        <f t="shared" si="11"/>
        <v>2455</v>
      </c>
      <c r="AX20" s="446">
        <f t="shared" si="11"/>
        <v>2527</v>
      </c>
      <c r="AY20" s="447">
        <f t="shared" si="21"/>
        <v>2600</v>
      </c>
      <c r="AZ20" s="257">
        <f t="shared" si="22"/>
        <v>3782.5</v>
      </c>
      <c r="BA20" s="248">
        <f t="shared" si="12"/>
        <v>4035.75</v>
      </c>
      <c r="BB20" s="248">
        <f t="shared" si="12"/>
        <v>4228.5</v>
      </c>
      <c r="BC20" s="248">
        <f t="shared" si="12"/>
        <v>4428.75</v>
      </c>
      <c r="BD20" s="248">
        <f t="shared" si="12"/>
        <v>4552.5</v>
      </c>
      <c r="BE20" s="258">
        <f t="shared" si="12"/>
        <v>4677.75</v>
      </c>
      <c r="BF20" s="409">
        <f t="shared" si="13"/>
        <v>2213</v>
      </c>
      <c r="BG20" s="405">
        <f t="shared" si="13"/>
        <v>2361</v>
      </c>
      <c r="BH20" s="405">
        <f t="shared" si="13"/>
        <v>2474</v>
      </c>
      <c r="BI20" s="405">
        <f t="shared" si="13"/>
        <v>2591</v>
      </c>
      <c r="BJ20" s="405">
        <f t="shared" si="13"/>
        <v>2664</v>
      </c>
      <c r="BK20" s="410">
        <f t="shared" si="23"/>
        <v>2737</v>
      </c>
      <c r="BL20" s="263">
        <f t="shared" si="24"/>
        <v>3956.25</v>
      </c>
      <c r="BM20" s="264">
        <f t="shared" si="14"/>
        <v>4237.875</v>
      </c>
      <c r="BN20" s="264">
        <f t="shared" si="14"/>
        <v>4445.25</v>
      </c>
      <c r="BO20" s="264">
        <f t="shared" si="14"/>
        <v>4662.375</v>
      </c>
      <c r="BP20" s="264">
        <f t="shared" si="14"/>
        <v>4785.75</v>
      </c>
      <c r="BQ20" s="265">
        <f t="shared" si="14"/>
        <v>4911.375</v>
      </c>
      <c r="BR20" s="445">
        <f t="shared" si="15"/>
        <v>2315</v>
      </c>
      <c r="BS20" s="446">
        <f t="shared" si="15"/>
        <v>2480</v>
      </c>
      <c r="BT20" s="446">
        <f t="shared" si="15"/>
        <v>2601</v>
      </c>
      <c r="BU20" s="446">
        <f t="shared" si="15"/>
        <v>2728</v>
      </c>
      <c r="BV20" s="446">
        <f t="shared" si="15"/>
        <v>2800</v>
      </c>
      <c r="BW20" s="447">
        <f t="shared" si="25"/>
        <v>2874</v>
      </c>
      <c r="BX20" s="252">
        <v>4130</v>
      </c>
      <c r="BY20" s="387">
        <f t="shared" si="26"/>
        <v>4440</v>
      </c>
      <c r="BZ20" s="387">
        <f t="shared" si="27"/>
        <v>4662</v>
      </c>
      <c r="CA20" s="387">
        <f t="shared" si="28"/>
        <v>4896</v>
      </c>
      <c r="CB20" s="387">
        <f t="shared" si="29"/>
        <v>5019</v>
      </c>
      <c r="CC20" s="388">
        <f t="shared" si="30"/>
        <v>5145</v>
      </c>
      <c r="CD20" s="409">
        <f t="shared" si="16"/>
        <v>2417</v>
      </c>
      <c r="CE20" s="405">
        <f t="shared" si="16"/>
        <v>2598</v>
      </c>
      <c r="CF20" s="405">
        <f t="shared" si="16"/>
        <v>2728</v>
      </c>
      <c r="CG20" s="405">
        <f t="shared" si="16"/>
        <v>2865</v>
      </c>
      <c r="CH20" s="405">
        <f t="shared" si="16"/>
        <v>2937</v>
      </c>
      <c r="CI20" s="440">
        <f t="shared" si="16"/>
        <v>3010</v>
      </c>
      <c r="CJ20" s="246">
        <v>1.65</v>
      </c>
      <c r="CK20" s="389">
        <f t="shared" si="17"/>
        <v>1.7737499999999999</v>
      </c>
      <c r="CL20" s="389">
        <f t="shared" si="31"/>
        <v>1.8624375</v>
      </c>
      <c r="CM20" s="389">
        <f t="shared" si="32"/>
        <v>1.955559375</v>
      </c>
      <c r="CN20" s="389">
        <f t="shared" si="33"/>
        <v>2.004448359375</v>
      </c>
      <c r="CO20" s="390">
        <f t="shared" si="34"/>
        <v>2.0545595683593749</v>
      </c>
    </row>
    <row r="21" spans="1:93" ht="15" customHeight="1" x14ac:dyDescent="0.2">
      <c r="A21" s="679"/>
      <c r="B21" s="332" t="s">
        <v>212</v>
      </c>
      <c r="C21" s="333" t="s">
        <v>15</v>
      </c>
      <c r="D21" s="353">
        <v>1905</v>
      </c>
      <c r="E21" s="348">
        <v>2013</v>
      </c>
      <c r="F21" s="348">
        <v>2102</v>
      </c>
      <c r="G21" s="348">
        <v>2193</v>
      </c>
      <c r="H21" s="348">
        <v>2260</v>
      </c>
      <c r="I21" s="349">
        <v>2327</v>
      </c>
      <c r="J21" s="343">
        <f t="shared" si="18"/>
        <v>1337</v>
      </c>
      <c r="K21" s="344">
        <f t="shared" si="0"/>
        <v>1412</v>
      </c>
      <c r="L21" s="344">
        <f t="shared" si="0"/>
        <v>1475</v>
      </c>
      <c r="M21" s="344">
        <f t="shared" si="0"/>
        <v>1539</v>
      </c>
      <c r="N21" s="344">
        <f t="shared" si="0"/>
        <v>1586</v>
      </c>
      <c r="O21" s="345">
        <f t="shared" si="0"/>
        <v>1633</v>
      </c>
      <c r="P21" s="257">
        <f t="shared" si="1"/>
        <v>2381.25</v>
      </c>
      <c r="Q21" s="248">
        <f t="shared" si="1"/>
        <v>2516.25</v>
      </c>
      <c r="R21" s="248">
        <f t="shared" si="1"/>
        <v>2627.5</v>
      </c>
      <c r="S21" s="248">
        <f t="shared" si="1"/>
        <v>2741.25</v>
      </c>
      <c r="T21" s="248">
        <f t="shared" si="1"/>
        <v>2825</v>
      </c>
      <c r="U21" s="258">
        <f t="shared" si="1"/>
        <v>2908.75</v>
      </c>
      <c r="V21" s="409">
        <f t="shared" si="2"/>
        <v>1394</v>
      </c>
      <c r="W21" s="405">
        <f t="shared" si="2"/>
        <v>1473</v>
      </c>
      <c r="X21" s="405">
        <f t="shared" si="2"/>
        <v>1538</v>
      </c>
      <c r="Y21" s="405">
        <f t="shared" si="2"/>
        <v>1604</v>
      </c>
      <c r="Z21" s="405">
        <f t="shared" si="2"/>
        <v>1653</v>
      </c>
      <c r="AA21" s="410">
        <f t="shared" si="2"/>
        <v>1702</v>
      </c>
      <c r="AB21" s="257">
        <f t="shared" si="19"/>
        <v>2857.5</v>
      </c>
      <c r="AC21" s="248">
        <f t="shared" si="3"/>
        <v>3019.5</v>
      </c>
      <c r="AD21" s="248">
        <f t="shared" si="3"/>
        <v>3153</v>
      </c>
      <c r="AE21" s="248">
        <f t="shared" si="3"/>
        <v>3289.5</v>
      </c>
      <c r="AF21" s="248">
        <f t="shared" si="3"/>
        <v>3390</v>
      </c>
      <c r="AG21" s="258">
        <f t="shared" si="3"/>
        <v>3490.5</v>
      </c>
      <c r="AH21" s="409">
        <f t="shared" si="4"/>
        <v>1672</v>
      </c>
      <c r="AI21" s="405">
        <f t="shared" si="5"/>
        <v>1767</v>
      </c>
      <c r="AJ21" s="405">
        <f t="shared" si="6"/>
        <v>1845</v>
      </c>
      <c r="AK21" s="405">
        <f t="shared" si="7"/>
        <v>1925</v>
      </c>
      <c r="AL21" s="405">
        <f t="shared" si="8"/>
        <v>1984</v>
      </c>
      <c r="AM21" s="410">
        <f t="shared" si="9"/>
        <v>2042</v>
      </c>
      <c r="AN21" s="263">
        <f t="shared" si="20"/>
        <v>3164.875</v>
      </c>
      <c r="AO21" s="366">
        <f t="shared" si="10"/>
        <v>3363.125</v>
      </c>
      <c r="AP21" s="366">
        <f t="shared" si="10"/>
        <v>3518.25</v>
      </c>
      <c r="AQ21" s="366">
        <f t="shared" si="10"/>
        <v>3678.375</v>
      </c>
      <c r="AR21" s="366">
        <f t="shared" si="10"/>
        <v>3784.25</v>
      </c>
      <c r="AS21" s="436">
        <f t="shared" si="10"/>
        <v>3890.875</v>
      </c>
      <c r="AT21" s="445">
        <f t="shared" si="11"/>
        <v>1852</v>
      </c>
      <c r="AU21" s="446">
        <f t="shared" si="11"/>
        <v>1968</v>
      </c>
      <c r="AV21" s="446">
        <f t="shared" si="11"/>
        <v>2059</v>
      </c>
      <c r="AW21" s="446">
        <f t="shared" si="11"/>
        <v>2152</v>
      </c>
      <c r="AX21" s="446">
        <f t="shared" si="11"/>
        <v>2214</v>
      </c>
      <c r="AY21" s="447">
        <f t="shared" si="21"/>
        <v>2277</v>
      </c>
      <c r="AZ21" s="257">
        <f t="shared" si="22"/>
        <v>3472.25</v>
      </c>
      <c r="BA21" s="248">
        <f t="shared" si="12"/>
        <v>3706.75</v>
      </c>
      <c r="BB21" s="248">
        <f t="shared" si="12"/>
        <v>3883.5</v>
      </c>
      <c r="BC21" s="248">
        <f t="shared" si="12"/>
        <v>4067.25</v>
      </c>
      <c r="BD21" s="248">
        <f t="shared" si="12"/>
        <v>4178.5</v>
      </c>
      <c r="BE21" s="258">
        <f t="shared" si="12"/>
        <v>4291.25</v>
      </c>
      <c r="BF21" s="409">
        <f t="shared" si="13"/>
        <v>2032</v>
      </c>
      <c r="BG21" s="405">
        <f t="shared" si="13"/>
        <v>2169</v>
      </c>
      <c r="BH21" s="405">
        <f t="shared" si="13"/>
        <v>2272</v>
      </c>
      <c r="BI21" s="405">
        <f t="shared" si="13"/>
        <v>2380</v>
      </c>
      <c r="BJ21" s="405">
        <f t="shared" si="13"/>
        <v>2445</v>
      </c>
      <c r="BK21" s="410">
        <f t="shared" si="23"/>
        <v>2511</v>
      </c>
      <c r="BL21" s="263">
        <f t="shared" si="24"/>
        <v>3779.625</v>
      </c>
      <c r="BM21" s="264">
        <f t="shared" si="14"/>
        <v>4050.375</v>
      </c>
      <c r="BN21" s="264">
        <f t="shared" si="14"/>
        <v>4248.75</v>
      </c>
      <c r="BO21" s="264">
        <f t="shared" si="14"/>
        <v>4456.125</v>
      </c>
      <c r="BP21" s="264">
        <f t="shared" si="14"/>
        <v>4572.75</v>
      </c>
      <c r="BQ21" s="265">
        <f t="shared" si="14"/>
        <v>4691.625</v>
      </c>
      <c r="BR21" s="445">
        <f t="shared" si="15"/>
        <v>2212</v>
      </c>
      <c r="BS21" s="446">
        <f t="shared" si="15"/>
        <v>2370</v>
      </c>
      <c r="BT21" s="446">
        <f t="shared" si="15"/>
        <v>2486</v>
      </c>
      <c r="BU21" s="446">
        <f t="shared" si="15"/>
        <v>2607</v>
      </c>
      <c r="BV21" s="446">
        <f t="shared" si="15"/>
        <v>2676</v>
      </c>
      <c r="BW21" s="447">
        <f t="shared" si="25"/>
        <v>2745</v>
      </c>
      <c r="BX21" s="252">
        <v>4087</v>
      </c>
      <c r="BY21" s="387">
        <f t="shared" si="26"/>
        <v>4394</v>
      </c>
      <c r="BZ21" s="387">
        <f t="shared" si="27"/>
        <v>4614</v>
      </c>
      <c r="CA21" s="387">
        <f t="shared" si="28"/>
        <v>4845</v>
      </c>
      <c r="CB21" s="387">
        <f t="shared" si="29"/>
        <v>4967</v>
      </c>
      <c r="CC21" s="388">
        <f t="shared" si="30"/>
        <v>5092</v>
      </c>
      <c r="CD21" s="409">
        <f t="shared" si="16"/>
        <v>2391</v>
      </c>
      <c r="CE21" s="405">
        <f t="shared" si="16"/>
        <v>2571</v>
      </c>
      <c r="CF21" s="405">
        <f t="shared" si="16"/>
        <v>2700</v>
      </c>
      <c r="CG21" s="405">
        <f t="shared" si="16"/>
        <v>2835</v>
      </c>
      <c r="CH21" s="405">
        <f t="shared" si="16"/>
        <v>2906</v>
      </c>
      <c r="CI21" s="440">
        <f t="shared" si="16"/>
        <v>2979</v>
      </c>
      <c r="CJ21" s="246">
        <v>1.63</v>
      </c>
      <c r="CK21" s="389">
        <f t="shared" si="17"/>
        <v>1.7522499999999999</v>
      </c>
      <c r="CL21" s="389">
        <f t="shared" si="31"/>
        <v>1.8398625</v>
      </c>
      <c r="CM21" s="389">
        <f t="shared" si="32"/>
        <v>1.9318556249999999</v>
      </c>
      <c r="CN21" s="389">
        <f t="shared" si="33"/>
        <v>1.9801520156249999</v>
      </c>
      <c r="CO21" s="390">
        <f t="shared" si="34"/>
        <v>2.0296558160156248</v>
      </c>
    </row>
    <row r="22" spans="1:93" ht="15.75" customHeight="1" thickBot="1" x14ac:dyDescent="0.25">
      <c r="A22" s="678"/>
      <c r="B22" s="334" t="s">
        <v>213</v>
      </c>
      <c r="C22" s="335" t="s">
        <v>15</v>
      </c>
      <c r="D22" s="354">
        <v>1604</v>
      </c>
      <c r="E22" s="350">
        <v>1662</v>
      </c>
      <c r="F22" s="350">
        <v>1703</v>
      </c>
      <c r="G22" s="350">
        <v>1747</v>
      </c>
      <c r="H22" s="350">
        <v>1770</v>
      </c>
      <c r="I22" s="351">
        <v>1793</v>
      </c>
      <c r="J22" s="421">
        <f t="shared" si="18"/>
        <v>1126</v>
      </c>
      <c r="K22" s="422">
        <f t="shared" si="0"/>
        <v>1166</v>
      </c>
      <c r="L22" s="422">
        <f t="shared" si="0"/>
        <v>1195</v>
      </c>
      <c r="M22" s="422">
        <f t="shared" si="0"/>
        <v>1226</v>
      </c>
      <c r="N22" s="422">
        <f t="shared" si="0"/>
        <v>1242</v>
      </c>
      <c r="O22" s="423">
        <f t="shared" si="0"/>
        <v>1258</v>
      </c>
      <c r="P22" s="260">
        <f t="shared" si="1"/>
        <v>2005</v>
      </c>
      <c r="Q22" s="261">
        <f t="shared" si="1"/>
        <v>2077.5</v>
      </c>
      <c r="R22" s="261">
        <f t="shared" si="1"/>
        <v>2128.75</v>
      </c>
      <c r="S22" s="261">
        <f t="shared" si="1"/>
        <v>2183.75</v>
      </c>
      <c r="T22" s="261">
        <f t="shared" si="1"/>
        <v>2212.5</v>
      </c>
      <c r="U22" s="262">
        <f t="shared" si="1"/>
        <v>2241.25</v>
      </c>
      <c r="V22" s="411">
        <f t="shared" si="2"/>
        <v>1173</v>
      </c>
      <c r="W22" s="412">
        <f t="shared" si="2"/>
        <v>1216</v>
      </c>
      <c r="X22" s="412">
        <f t="shared" si="2"/>
        <v>1246</v>
      </c>
      <c r="Y22" s="412">
        <f t="shared" si="2"/>
        <v>1278</v>
      </c>
      <c r="Z22" s="412">
        <f t="shared" si="2"/>
        <v>1295</v>
      </c>
      <c r="AA22" s="413">
        <f t="shared" si="2"/>
        <v>1312</v>
      </c>
      <c r="AB22" s="260">
        <f t="shared" si="19"/>
        <v>2406</v>
      </c>
      <c r="AC22" s="261">
        <f t="shared" si="3"/>
        <v>2493</v>
      </c>
      <c r="AD22" s="261">
        <f t="shared" si="3"/>
        <v>2554.5</v>
      </c>
      <c r="AE22" s="261">
        <f t="shared" si="3"/>
        <v>2620.5</v>
      </c>
      <c r="AF22" s="261">
        <f t="shared" si="3"/>
        <v>2655</v>
      </c>
      <c r="AG22" s="262">
        <f t="shared" si="3"/>
        <v>2689.5</v>
      </c>
      <c r="AH22" s="411">
        <f t="shared" si="4"/>
        <v>1408</v>
      </c>
      <c r="AI22" s="412">
        <f t="shared" si="5"/>
        <v>1459</v>
      </c>
      <c r="AJ22" s="412">
        <f t="shared" si="6"/>
        <v>1495</v>
      </c>
      <c r="AK22" s="412">
        <f t="shared" si="7"/>
        <v>1533</v>
      </c>
      <c r="AL22" s="412">
        <f t="shared" si="8"/>
        <v>1554</v>
      </c>
      <c r="AM22" s="413">
        <f t="shared" si="9"/>
        <v>1574</v>
      </c>
      <c r="AN22" s="269">
        <f t="shared" si="20"/>
        <v>2792</v>
      </c>
      <c r="AO22" s="432">
        <f t="shared" si="10"/>
        <v>2931.5</v>
      </c>
      <c r="AP22" s="432">
        <f t="shared" si="10"/>
        <v>3030.875</v>
      </c>
      <c r="AQ22" s="432">
        <f t="shared" si="10"/>
        <v>3136.125</v>
      </c>
      <c r="AR22" s="432">
        <f t="shared" si="10"/>
        <v>3191.5</v>
      </c>
      <c r="AS22" s="437">
        <f t="shared" si="10"/>
        <v>3247.625</v>
      </c>
      <c r="AT22" s="448">
        <f t="shared" si="11"/>
        <v>1634</v>
      </c>
      <c r="AU22" s="449">
        <f t="shared" si="11"/>
        <v>1715</v>
      </c>
      <c r="AV22" s="449">
        <f t="shared" si="11"/>
        <v>1774</v>
      </c>
      <c r="AW22" s="449">
        <f t="shared" si="11"/>
        <v>1835</v>
      </c>
      <c r="AX22" s="449">
        <f t="shared" si="11"/>
        <v>1868</v>
      </c>
      <c r="AY22" s="450">
        <f t="shared" si="21"/>
        <v>1900</v>
      </c>
      <c r="AZ22" s="260">
        <f t="shared" si="22"/>
        <v>3178</v>
      </c>
      <c r="BA22" s="261">
        <f t="shared" si="12"/>
        <v>3370</v>
      </c>
      <c r="BB22" s="261">
        <f t="shared" si="12"/>
        <v>3507.25</v>
      </c>
      <c r="BC22" s="261">
        <f t="shared" si="12"/>
        <v>3651.75</v>
      </c>
      <c r="BD22" s="261">
        <f t="shared" si="12"/>
        <v>3728</v>
      </c>
      <c r="BE22" s="262">
        <f t="shared" si="12"/>
        <v>3805.75</v>
      </c>
      <c r="BF22" s="411">
        <f t="shared" si="13"/>
        <v>1860</v>
      </c>
      <c r="BG22" s="412">
        <f t="shared" si="13"/>
        <v>1972</v>
      </c>
      <c r="BH22" s="412">
        <f t="shared" si="13"/>
        <v>2052</v>
      </c>
      <c r="BI22" s="412">
        <f t="shared" si="13"/>
        <v>2137</v>
      </c>
      <c r="BJ22" s="412">
        <f t="shared" si="13"/>
        <v>2181</v>
      </c>
      <c r="BK22" s="413">
        <f t="shared" si="23"/>
        <v>2227</v>
      </c>
      <c r="BL22" s="269">
        <f t="shared" si="24"/>
        <v>3564</v>
      </c>
      <c r="BM22" s="270">
        <f t="shared" si="14"/>
        <v>3808.5</v>
      </c>
      <c r="BN22" s="270">
        <f t="shared" si="14"/>
        <v>3983.625</v>
      </c>
      <c r="BO22" s="270">
        <f t="shared" si="14"/>
        <v>4167.375</v>
      </c>
      <c r="BP22" s="270">
        <f t="shared" si="14"/>
        <v>4264.5</v>
      </c>
      <c r="BQ22" s="271">
        <f t="shared" si="14"/>
        <v>4363.875</v>
      </c>
      <c r="BR22" s="448">
        <f t="shared" si="15"/>
        <v>2085</v>
      </c>
      <c r="BS22" s="449">
        <f t="shared" si="15"/>
        <v>2228</v>
      </c>
      <c r="BT22" s="449">
        <f t="shared" si="15"/>
        <v>2331</v>
      </c>
      <c r="BU22" s="449">
        <f t="shared" si="15"/>
        <v>2438</v>
      </c>
      <c r="BV22" s="449">
        <f t="shared" si="15"/>
        <v>2495</v>
      </c>
      <c r="BW22" s="450">
        <f t="shared" si="25"/>
        <v>2553</v>
      </c>
      <c r="BX22" s="253">
        <v>3950</v>
      </c>
      <c r="BY22" s="431">
        <f t="shared" si="26"/>
        <v>4247</v>
      </c>
      <c r="BZ22" s="431">
        <f t="shared" si="27"/>
        <v>4460</v>
      </c>
      <c r="CA22" s="431">
        <f t="shared" si="28"/>
        <v>4683</v>
      </c>
      <c r="CB22" s="431">
        <f t="shared" si="29"/>
        <v>4801</v>
      </c>
      <c r="CC22" s="433">
        <f t="shared" si="30"/>
        <v>4922</v>
      </c>
      <c r="CD22" s="411">
        <f t="shared" si="16"/>
        <v>2311</v>
      </c>
      <c r="CE22" s="412">
        <f t="shared" si="16"/>
        <v>2485</v>
      </c>
      <c r="CF22" s="412">
        <f t="shared" si="16"/>
        <v>2610</v>
      </c>
      <c r="CG22" s="412">
        <f t="shared" si="16"/>
        <v>2740</v>
      </c>
      <c r="CH22" s="412">
        <f t="shared" si="16"/>
        <v>2809</v>
      </c>
      <c r="CI22" s="441">
        <f t="shared" si="16"/>
        <v>2880</v>
      </c>
      <c r="CJ22" s="247">
        <v>1.58</v>
      </c>
      <c r="CK22" s="391">
        <f t="shared" si="17"/>
        <v>1.6985000000000001</v>
      </c>
      <c r="CL22" s="391">
        <f t="shared" si="31"/>
        <v>1.783425</v>
      </c>
      <c r="CM22" s="391">
        <f t="shared" si="32"/>
        <v>1.87259625</v>
      </c>
      <c r="CN22" s="391">
        <f t="shared" si="33"/>
        <v>1.91941115625</v>
      </c>
      <c r="CO22" s="392">
        <f t="shared" si="34"/>
        <v>1.9673964351562501</v>
      </c>
    </row>
    <row r="23" spans="1:93" ht="25.5" x14ac:dyDescent="0.2">
      <c r="A23" s="677">
        <v>4</v>
      </c>
      <c r="B23" s="330" t="s">
        <v>264</v>
      </c>
      <c r="C23" s="331" t="s">
        <v>15</v>
      </c>
      <c r="D23" s="352">
        <v>2142</v>
      </c>
      <c r="E23" s="346">
        <v>2264</v>
      </c>
      <c r="F23" s="346">
        <v>2365</v>
      </c>
      <c r="G23" s="346">
        <v>2469</v>
      </c>
      <c r="H23" s="346">
        <v>2545</v>
      </c>
      <c r="I23" s="347">
        <v>2623</v>
      </c>
      <c r="J23" s="418">
        <f t="shared" si="18"/>
        <v>1503</v>
      </c>
      <c r="K23" s="419">
        <f t="shared" si="0"/>
        <v>1588</v>
      </c>
      <c r="L23" s="419">
        <f t="shared" si="0"/>
        <v>1659</v>
      </c>
      <c r="M23" s="419">
        <f t="shared" si="0"/>
        <v>1732</v>
      </c>
      <c r="N23" s="419">
        <f t="shared" si="0"/>
        <v>1786</v>
      </c>
      <c r="O23" s="420">
        <f t="shared" si="0"/>
        <v>1840</v>
      </c>
      <c r="P23" s="415">
        <f t="shared" si="1"/>
        <v>2677.5</v>
      </c>
      <c r="Q23" s="416">
        <f t="shared" si="1"/>
        <v>2830</v>
      </c>
      <c r="R23" s="416">
        <f t="shared" si="1"/>
        <v>2956.25</v>
      </c>
      <c r="S23" s="416">
        <f t="shared" si="1"/>
        <v>3086.25</v>
      </c>
      <c r="T23" s="416">
        <f t="shared" si="1"/>
        <v>3181.25</v>
      </c>
      <c r="U23" s="417">
        <f t="shared" si="1"/>
        <v>3278.75</v>
      </c>
      <c r="V23" s="406">
        <f t="shared" si="2"/>
        <v>1567</v>
      </c>
      <c r="W23" s="407">
        <f t="shared" si="2"/>
        <v>1656</v>
      </c>
      <c r="X23" s="407">
        <f t="shared" si="2"/>
        <v>1730</v>
      </c>
      <c r="Y23" s="407">
        <f t="shared" si="2"/>
        <v>1806</v>
      </c>
      <c r="Z23" s="407">
        <f t="shared" si="2"/>
        <v>1862</v>
      </c>
      <c r="AA23" s="408">
        <f t="shared" si="2"/>
        <v>1919</v>
      </c>
      <c r="AB23" s="415">
        <f t="shared" si="19"/>
        <v>3213</v>
      </c>
      <c r="AC23" s="416">
        <f t="shared" si="3"/>
        <v>3396</v>
      </c>
      <c r="AD23" s="416">
        <f t="shared" si="3"/>
        <v>3547.5</v>
      </c>
      <c r="AE23" s="416">
        <f t="shared" si="3"/>
        <v>3703.5</v>
      </c>
      <c r="AF23" s="416">
        <f t="shared" si="3"/>
        <v>3817.5</v>
      </c>
      <c r="AG23" s="417">
        <f t="shared" si="3"/>
        <v>3934.5</v>
      </c>
      <c r="AH23" s="406">
        <f t="shared" si="4"/>
        <v>1880</v>
      </c>
      <c r="AI23" s="407">
        <f t="shared" si="5"/>
        <v>1987</v>
      </c>
      <c r="AJ23" s="407">
        <f t="shared" si="6"/>
        <v>2076</v>
      </c>
      <c r="AK23" s="407">
        <f t="shared" si="7"/>
        <v>2167</v>
      </c>
      <c r="AL23" s="407">
        <f t="shared" si="8"/>
        <v>2234</v>
      </c>
      <c r="AM23" s="408">
        <f t="shared" si="9"/>
        <v>2302</v>
      </c>
      <c r="AN23" s="429">
        <f t="shared" si="20"/>
        <v>3453</v>
      </c>
      <c r="AO23" s="427">
        <f t="shared" si="10"/>
        <v>3668.5</v>
      </c>
      <c r="AP23" s="427">
        <f t="shared" si="10"/>
        <v>3838.375</v>
      </c>
      <c r="AQ23" s="427">
        <f t="shared" si="10"/>
        <v>4014.375</v>
      </c>
      <c r="AR23" s="427">
        <f t="shared" si="10"/>
        <v>4130.875</v>
      </c>
      <c r="AS23" s="435">
        <f t="shared" si="10"/>
        <v>4250.375</v>
      </c>
      <c r="AT23" s="442">
        <f t="shared" si="11"/>
        <v>2021</v>
      </c>
      <c r="AU23" s="443">
        <f t="shared" si="11"/>
        <v>2147</v>
      </c>
      <c r="AV23" s="443">
        <f t="shared" si="11"/>
        <v>2246</v>
      </c>
      <c r="AW23" s="443">
        <f t="shared" si="11"/>
        <v>2349</v>
      </c>
      <c r="AX23" s="443">
        <f t="shared" si="11"/>
        <v>2417</v>
      </c>
      <c r="AY23" s="444">
        <f t="shared" si="21"/>
        <v>2487</v>
      </c>
      <c r="AZ23" s="415">
        <f t="shared" si="22"/>
        <v>3693</v>
      </c>
      <c r="BA23" s="416">
        <f t="shared" si="12"/>
        <v>3941</v>
      </c>
      <c r="BB23" s="416">
        <f t="shared" si="12"/>
        <v>4129.25</v>
      </c>
      <c r="BC23" s="416">
        <f t="shared" si="12"/>
        <v>4325.25</v>
      </c>
      <c r="BD23" s="416">
        <f t="shared" si="12"/>
        <v>4444.25</v>
      </c>
      <c r="BE23" s="417">
        <f t="shared" si="12"/>
        <v>4566.25</v>
      </c>
      <c r="BF23" s="406">
        <f t="shared" si="13"/>
        <v>2161</v>
      </c>
      <c r="BG23" s="407">
        <f t="shared" si="13"/>
        <v>2306</v>
      </c>
      <c r="BH23" s="407">
        <f t="shared" si="13"/>
        <v>2416</v>
      </c>
      <c r="BI23" s="407">
        <f t="shared" si="13"/>
        <v>2531</v>
      </c>
      <c r="BJ23" s="407">
        <f t="shared" si="13"/>
        <v>2600</v>
      </c>
      <c r="BK23" s="408">
        <f t="shared" si="23"/>
        <v>2672</v>
      </c>
      <c r="BL23" s="429">
        <f t="shared" si="24"/>
        <v>3933</v>
      </c>
      <c r="BM23" s="434">
        <f t="shared" si="14"/>
        <v>4213.5</v>
      </c>
      <c r="BN23" s="434">
        <f t="shared" si="14"/>
        <v>4420.125</v>
      </c>
      <c r="BO23" s="434">
        <f t="shared" si="14"/>
        <v>4636.125</v>
      </c>
      <c r="BP23" s="434">
        <f t="shared" si="14"/>
        <v>4757.625</v>
      </c>
      <c r="BQ23" s="438">
        <f t="shared" si="14"/>
        <v>4882.125</v>
      </c>
      <c r="BR23" s="442">
        <f t="shared" si="15"/>
        <v>2301</v>
      </c>
      <c r="BS23" s="443">
        <f t="shared" si="15"/>
        <v>2465</v>
      </c>
      <c r="BT23" s="443">
        <f t="shared" si="15"/>
        <v>2586</v>
      </c>
      <c r="BU23" s="443">
        <f t="shared" si="15"/>
        <v>2713</v>
      </c>
      <c r="BV23" s="443">
        <f t="shared" si="15"/>
        <v>2784</v>
      </c>
      <c r="BW23" s="444">
        <f t="shared" si="25"/>
        <v>2857</v>
      </c>
      <c r="BX23" s="430">
        <v>4173</v>
      </c>
      <c r="BY23" s="426">
        <f t="shared" si="26"/>
        <v>4486</v>
      </c>
      <c r="BZ23" s="426">
        <f t="shared" si="27"/>
        <v>4711</v>
      </c>
      <c r="CA23" s="426">
        <f t="shared" si="28"/>
        <v>4947</v>
      </c>
      <c r="CB23" s="426">
        <f t="shared" si="29"/>
        <v>5071</v>
      </c>
      <c r="CC23" s="428">
        <f t="shared" si="30"/>
        <v>5198</v>
      </c>
      <c r="CD23" s="406">
        <f t="shared" si="16"/>
        <v>2442</v>
      </c>
      <c r="CE23" s="407">
        <f t="shared" si="16"/>
        <v>2625</v>
      </c>
      <c r="CF23" s="407">
        <f t="shared" si="16"/>
        <v>2756</v>
      </c>
      <c r="CG23" s="407">
        <f t="shared" si="16"/>
        <v>2894</v>
      </c>
      <c r="CH23" s="407">
        <f t="shared" si="16"/>
        <v>2967</v>
      </c>
      <c r="CI23" s="439">
        <f t="shared" si="16"/>
        <v>3041</v>
      </c>
      <c r="CJ23" s="402">
        <v>1.67</v>
      </c>
      <c r="CK23" s="403">
        <f t="shared" si="17"/>
        <v>1.79525</v>
      </c>
      <c r="CL23" s="403">
        <f t="shared" si="31"/>
        <v>1.8850125</v>
      </c>
      <c r="CM23" s="403">
        <f t="shared" si="32"/>
        <v>1.9792631249999999</v>
      </c>
      <c r="CN23" s="403">
        <f t="shared" si="33"/>
        <v>2.0287447031250001</v>
      </c>
      <c r="CO23" s="404">
        <f t="shared" si="34"/>
        <v>2.079463320703125</v>
      </c>
    </row>
    <row r="24" spans="1:93" ht="15" customHeight="1" x14ac:dyDescent="0.2">
      <c r="A24" s="679"/>
      <c r="B24" s="332" t="s">
        <v>214</v>
      </c>
      <c r="C24" s="333" t="s">
        <v>15</v>
      </c>
      <c r="D24" s="353">
        <v>1951</v>
      </c>
      <c r="E24" s="348">
        <v>2061</v>
      </c>
      <c r="F24" s="348">
        <v>2152</v>
      </c>
      <c r="G24" s="348">
        <v>2245</v>
      </c>
      <c r="H24" s="348">
        <v>2314</v>
      </c>
      <c r="I24" s="349">
        <v>2384</v>
      </c>
      <c r="J24" s="343">
        <f t="shared" si="18"/>
        <v>1369</v>
      </c>
      <c r="K24" s="344">
        <f t="shared" si="0"/>
        <v>1446</v>
      </c>
      <c r="L24" s="344">
        <f t="shared" si="0"/>
        <v>1510</v>
      </c>
      <c r="M24" s="344">
        <f t="shared" si="0"/>
        <v>1575</v>
      </c>
      <c r="N24" s="344">
        <f t="shared" si="0"/>
        <v>1624</v>
      </c>
      <c r="O24" s="345">
        <f t="shared" si="0"/>
        <v>1673</v>
      </c>
      <c r="P24" s="257">
        <f t="shared" si="1"/>
        <v>2438.75</v>
      </c>
      <c r="Q24" s="248">
        <f t="shared" si="1"/>
        <v>2576.25</v>
      </c>
      <c r="R24" s="248">
        <f t="shared" si="1"/>
        <v>2690</v>
      </c>
      <c r="S24" s="248">
        <f t="shared" si="1"/>
        <v>2806.25</v>
      </c>
      <c r="T24" s="248">
        <f t="shared" si="1"/>
        <v>2892.5</v>
      </c>
      <c r="U24" s="258">
        <f t="shared" si="1"/>
        <v>2980</v>
      </c>
      <c r="V24" s="409">
        <f t="shared" si="2"/>
        <v>1427</v>
      </c>
      <c r="W24" s="405">
        <f t="shared" si="2"/>
        <v>1508</v>
      </c>
      <c r="X24" s="405">
        <f t="shared" si="2"/>
        <v>1574</v>
      </c>
      <c r="Y24" s="405">
        <f t="shared" si="2"/>
        <v>1642</v>
      </c>
      <c r="Z24" s="405">
        <f t="shared" si="2"/>
        <v>1693</v>
      </c>
      <c r="AA24" s="410">
        <f t="shared" si="2"/>
        <v>1744</v>
      </c>
      <c r="AB24" s="257">
        <f t="shared" si="19"/>
        <v>2926.5</v>
      </c>
      <c r="AC24" s="248">
        <f t="shared" si="3"/>
        <v>3091.5</v>
      </c>
      <c r="AD24" s="248">
        <f t="shared" si="3"/>
        <v>3228</v>
      </c>
      <c r="AE24" s="248">
        <f t="shared" si="3"/>
        <v>3367.5</v>
      </c>
      <c r="AF24" s="248">
        <f t="shared" si="3"/>
        <v>3471</v>
      </c>
      <c r="AG24" s="258">
        <f t="shared" si="3"/>
        <v>3576</v>
      </c>
      <c r="AH24" s="409">
        <f t="shared" si="4"/>
        <v>1713</v>
      </c>
      <c r="AI24" s="405">
        <f t="shared" si="5"/>
        <v>1809</v>
      </c>
      <c r="AJ24" s="405">
        <f t="shared" si="6"/>
        <v>1889</v>
      </c>
      <c r="AK24" s="405">
        <f t="shared" si="7"/>
        <v>1970</v>
      </c>
      <c r="AL24" s="405">
        <f t="shared" si="8"/>
        <v>2031</v>
      </c>
      <c r="AM24" s="410">
        <f t="shared" si="9"/>
        <v>2092</v>
      </c>
      <c r="AN24" s="263">
        <f t="shared" si="20"/>
        <v>3227.375</v>
      </c>
      <c r="AO24" s="366">
        <f t="shared" si="10"/>
        <v>3428.625</v>
      </c>
      <c r="AP24" s="366">
        <f t="shared" si="10"/>
        <v>3586.5</v>
      </c>
      <c r="AQ24" s="366">
        <f t="shared" si="10"/>
        <v>3749.625</v>
      </c>
      <c r="AR24" s="366">
        <f t="shared" si="10"/>
        <v>3858</v>
      </c>
      <c r="AS24" s="436">
        <f t="shared" si="10"/>
        <v>3968.25</v>
      </c>
      <c r="AT24" s="445">
        <f t="shared" si="11"/>
        <v>1889</v>
      </c>
      <c r="AU24" s="446">
        <f t="shared" si="11"/>
        <v>2006</v>
      </c>
      <c r="AV24" s="446">
        <f t="shared" si="11"/>
        <v>2099</v>
      </c>
      <c r="AW24" s="446">
        <f t="shared" si="11"/>
        <v>2194</v>
      </c>
      <c r="AX24" s="446">
        <f t="shared" si="11"/>
        <v>2257</v>
      </c>
      <c r="AY24" s="447">
        <f t="shared" si="21"/>
        <v>2322</v>
      </c>
      <c r="AZ24" s="257">
        <f t="shared" si="22"/>
        <v>3528.25</v>
      </c>
      <c r="BA24" s="248">
        <f t="shared" si="12"/>
        <v>3765.75</v>
      </c>
      <c r="BB24" s="248">
        <f t="shared" si="12"/>
        <v>3945</v>
      </c>
      <c r="BC24" s="248">
        <f t="shared" si="12"/>
        <v>4131.75</v>
      </c>
      <c r="BD24" s="248">
        <f t="shared" si="12"/>
        <v>4245</v>
      </c>
      <c r="BE24" s="258">
        <f t="shared" si="12"/>
        <v>4360.5</v>
      </c>
      <c r="BF24" s="409">
        <f t="shared" si="13"/>
        <v>2065</v>
      </c>
      <c r="BG24" s="405">
        <f t="shared" si="13"/>
        <v>2203</v>
      </c>
      <c r="BH24" s="405">
        <f t="shared" si="13"/>
        <v>2308</v>
      </c>
      <c r="BI24" s="405">
        <f t="shared" si="13"/>
        <v>2418</v>
      </c>
      <c r="BJ24" s="405">
        <f t="shared" si="13"/>
        <v>2484</v>
      </c>
      <c r="BK24" s="410">
        <f t="shared" si="23"/>
        <v>2551</v>
      </c>
      <c r="BL24" s="263">
        <f t="shared" si="24"/>
        <v>3829.125</v>
      </c>
      <c r="BM24" s="264">
        <f t="shared" si="14"/>
        <v>4102.875</v>
      </c>
      <c r="BN24" s="264">
        <f t="shared" si="14"/>
        <v>4303.5</v>
      </c>
      <c r="BO24" s="264">
        <f t="shared" si="14"/>
        <v>4513.875</v>
      </c>
      <c r="BP24" s="264">
        <f t="shared" si="14"/>
        <v>4632</v>
      </c>
      <c r="BQ24" s="265">
        <f t="shared" si="14"/>
        <v>4752.75</v>
      </c>
      <c r="BR24" s="445">
        <f t="shared" si="15"/>
        <v>2241</v>
      </c>
      <c r="BS24" s="446">
        <f t="shared" si="15"/>
        <v>2401</v>
      </c>
      <c r="BT24" s="446">
        <f t="shared" si="15"/>
        <v>2518</v>
      </c>
      <c r="BU24" s="446">
        <f t="shared" si="15"/>
        <v>2641</v>
      </c>
      <c r="BV24" s="446">
        <f t="shared" si="15"/>
        <v>2710</v>
      </c>
      <c r="BW24" s="447">
        <f t="shared" si="25"/>
        <v>2781</v>
      </c>
      <c r="BX24" s="252">
        <v>4130</v>
      </c>
      <c r="BY24" s="387">
        <f t="shared" si="26"/>
        <v>4440</v>
      </c>
      <c r="BZ24" s="387">
        <f t="shared" si="27"/>
        <v>4662</v>
      </c>
      <c r="CA24" s="387">
        <f t="shared" si="28"/>
        <v>4896</v>
      </c>
      <c r="CB24" s="387">
        <f t="shared" si="29"/>
        <v>5019</v>
      </c>
      <c r="CC24" s="388">
        <f t="shared" si="30"/>
        <v>5145</v>
      </c>
      <c r="CD24" s="409">
        <f t="shared" si="16"/>
        <v>2417</v>
      </c>
      <c r="CE24" s="405">
        <f t="shared" si="16"/>
        <v>2598</v>
      </c>
      <c r="CF24" s="405">
        <f t="shared" si="16"/>
        <v>2728</v>
      </c>
      <c r="CG24" s="405">
        <f t="shared" si="16"/>
        <v>2865</v>
      </c>
      <c r="CH24" s="405">
        <f t="shared" si="16"/>
        <v>2937</v>
      </c>
      <c r="CI24" s="440">
        <f t="shared" si="16"/>
        <v>3010</v>
      </c>
      <c r="CJ24" s="246">
        <v>1.65</v>
      </c>
      <c r="CK24" s="389">
        <f t="shared" si="17"/>
        <v>1.7737499999999999</v>
      </c>
      <c r="CL24" s="389">
        <f t="shared" si="31"/>
        <v>1.8624375</v>
      </c>
      <c r="CM24" s="389">
        <f t="shared" si="32"/>
        <v>1.955559375</v>
      </c>
      <c r="CN24" s="389">
        <f t="shared" si="33"/>
        <v>2.004448359375</v>
      </c>
      <c r="CO24" s="390">
        <f t="shared" si="34"/>
        <v>2.0545595683593749</v>
      </c>
    </row>
    <row r="25" spans="1:93" ht="15" customHeight="1" x14ac:dyDescent="0.2">
      <c r="A25" s="679"/>
      <c r="B25" s="332" t="s">
        <v>215</v>
      </c>
      <c r="C25" s="333" t="s">
        <v>15</v>
      </c>
      <c r="D25" s="353">
        <v>1791</v>
      </c>
      <c r="E25" s="348">
        <v>1891</v>
      </c>
      <c r="F25" s="348">
        <v>1974</v>
      </c>
      <c r="G25" s="348">
        <v>2059</v>
      </c>
      <c r="H25" s="348">
        <v>2122</v>
      </c>
      <c r="I25" s="349">
        <v>2185</v>
      </c>
      <c r="J25" s="343">
        <f t="shared" si="18"/>
        <v>1257</v>
      </c>
      <c r="K25" s="344">
        <f t="shared" si="0"/>
        <v>1327</v>
      </c>
      <c r="L25" s="344">
        <f t="shared" si="0"/>
        <v>1385</v>
      </c>
      <c r="M25" s="344">
        <f t="shared" si="0"/>
        <v>1445</v>
      </c>
      <c r="N25" s="344">
        <f t="shared" si="0"/>
        <v>1489</v>
      </c>
      <c r="O25" s="345">
        <f t="shared" si="0"/>
        <v>1533</v>
      </c>
      <c r="P25" s="257">
        <f t="shared" si="1"/>
        <v>2238.75</v>
      </c>
      <c r="Q25" s="248">
        <f t="shared" si="1"/>
        <v>2363.75</v>
      </c>
      <c r="R25" s="248">
        <f t="shared" si="1"/>
        <v>2467.5</v>
      </c>
      <c r="S25" s="248">
        <f t="shared" si="1"/>
        <v>2573.75</v>
      </c>
      <c r="T25" s="248">
        <f t="shared" si="1"/>
        <v>2652.5</v>
      </c>
      <c r="U25" s="258">
        <f t="shared" si="1"/>
        <v>2731.25</v>
      </c>
      <c r="V25" s="409">
        <f t="shared" si="2"/>
        <v>1310</v>
      </c>
      <c r="W25" s="405">
        <f t="shared" si="2"/>
        <v>1383</v>
      </c>
      <c r="X25" s="405">
        <f t="shared" si="2"/>
        <v>1444</v>
      </c>
      <c r="Y25" s="405">
        <f t="shared" si="2"/>
        <v>1506</v>
      </c>
      <c r="Z25" s="405">
        <f t="shared" si="2"/>
        <v>1552</v>
      </c>
      <c r="AA25" s="410">
        <f t="shared" si="2"/>
        <v>1598</v>
      </c>
      <c r="AB25" s="257">
        <f t="shared" si="19"/>
        <v>2686.5</v>
      </c>
      <c r="AC25" s="248">
        <f t="shared" si="3"/>
        <v>2836.5</v>
      </c>
      <c r="AD25" s="248">
        <f t="shared" si="3"/>
        <v>2961</v>
      </c>
      <c r="AE25" s="248">
        <f t="shared" si="3"/>
        <v>3088.5</v>
      </c>
      <c r="AF25" s="248">
        <f t="shared" si="3"/>
        <v>3183</v>
      </c>
      <c r="AG25" s="258">
        <f t="shared" si="3"/>
        <v>3277.5</v>
      </c>
      <c r="AH25" s="409">
        <f t="shared" si="4"/>
        <v>1572</v>
      </c>
      <c r="AI25" s="405">
        <f t="shared" si="5"/>
        <v>1660</v>
      </c>
      <c r="AJ25" s="405">
        <f t="shared" si="6"/>
        <v>1733</v>
      </c>
      <c r="AK25" s="405">
        <f t="shared" si="7"/>
        <v>1807</v>
      </c>
      <c r="AL25" s="405">
        <f t="shared" si="8"/>
        <v>1863</v>
      </c>
      <c r="AM25" s="410">
        <f t="shared" si="9"/>
        <v>1918</v>
      </c>
      <c r="AN25" s="263">
        <f t="shared" si="20"/>
        <v>3036.625</v>
      </c>
      <c r="AO25" s="366">
        <f t="shared" si="10"/>
        <v>3225.875</v>
      </c>
      <c r="AP25" s="366">
        <f t="shared" si="10"/>
        <v>3374.25</v>
      </c>
      <c r="AQ25" s="366">
        <f t="shared" si="10"/>
        <v>3527.625</v>
      </c>
      <c r="AR25" s="366">
        <f t="shared" si="10"/>
        <v>3629</v>
      </c>
      <c r="AS25" s="436">
        <f t="shared" si="10"/>
        <v>3731.125</v>
      </c>
      <c r="AT25" s="445">
        <f t="shared" si="11"/>
        <v>1777</v>
      </c>
      <c r="AU25" s="446">
        <f t="shared" si="11"/>
        <v>1888</v>
      </c>
      <c r="AV25" s="446">
        <f t="shared" si="11"/>
        <v>1974</v>
      </c>
      <c r="AW25" s="446">
        <f t="shared" si="11"/>
        <v>2064</v>
      </c>
      <c r="AX25" s="446">
        <f t="shared" si="11"/>
        <v>2123</v>
      </c>
      <c r="AY25" s="447">
        <f t="shared" si="21"/>
        <v>2183</v>
      </c>
      <c r="AZ25" s="257">
        <f t="shared" si="22"/>
        <v>3386.75</v>
      </c>
      <c r="BA25" s="248">
        <f t="shared" si="12"/>
        <v>3615.25</v>
      </c>
      <c r="BB25" s="248">
        <f t="shared" si="12"/>
        <v>3787.5</v>
      </c>
      <c r="BC25" s="248">
        <f t="shared" si="12"/>
        <v>3966.75</v>
      </c>
      <c r="BD25" s="248">
        <f t="shared" si="12"/>
        <v>4075</v>
      </c>
      <c r="BE25" s="258">
        <f t="shared" si="12"/>
        <v>4184.75</v>
      </c>
      <c r="BF25" s="409">
        <f t="shared" si="13"/>
        <v>1982</v>
      </c>
      <c r="BG25" s="405">
        <f t="shared" si="13"/>
        <v>2115</v>
      </c>
      <c r="BH25" s="405">
        <f t="shared" si="13"/>
        <v>2216</v>
      </c>
      <c r="BI25" s="405">
        <f t="shared" si="13"/>
        <v>2321</v>
      </c>
      <c r="BJ25" s="405">
        <f t="shared" si="13"/>
        <v>2384</v>
      </c>
      <c r="BK25" s="410">
        <f t="shared" si="23"/>
        <v>2449</v>
      </c>
      <c r="BL25" s="263">
        <f t="shared" si="24"/>
        <v>3736.875</v>
      </c>
      <c r="BM25" s="264">
        <f t="shared" si="14"/>
        <v>4004.625</v>
      </c>
      <c r="BN25" s="264">
        <f t="shared" si="14"/>
        <v>4200.75</v>
      </c>
      <c r="BO25" s="264">
        <f t="shared" si="14"/>
        <v>4405.875</v>
      </c>
      <c r="BP25" s="264">
        <f t="shared" si="14"/>
        <v>4521</v>
      </c>
      <c r="BQ25" s="265">
        <f t="shared" si="14"/>
        <v>4638.375</v>
      </c>
      <c r="BR25" s="445">
        <f t="shared" si="15"/>
        <v>2187</v>
      </c>
      <c r="BS25" s="446">
        <f t="shared" si="15"/>
        <v>2343</v>
      </c>
      <c r="BT25" s="446">
        <f t="shared" si="15"/>
        <v>2458</v>
      </c>
      <c r="BU25" s="446">
        <f t="shared" si="15"/>
        <v>2578</v>
      </c>
      <c r="BV25" s="446">
        <f t="shared" si="15"/>
        <v>2645</v>
      </c>
      <c r="BW25" s="447">
        <f t="shared" si="25"/>
        <v>2714</v>
      </c>
      <c r="BX25" s="252">
        <v>4087</v>
      </c>
      <c r="BY25" s="387">
        <f t="shared" si="26"/>
        <v>4394</v>
      </c>
      <c r="BZ25" s="387">
        <f t="shared" si="27"/>
        <v>4614</v>
      </c>
      <c r="CA25" s="387">
        <f t="shared" si="28"/>
        <v>4845</v>
      </c>
      <c r="CB25" s="387">
        <f t="shared" si="29"/>
        <v>4967</v>
      </c>
      <c r="CC25" s="388">
        <f t="shared" si="30"/>
        <v>5092</v>
      </c>
      <c r="CD25" s="409">
        <f t="shared" si="16"/>
        <v>2391</v>
      </c>
      <c r="CE25" s="405">
        <f t="shared" si="16"/>
        <v>2571</v>
      </c>
      <c r="CF25" s="405">
        <f t="shared" si="16"/>
        <v>2700</v>
      </c>
      <c r="CG25" s="405">
        <f t="shared" si="16"/>
        <v>2835</v>
      </c>
      <c r="CH25" s="405">
        <f t="shared" si="16"/>
        <v>2906</v>
      </c>
      <c r="CI25" s="440">
        <f t="shared" si="16"/>
        <v>2979</v>
      </c>
      <c r="CJ25" s="246">
        <v>1.63</v>
      </c>
      <c r="CK25" s="389">
        <f t="shared" si="17"/>
        <v>1.7522499999999999</v>
      </c>
      <c r="CL25" s="389">
        <f t="shared" si="31"/>
        <v>1.8398625</v>
      </c>
      <c r="CM25" s="389">
        <f t="shared" si="32"/>
        <v>1.9318556249999999</v>
      </c>
      <c r="CN25" s="389">
        <f t="shared" si="33"/>
        <v>1.9801520156249999</v>
      </c>
      <c r="CO25" s="390">
        <f t="shared" si="34"/>
        <v>2.0296558160156248</v>
      </c>
    </row>
    <row r="26" spans="1:93" ht="15.75" customHeight="1" thickBot="1" x14ac:dyDescent="0.25">
      <c r="A26" s="678"/>
      <c r="B26" s="334" t="s">
        <v>216</v>
      </c>
      <c r="C26" s="335" t="s">
        <v>15</v>
      </c>
      <c r="D26" s="354">
        <v>1604</v>
      </c>
      <c r="E26" s="350">
        <v>1662</v>
      </c>
      <c r="F26" s="350">
        <v>1703</v>
      </c>
      <c r="G26" s="350">
        <v>1747</v>
      </c>
      <c r="H26" s="350">
        <v>1770</v>
      </c>
      <c r="I26" s="351">
        <v>1793</v>
      </c>
      <c r="J26" s="421">
        <f t="shared" si="18"/>
        <v>1126</v>
      </c>
      <c r="K26" s="422">
        <f t="shared" si="0"/>
        <v>1166</v>
      </c>
      <c r="L26" s="422">
        <f t="shared" si="0"/>
        <v>1195</v>
      </c>
      <c r="M26" s="422">
        <f t="shared" si="0"/>
        <v>1226</v>
      </c>
      <c r="N26" s="422">
        <f t="shared" si="0"/>
        <v>1242</v>
      </c>
      <c r="O26" s="423">
        <f t="shared" si="0"/>
        <v>1258</v>
      </c>
      <c r="P26" s="260">
        <f t="shared" si="1"/>
        <v>2005</v>
      </c>
      <c r="Q26" s="261">
        <f t="shared" si="1"/>
        <v>2077.5</v>
      </c>
      <c r="R26" s="261">
        <f t="shared" si="1"/>
        <v>2128.75</v>
      </c>
      <c r="S26" s="261">
        <f t="shared" si="1"/>
        <v>2183.75</v>
      </c>
      <c r="T26" s="261">
        <f t="shared" si="1"/>
        <v>2212.5</v>
      </c>
      <c r="U26" s="262">
        <f t="shared" si="1"/>
        <v>2241.25</v>
      </c>
      <c r="V26" s="411">
        <f t="shared" si="2"/>
        <v>1173</v>
      </c>
      <c r="W26" s="412">
        <f t="shared" si="2"/>
        <v>1216</v>
      </c>
      <c r="X26" s="412">
        <f t="shared" si="2"/>
        <v>1246</v>
      </c>
      <c r="Y26" s="412">
        <f t="shared" si="2"/>
        <v>1278</v>
      </c>
      <c r="Z26" s="412">
        <f t="shared" si="2"/>
        <v>1295</v>
      </c>
      <c r="AA26" s="413">
        <f t="shared" si="2"/>
        <v>1312</v>
      </c>
      <c r="AB26" s="260">
        <f t="shared" si="19"/>
        <v>2406</v>
      </c>
      <c r="AC26" s="261">
        <f t="shared" si="3"/>
        <v>2493</v>
      </c>
      <c r="AD26" s="261">
        <f t="shared" si="3"/>
        <v>2554.5</v>
      </c>
      <c r="AE26" s="261">
        <f t="shared" si="3"/>
        <v>2620.5</v>
      </c>
      <c r="AF26" s="261">
        <f t="shared" si="3"/>
        <v>2655</v>
      </c>
      <c r="AG26" s="262">
        <f t="shared" si="3"/>
        <v>2689.5</v>
      </c>
      <c r="AH26" s="411">
        <f t="shared" si="4"/>
        <v>1408</v>
      </c>
      <c r="AI26" s="412">
        <f t="shared" si="5"/>
        <v>1459</v>
      </c>
      <c r="AJ26" s="412">
        <f t="shared" si="6"/>
        <v>1495</v>
      </c>
      <c r="AK26" s="412">
        <f t="shared" si="7"/>
        <v>1533</v>
      </c>
      <c r="AL26" s="412">
        <f t="shared" si="8"/>
        <v>1554</v>
      </c>
      <c r="AM26" s="413">
        <f t="shared" si="9"/>
        <v>1574</v>
      </c>
      <c r="AN26" s="269">
        <f t="shared" si="20"/>
        <v>2792</v>
      </c>
      <c r="AO26" s="432">
        <f t="shared" si="10"/>
        <v>2931.5</v>
      </c>
      <c r="AP26" s="432">
        <f t="shared" si="10"/>
        <v>3030.875</v>
      </c>
      <c r="AQ26" s="432">
        <f t="shared" si="10"/>
        <v>3136.125</v>
      </c>
      <c r="AR26" s="432">
        <f t="shared" si="10"/>
        <v>3191.5</v>
      </c>
      <c r="AS26" s="437">
        <f t="shared" si="10"/>
        <v>3247.625</v>
      </c>
      <c r="AT26" s="448">
        <f t="shared" si="11"/>
        <v>1634</v>
      </c>
      <c r="AU26" s="449">
        <f t="shared" si="11"/>
        <v>1715</v>
      </c>
      <c r="AV26" s="449">
        <f t="shared" si="11"/>
        <v>1774</v>
      </c>
      <c r="AW26" s="449">
        <f t="shared" si="11"/>
        <v>1835</v>
      </c>
      <c r="AX26" s="449">
        <f t="shared" si="11"/>
        <v>1868</v>
      </c>
      <c r="AY26" s="450">
        <f t="shared" si="21"/>
        <v>1900</v>
      </c>
      <c r="AZ26" s="260">
        <f t="shared" si="22"/>
        <v>3178</v>
      </c>
      <c r="BA26" s="261">
        <f t="shared" si="12"/>
        <v>3370</v>
      </c>
      <c r="BB26" s="261">
        <f t="shared" si="12"/>
        <v>3507.25</v>
      </c>
      <c r="BC26" s="261">
        <f t="shared" si="12"/>
        <v>3651.75</v>
      </c>
      <c r="BD26" s="261">
        <f t="shared" si="12"/>
        <v>3728</v>
      </c>
      <c r="BE26" s="262">
        <f t="shared" si="12"/>
        <v>3805.75</v>
      </c>
      <c r="BF26" s="411">
        <f t="shared" si="13"/>
        <v>1860</v>
      </c>
      <c r="BG26" s="412">
        <f t="shared" si="13"/>
        <v>1972</v>
      </c>
      <c r="BH26" s="412">
        <f t="shared" si="13"/>
        <v>2052</v>
      </c>
      <c r="BI26" s="412">
        <f t="shared" si="13"/>
        <v>2137</v>
      </c>
      <c r="BJ26" s="412">
        <f t="shared" si="13"/>
        <v>2181</v>
      </c>
      <c r="BK26" s="413">
        <f t="shared" si="23"/>
        <v>2227</v>
      </c>
      <c r="BL26" s="269">
        <f t="shared" si="24"/>
        <v>3564</v>
      </c>
      <c r="BM26" s="270">
        <f t="shared" si="14"/>
        <v>3808.5</v>
      </c>
      <c r="BN26" s="270">
        <f t="shared" si="14"/>
        <v>3983.625</v>
      </c>
      <c r="BO26" s="270">
        <f t="shared" si="14"/>
        <v>4167.375</v>
      </c>
      <c r="BP26" s="270">
        <f t="shared" si="14"/>
        <v>4264.5</v>
      </c>
      <c r="BQ26" s="271">
        <f t="shared" si="14"/>
        <v>4363.875</v>
      </c>
      <c r="BR26" s="448">
        <f t="shared" si="15"/>
        <v>2085</v>
      </c>
      <c r="BS26" s="449">
        <f t="shared" si="15"/>
        <v>2228</v>
      </c>
      <c r="BT26" s="449">
        <f t="shared" si="15"/>
        <v>2331</v>
      </c>
      <c r="BU26" s="449">
        <f t="shared" si="15"/>
        <v>2438</v>
      </c>
      <c r="BV26" s="449">
        <f t="shared" si="15"/>
        <v>2495</v>
      </c>
      <c r="BW26" s="450">
        <f t="shared" si="25"/>
        <v>2553</v>
      </c>
      <c r="BX26" s="253">
        <v>3950</v>
      </c>
      <c r="BY26" s="431">
        <f t="shared" si="26"/>
        <v>4247</v>
      </c>
      <c r="BZ26" s="431">
        <f t="shared" si="27"/>
        <v>4460</v>
      </c>
      <c r="CA26" s="431">
        <f t="shared" si="28"/>
        <v>4683</v>
      </c>
      <c r="CB26" s="431">
        <f t="shared" si="29"/>
        <v>4801</v>
      </c>
      <c r="CC26" s="433">
        <f t="shared" si="30"/>
        <v>4922</v>
      </c>
      <c r="CD26" s="411">
        <f t="shared" si="16"/>
        <v>2311</v>
      </c>
      <c r="CE26" s="412">
        <f t="shared" si="16"/>
        <v>2485</v>
      </c>
      <c r="CF26" s="412">
        <f t="shared" si="16"/>
        <v>2610</v>
      </c>
      <c r="CG26" s="412">
        <f t="shared" si="16"/>
        <v>2740</v>
      </c>
      <c r="CH26" s="412">
        <f t="shared" si="16"/>
        <v>2809</v>
      </c>
      <c r="CI26" s="441">
        <f t="shared" si="16"/>
        <v>2880</v>
      </c>
      <c r="CJ26" s="247">
        <v>1.58</v>
      </c>
      <c r="CK26" s="391">
        <f t="shared" si="17"/>
        <v>1.6985000000000001</v>
      </c>
      <c r="CL26" s="391">
        <f t="shared" si="31"/>
        <v>1.783425</v>
      </c>
      <c r="CM26" s="391">
        <f t="shared" si="32"/>
        <v>1.87259625</v>
      </c>
      <c r="CN26" s="391">
        <f t="shared" si="33"/>
        <v>1.91941115625</v>
      </c>
      <c r="CO26" s="392">
        <f t="shared" si="34"/>
        <v>1.9673964351562501</v>
      </c>
    </row>
    <row r="27" spans="1:93" ht="38.25" x14ac:dyDescent="0.2">
      <c r="A27" s="677">
        <v>5</v>
      </c>
      <c r="B27" s="330" t="s">
        <v>265</v>
      </c>
      <c r="C27" s="331" t="s">
        <v>15</v>
      </c>
      <c r="D27" s="352">
        <v>1763</v>
      </c>
      <c r="E27" s="346">
        <v>1862</v>
      </c>
      <c r="F27" s="346">
        <v>1943</v>
      </c>
      <c r="G27" s="346">
        <v>2026</v>
      </c>
      <c r="H27" s="346">
        <v>2088</v>
      </c>
      <c r="I27" s="347">
        <v>2150</v>
      </c>
      <c r="J27" s="418">
        <f t="shared" si="18"/>
        <v>1237</v>
      </c>
      <c r="K27" s="419">
        <f t="shared" si="18"/>
        <v>1307</v>
      </c>
      <c r="L27" s="419">
        <f t="shared" si="18"/>
        <v>1363</v>
      </c>
      <c r="M27" s="419">
        <f t="shared" si="18"/>
        <v>1422</v>
      </c>
      <c r="N27" s="419">
        <f t="shared" si="18"/>
        <v>1465</v>
      </c>
      <c r="O27" s="420">
        <f t="shared" ref="O27:O90" si="35">ROUNDUP(I27*0.7014,0)</f>
        <v>1509</v>
      </c>
      <c r="P27" s="415">
        <f t="shared" ref="P27:S90" si="36">D27*1.25</f>
        <v>2203.75</v>
      </c>
      <c r="Q27" s="416">
        <f t="shared" si="36"/>
        <v>2327.5</v>
      </c>
      <c r="R27" s="416">
        <f t="shared" si="36"/>
        <v>2428.75</v>
      </c>
      <c r="S27" s="416">
        <f t="shared" si="36"/>
        <v>2532.5</v>
      </c>
      <c r="T27" s="416">
        <f t="shared" ref="T27:U90" si="37">H27*1.25</f>
        <v>2610</v>
      </c>
      <c r="U27" s="417">
        <f t="shared" si="37"/>
        <v>2687.5</v>
      </c>
      <c r="V27" s="406">
        <f t="shared" ref="V27:Y90" si="38">ROUNDUP(P27*0.585,0)</f>
        <v>1290</v>
      </c>
      <c r="W27" s="407">
        <f t="shared" si="38"/>
        <v>1362</v>
      </c>
      <c r="X27" s="407">
        <f t="shared" si="38"/>
        <v>1421</v>
      </c>
      <c r="Y27" s="407">
        <f t="shared" si="38"/>
        <v>1482</v>
      </c>
      <c r="Z27" s="407">
        <f t="shared" ref="Z27:AA90" si="39">ROUNDUP(T27*0.585,0)</f>
        <v>1527</v>
      </c>
      <c r="AA27" s="408">
        <f t="shared" si="39"/>
        <v>1573</v>
      </c>
      <c r="AB27" s="415">
        <f t="shared" si="19"/>
        <v>2644.5</v>
      </c>
      <c r="AC27" s="416">
        <f t="shared" si="19"/>
        <v>2793</v>
      </c>
      <c r="AD27" s="416">
        <f t="shared" si="19"/>
        <v>2914.5</v>
      </c>
      <c r="AE27" s="416">
        <f t="shared" si="19"/>
        <v>3039</v>
      </c>
      <c r="AF27" s="416">
        <f t="shared" si="19"/>
        <v>3132</v>
      </c>
      <c r="AG27" s="417">
        <f t="shared" ref="AG27:AG90" si="40">U27*1.2</f>
        <v>3225</v>
      </c>
      <c r="AH27" s="406">
        <f t="shared" si="4"/>
        <v>1548</v>
      </c>
      <c r="AI27" s="407">
        <f t="shared" si="5"/>
        <v>1634</v>
      </c>
      <c r="AJ27" s="407">
        <f t="shared" si="6"/>
        <v>1705</v>
      </c>
      <c r="AK27" s="407">
        <f t="shared" si="7"/>
        <v>1778</v>
      </c>
      <c r="AL27" s="407">
        <f t="shared" si="8"/>
        <v>1833</v>
      </c>
      <c r="AM27" s="408">
        <f t="shared" si="9"/>
        <v>1887</v>
      </c>
      <c r="AN27" s="429">
        <f t="shared" si="20"/>
        <v>3015.875</v>
      </c>
      <c r="AO27" s="427">
        <f t="shared" si="20"/>
        <v>3204.75</v>
      </c>
      <c r="AP27" s="427">
        <f t="shared" si="20"/>
        <v>3351.375</v>
      </c>
      <c r="AQ27" s="427">
        <f t="shared" si="20"/>
        <v>3503.25</v>
      </c>
      <c r="AR27" s="427">
        <f t="shared" si="20"/>
        <v>3603.75</v>
      </c>
      <c r="AS27" s="435">
        <f t="shared" ref="AS27:AS90" si="41">(CC27-AG27)/4+AG27</f>
        <v>3705</v>
      </c>
      <c r="AT27" s="442">
        <f t="shared" ref="AT27:AW90" si="42">ROUNDUP(AN27*0.585,0)</f>
        <v>1765</v>
      </c>
      <c r="AU27" s="443">
        <f t="shared" si="42"/>
        <v>1875</v>
      </c>
      <c r="AV27" s="443">
        <f t="shared" si="42"/>
        <v>1961</v>
      </c>
      <c r="AW27" s="443">
        <f t="shared" si="42"/>
        <v>2050</v>
      </c>
      <c r="AX27" s="443">
        <f t="shared" ref="AX27:AX90" si="43">ROUNDUP(AR27*0.585,0)</f>
        <v>2109</v>
      </c>
      <c r="AY27" s="444">
        <f t="shared" si="21"/>
        <v>2168</v>
      </c>
      <c r="AZ27" s="415">
        <f t="shared" si="22"/>
        <v>3387.25</v>
      </c>
      <c r="BA27" s="416">
        <f t="shared" si="22"/>
        <v>3616.5</v>
      </c>
      <c r="BB27" s="416">
        <f t="shared" si="22"/>
        <v>3788.25</v>
      </c>
      <c r="BC27" s="416">
        <f t="shared" si="22"/>
        <v>3967.5</v>
      </c>
      <c r="BD27" s="416">
        <f t="shared" si="22"/>
        <v>4075.5</v>
      </c>
      <c r="BE27" s="417">
        <f t="shared" ref="BE27:BE90" si="44">(CC27-AG27)/4+AS27</f>
        <v>4185</v>
      </c>
      <c r="BF27" s="406">
        <f t="shared" ref="BF27:BI90" si="45">ROUNDUP(AZ27*0.585,0)</f>
        <v>1982</v>
      </c>
      <c r="BG27" s="407">
        <f t="shared" si="45"/>
        <v>2116</v>
      </c>
      <c r="BH27" s="407">
        <f t="shared" si="45"/>
        <v>2217</v>
      </c>
      <c r="BI27" s="407">
        <f t="shared" si="45"/>
        <v>2321</v>
      </c>
      <c r="BJ27" s="407">
        <f t="shared" ref="BJ27:BJ90" si="46">ROUNDUP(BD27*0.585,0)</f>
        <v>2385</v>
      </c>
      <c r="BK27" s="408">
        <f t="shared" si="23"/>
        <v>2449</v>
      </c>
      <c r="BL27" s="429">
        <f t="shared" si="24"/>
        <v>3758.625</v>
      </c>
      <c r="BM27" s="434">
        <f t="shared" si="24"/>
        <v>4028.25</v>
      </c>
      <c r="BN27" s="434">
        <f t="shared" si="24"/>
        <v>4225.125</v>
      </c>
      <c r="BO27" s="434">
        <f t="shared" si="24"/>
        <v>4431.75</v>
      </c>
      <c r="BP27" s="434">
        <f t="shared" si="24"/>
        <v>4547.25</v>
      </c>
      <c r="BQ27" s="438">
        <f t="shared" ref="BQ27:BQ90" si="47">(CC27-AG27)/4+BE27</f>
        <v>4665</v>
      </c>
      <c r="BR27" s="442">
        <f t="shared" ref="BR27:BU90" si="48">ROUNDUP(BL27*0.585,0)</f>
        <v>2199</v>
      </c>
      <c r="BS27" s="443">
        <f t="shared" si="48"/>
        <v>2357</v>
      </c>
      <c r="BT27" s="443">
        <f t="shared" si="48"/>
        <v>2472</v>
      </c>
      <c r="BU27" s="443">
        <f t="shared" si="48"/>
        <v>2593</v>
      </c>
      <c r="BV27" s="443">
        <f t="shared" ref="BV27:BV90" si="49">ROUNDUP(BP27*0.585,0)</f>
        <v>2661</v>
      </c>
      <c r="BW27" s="444">
        <f t="shared" si="25"/>
        <v>2730</v>
      </c>
      <c r="BX27" s="430">
        <v>4130</v>
      </c>
      <c r="BY27" s="426">
        <f t="shared" si="26"/>
        <v>4440</v>
      </c>
      <c r="BZ27" s="426">
        <f t="shared" si="27"/>
        <v>4662</v>
      </c>
      <c r="CA27" s="426">
        <f t="shared" si="28"/>
        <v>4896</v>
      </c>
      <c r="CB27" s="426">
        <f t="shared" si="29"/>
        <v>5019</v>
      </c>
      <c r="CC27" s="428">
        <f t="shared" si="30"/>
        <v>5145</v>
      </c>
      <c r="CD27" s="406">
        <f t="shared" ref="CD27:CG90" si="50">ROUNDUP(BX27*0.585,0)</f>
        <v>2417</v>
      </c>
      <c r="CE27" s="407">
        <f t="shared" si="50"/>
        <v>2598</v>
      </c>
      <c r="CF27" s="407">
        <f t="shared" si="50"/>
        <v>2728</v>
      </c>
      <c r="CG27" s="407">
        <f t="shared" si="50"/>
        <v>2865</v>
      </c>
      <c r="CH27" s="407">
        <f t="shared" ref="CH27:CI90" si="51">ROUNDUP(CB27*0.585,0)</f>
        <v>2937</v>
      </c>
      <c r="CI27" s="439">
        <f t="shared" si="51"/>
        <v>3010</v>
      </c>
      <c r="CJ27" s="402">
        <v>1.65</v>
      </c>
      <c r="CK27" s="403">
        <f t="shared" si="17"/>
        <v>1.7737499999999999</v>
      </c>
      <c r="CL27" s="403">
        <f t="shared" si="31"/>
        <v>1.8624375</v>
      </c>
      <c r="CM27" s="403">
        <f t="shared" si="32"/>
        <v>1.955559375</v>
      </c>
      <c r="CN27" s="403">
        <f t="shared" si="33"/>
        <v>2.004448359375</v>
      </c>
      <c r="CO27" s="404">
        <f t="shared" si="34"/>
        <v>2.0545595683593749</v>
      </c>
    </row>
    <row r="28" spans="1:93" ht="15" customHeight="1" x14ac:dyDescent="0.2">
      <c r="A28" s="679"/>
      <c r="B28" s="332" t="s">
        <v>217</v>
      </c>
      <c r="C28" s="333" t="s">
        <v>15</v>
      </c>
      <c r="D28" s="353">
        <v>1637</v>
      </c>
      <c r="E28" s="348">
        <v>1729</v>
      </c>
      <c r="F28" s="348">
        <v>1803</v>
      </c>
      <c r="G28" s="348">
        <v>1880</v>
      </c>
      <c r="H28" s="348">
        <v>1936</v>
      </c>
      <c r="I28" s="349">
        <v>1993</v>
      </c>
      <c r="J28" s="343">
        <f t="shared" si="18"/>
        <v>1149</v>
      </c>
      <c r="K28" s="344">
        <f t="shared" si="18"/>
        <v>1213</v>
      </c>
      <c r="L28" s="344">
        <f t="shared" si="18"/>
        <v>1265</v>
      </c>
      <c r="M28" s="344">
        <f t="shared" si="18"/>
        <v>1319</v>
      </c>
      <c r="N28" s="344">
        <f t="shared" si="18"/>
        <v>1358</v>
      </c>
      <c r="O28" s="345">
        <f t="shared" si="35"/>
        <v>1398</v>
      </c>
      <c r="P28" s="257">
        <f t="shared" si="36"/>
        <v>2046.25</v>
      </c>
      <c r="Q28" s="248">
        <f t="shared" si="36"/>
        <v>2161.25</v>
      </c>
      <c r="R28" s="248">
        <f t="shared" si="36"/>
        <v>2253.75</v>
      </c>
      <c r="S28" s="248">
        <f t="shared" si="36"/>
        <v>2350</v>
      </c>
      <c r="T28" s="248">
        <f t="shared" si="37"/>
        <v>2420</v>
      </c>
      <c r="U28" s="258">
        <f t="shared" si="37"/>
        <v>2491.25</v>
      </c>
      <c r="V28" s="409">
        <f t="shared" si="38"/>
        <v>1198</v>
      </c>
      <c r="W28" s="405">
        <f t="shared" si="38"/>
        <v>1265</v>
      </c>
      <c r="X28" s="405">
        <f t="shared" si="38"/>
        <v>1319</v>
      </c>
      <c r="Y28" s="405">
        <f t="shared" si="38"/>
        <v>1375</v>
      </c>
      <c r="Z28" s="405">
        <f t="shared" si="39"/>
        <v>1416</v>
      </c>
      <c r="AA28" s="410">
        <f t="shared" si="39"/>
        <v>1458</v>
      </c>
      <c r="AB28" s="257">
        <f t="shared" si="19"/>
        <v>2455.5</v>
      </c>
      <c r="AC28" s="248">
        <f t="shared" si="19"/>
        <v>2593.5</v>
      </c>
      <c r="AD28" s="248">
        <f t="shared" si="19"/>
        <v>2704.5</v>
      </c>
      <c r="AE28" s="248">
        <f t="shared" si="19"/>
        <v>2820</v>
      </c>
      <c r="AF28" s="248">
        <f t="shared" si="19"/>
        <v>2904</v>
      </c>
      <c r="AG28" s="258">
        <f t="shared" si="40"/>
        <v>2989.5</v>
      </c>
      <c r="AH28" s="409">
        <f t="shared" si="4"/>
        <v>1437</v>
      </c>
      <c r="AI28" s="405">
        <f t="shared" si="5"/>
        <v>1518</v>
      </c>
      <c r="AJ28" s="405">
        <f t="shared" si="6"/>
        <v>1583</v>
      </c>
      <c r="AK28" s="405">
        <f t="shared" si="7"/>
        <v>1650</v>
      </c>
      <c r="AL28" s="405">
        <f t="shared" si="8"/>
        <v>1699</v>
      </c>
      <c r="AM28" s="410">
        <f t="shared" si="9"/>
        <v>1749</v>
      </c>
      <c r="AN28" s="263">
        <f t="shared" si="20"/>
        <v>2863.375</v>
      </c>
      <c r="AO28" s="366">
        <f t="shared" si="20"/>
        <v>3043.625</v>
      </c>
      <c r="AP28" s="366">
        <f t="shared" si="20"/>
        <v>3181.875</v>
      </c>
      <c r="AQ28" s="366">
        <f t="shared" si="20"/>
        <v>3326.25</v>
      </c>
      <c r="AR28" s="366">
        <f t="shared" si="20"/>
        <v>3419.75</v>
      </c>
      <c r="AS28" s="436">
        <f t="shared" si="41"/>
        <v>3515.125</v>
      </c>
      <c r="AT28" s="445">
        <f t="shared" si="42"/>
        <v>1676</v>
      </c>
      <c r="AU28" s="446">
        <f t="shared" si="42"/>
        <v>1781</v>
      </c>
      <c r="AV28" s="446">
        <f t="shared" si="42"/>
        <v>1862</v>
      </c>
      <c r="AW28" s="446">
        <f t="shared" si="42"/>
        <v>1946</v>
      </c>
      <c r="AX28" s="446">
        <f t="shared" si="43"/>
        <v>2001</v>
      </c>
      <c r="AY28" s="447">
        <f t="shared" si="21"/>
        <v>2057</v>
      </c>
      <c r="AZ28" s="257">
        <f t="shared" si="22"/>
        <v>3271.25</v>
      </c>
      <c r="BA28" s="248">
        <f t="shared" si="22"/>
        <v>3493.75</v>
      </c>
      <c r="BB28" s="248">
        <f t="shared" si="22"/>
        <v>3659.25</v>
      </c>
      <c r="BC28" s="248">
        <f t="shared" si="22"/>
        <v>3832.5</v>
      </c>
      <c r="BD28" s="248">
        <f t="shared" si="22"/>
        <v>3935.5</v>
      </c>
      <c r="BE28" s="258">
        <f t="shared" si="44"/>
        <v>4040.75</v>
      </c>
      <c r="BF28" s="409">
        <f t="shared" si="45"/>
        <v>1914</v>
      </c>
      <c r="BG28" s="405">
        <f t="shared" si="45"/>
        <v>2044</v>
      </c>
      <c r="BH28" s="405">
        <f t="shared" si="45"/>
        <v>2141</v>
      </c>
      <c r="BI28" s="405">
        <f t="shared" si="45"/>
        <v>2243</v>
      </c>
      <c r="BJ28" s="405">
        <f t="shared" si="46"/>
        <v>2303</v>
      </c>
      <c r="BK28" s="410">
        <f t="shared" si="23"/>
        <v>2364</v>
      </c>
      <c r="BL28" s="263">
        <f t="shared" si="24"/>
        <v>3679.125</v>
      </c>
      <c r="BM28" s="264">
        <f t="shared" si="24"/>
        <v>3943.875</v>
      </c>
      <c r="BN28" s="264">
        <f t="shared" si="24"/>
        <v>4136.625</v>
      </c>
      <c r="BO28" s="264">
        <f t="shared" si="24"/>
        <v>4338.75</v>
      </c>
      <c r="BP28" s="264">
        <f t="shared" si="24"/>
        <v>4451.25</v>
      </c>
      <c r="BQ28" s="265">
        <f t="shared" si="47"/>
        <v>4566.375</v>
      </c>
      <c r="BR28" s="445">
        <f t="shared" si="48"/>
        <v>2153</v>
      </c>
      <c r="BS28" s="446">
        <f t="shared" si="48"/>
        <v>2308</v>
      </c>
      <c r="BT28" s="446">
        <f t="shared" si="48"/>
        <v>2420</v>
      </c>
      <c r="BU28" s="446">
        <f t="shared" si="48"/>
        <v>2539</v>
      </c>
      <c r="BV28" s="446">
        <f t="shared" si="49"/>
        <v>2604</v>
      </c>
      <c r="BW28" s="447">
        <f t="shared" si="25"/>
        <v>2672</v>
      </c>
      <c r="BX28" s="252">
        <v>4087</v>
      </c>
      <c r="BY28" s="387">
        <f t="shared" si="26"/>
        <v>4394</v>
      </c>
      <c r="BZ28" s="387">
        <f t="shared" si="27"/>
        <v>4614</v>
      </c>
      <c r="CA28" s="387">
        <f t="shared" si="28"/>
        <v>4845</v>
      </c>
      <c r="CB28" s="387">
        <f t="shared" si="29"/>
        <v>4967</v>
      </c>
      <c r="CC28" s="388">
        <f t="shared" si="30"/>
        <v>5092</v>
      </c>
      <c r="CD28" s="409">
        <f t="shared" si="50"/>
        <v>2391</v>
      </c>
      <c r="CE28" s="405">
        <f t="shared" si="50"/>
        <v>2571</v>
      </c>
      <c r="CF28" s="405">
        <f t="shared" si="50"/>
        <v>2700</v>
      </c>
      <c r="CG28" s="405">
        <f t="shared" si="50"/>
        <v>2835</v>
      </c>
      <c r="CH28" s="405">
        <f t="shared" si="51"/>
        <v>2906</v>
      </c>
      <c r="CI28" s="440">
        <f t="shared" si="51"/>
        <v>2979</v>
      </c>
      <c r="CJ28" s="246">
        <v>1.63</v>
      </c>
      <c r="CK28" s="389">
        <f t="shared" si="17"/>
        <v>1.7522499999999999</v>
      </c>
      <c r="CL28" s="389">
        <f t="shared" si="31"/>
        <v>1.8398625</v>
      </c>
      <c r="CM28" s="389">
        <f t="shared" si="32"/>
        <v>1.9318556249999999</v>
      </c>
      <c r="CN28" s="389">
        <f t="shared" si="33"/>
        <v>1.9801520156249999</v>
      </c>
      <c r="CO28" s="390">
        <f t="shared" si="34"/>
        <v>2.0296558160156248</v>
      </c>
    </row>
    <row r="29" spans="1:93" ht="15.75" customHeight="1" thickBot="1" x14ac:dyDescent="0.25">
      <c r="A29" s="678"/>
      <c r="B29" s="334" t="s">
        <v>218</v>
      </c>
      <c r="C29" s="335" t="s">
        <v>15</v>
      </c>
      <c r="D29" s="354">
        <v>1604</v>
      </c>
      <c r="E29" s="350">
        <v>1662</v>
      </c>
      <c r="F29" s="350">
        <v>1703</v>
      </c>
      <c r="G29" s="350">
        <v>1747</v>
      </c>
      <c r="H29" s="350">
        <v>1770</v>
      </c>
      <c r="I29" s="351">
        <v>1793</v>
      </c>
      <c r="J29" s="421">
        <f t="shared" si="18"/>
        <v>1126</v>
      </c>
      <c r="K29" s="422">
        <f t="shared" si="18"/>
        <v>1166</v>
      </c>
      <c r="L29" s="422">
        <f t="shared" si="18"/>
        <v>1195</v>
      </c>
      <c r="M29" s="422">
        <f t="shared" si="18"/>
        <v>1226</v>
      </c>
      <c r="N29" s="422">
        <f t="shared" si="18"/>
        <v>1242</v>
      </c>
      <c r="O29" s="423">
        <f t="shared" si="35"/>
        <v>1258</v>
      </c>
      <c r="P29" s="260">
        <f t="shared" si="36"/>
        <v>2005</v>
      </c>
      <c r="Q29" s="261">
        <f t="shared" si="36"/>
        <v>2077.5</v>
      </c>
      <c r="R29" s="261">
        <f t="shared" si="36"/>
        <v>2128.75</v>
      </c>
      <c r="S29" s="261">
        <f t="shared" si="36"/>
        <v>2183.75</v>
      </c>
      <c r="T29" s="261">
        <f t="shared" si="37"/>
        <v>2212.5</v>
      </c>
      <c r="U29" s="262">
        <f t="shared" si="37"/>
        <v>2241.25</v>
      </c>
      <c r="V29" s="411">
        <f t="shared" si="38"/>
        <v>1173</v>
      </c>
      <c r="W29" s="412">
        <f t="shared" si="38"/>
        <v>1216</v>
      </c>
      <c r="X29" s="412">
        <f t="shared" si="38"/>
        <v>1246</v>
      </c>
      <c r="Y29" s="412">
        <f t="shared" si="38"/>
        <v>1278</v>
      </c>
      <c r="Z29" s="412">
        <f t="shared" si="39"/>
        <v>1295</v>
      </c>
      <c r="AA29" s="413">
        <f t="shared" si="39"/>
        <v>1312</v>
      </c>
      <c r="AB29" s="260">
        <f t="shared" si="19"/>
        <v>2406</v>
      </c>
      <c r="AC29" s="261">
        <f t="shared" si="19"/>
        <v>2493</v>
      </c>
      <c r="AD29" s="261">
        <f t="shared" si="19"/>
        <v>2554.5</v>
      </c>
      <c r="AE29" s="261">
        <f t="shared" si="19"/>
        <v>2620.5</v>
      </c>
      <c r="AF29" s="261">
        <f t="shared" si="19"/>
        <v>2655</v>
      </c>
      <c r="AG29" s="262">
        <f t="shared" si="40"/>
        <v>2689.5</v>
      </c>
      <c r="AH29" s="411">
        <f t="shared" si="4"/>
        <v>1408</v>
      </c>
      <c r="AI29" s="412">
        <f t="shared" si="5"/>
        <v>1459</v>
      </c>
      <c r="AJ29" s="412">
        <f t="shared" si="6"/>
        <v>1495</v>
      </c>
      <c r="AK29" s="412">
        <f t="shared" si="7"/>
        <v>1533</v>
      </c>
      <c r="AL29" s="412">
        <f t="shared" si="8"/>
        <v>1554</v>
      </c>
      <c r="AM29" s="413">
        <f t="shared" si="9"/>
        <v>1574</v>
      </c>
      <c r="AN29" s="269">
        <f t="shared" si="20"/>
        <v>2792</v>
      </c>
      <c r="AO29" s="432">
        <f t="shared" si="20"/>
        <v>2931.5</v>
      </c>
      <c r="AP29" s="432">
        <f t="shared" si="20"/>
        <v>3030.875</v>
      </c>
      <c r="AQ29" s="432">
        <f t="shared" si="20"/>
        <v>3136.125</v>
      </c>
      <c r="AR29" s="432">
        <f t="shared" si="20"/>
        <v>3191.5</v>
      </c>
      <c r="AS29" s="437">
        <f t="shared" si="41"/>
        <v>3247.625</v>
      </c>
      <c r="AT29" s="448">
        <f t="shared" si="42"/>
        <v>1634</v>
      </c>
      <c r="AU29" s="449">
        <f t="shared" si="42"/>
        <v>1715</v>
      </c>
      <c r="AV29" s="449">
        <f t="shared" si="42"/>
        <v>1774</v>
      </c>
      <c r="AW29" s="449">
        <f t="shared" si="42"/>
        <v>1835</v>
      </c>
      <c r="AX29" s="449">
        <f t="shared" si="43"/>
        <v>1868</v>
      </c>
      <c r="AY29" s="450">
        <f t="shared" si="21"/>
        <v>1900</v>
      </c>
      <c r="AZ29" s="260">
        <f t="shared" si="22"/>
        <v>3178</v>
      </c>
      <c r="BA29" s="261">
        <f t="shared" si="22"/>
        <v>3370</v>
      </c>
      <c r="BB29" s="261">
        <f t="shared" si="22"/>
        <v>3507.25</v>
      </c>
      <c r="BC29" s="261">
        <f t="shared" si="22"/>
        <v>3651.75</v>
      </c>
      <c r="BD29" s="261">
        <f t="shared" si="22"/>
        <v>3728</v>
      </c>
      <c r="BE29" s="262">
        <f t="shared" si="44"/>
        <v>3805.75</v>
      </c>
      <c r="BF29" s="411">
        <f t="shared" si="45"/>
        <v>1860</v>
      </c>
      <c r="BG29" s="412">
        <f t="shared" si="45"/>
        <v>1972</v>
      </c>
      <c r="BH29" s="412">
        <f t="shared" si="45"/>
        <v>2052</v>
      </c>
      <c r="BI29" s="412">
        <f t="shared" si="45"/>
        <v>2137</v>
      </c>
      <c r="BJ29" s="412">
        <f t="shared" si="46"/>
        <v>2181</v>
      </c>
      <c r="BK29" s="413">
        <f t="shared" si="23"/>
        <v>2227</v>
      </c>
      <c r="BL29" s="269">
        <f t="shared" si="24"/>
        <v>3564</v>
      </c>
      <c r="BM29" s="270">
        <f t="shared" si="24"/>
        <v>3808.5</v>
      </c>
      <c r="BN29" s="270">
        <f t="shared" si="24"/>
        <v>3983.625</v>
      </c>
      <c r="BO29" s="270">
        <f t="shared" si="24"/>
        <v>4167.375</v>
      </c>
      <c r="BP29" s="270">
        <f t="shared" si="24"/>
        <v>4264.5</v>
      </c>
      <c r="BQ29" s="271">
        <f t="shared" si="47"/>
        <v>4363.875</v>
      </c>
      <c r="BR29" s="448">
        <f t="shared" si="48"/>
        <v>2085</v>
      </c>
      <c r="BS29" s="449">
        <f t="shared" si="48"/>
        <v>2228</v>
      </c>
      <c r="BT29" s="449">
        <f t="shared" si="48"/>
        <v>2331</v>
      </c>
      <c r="BU29" s="449">
        <f t="shared" si="48"/>
        <v>2438</v>
      </c>
      <c r="BV29" s="449">
        <f t="shared" si="49"/>
        <v>2495</v>
      </c>
      <c r="BW29" s="450">
        <f t="shared" si="25"/>
        <v>2553</v>
      </c>
      <c r="BX29" s="253">
        <v>3950</v>
      </c>
      <c r="BY29" s="431">
        <f t="shared" si="26"/>
        <v>4247</v>
      </c>
      <c r="BZ29" s="431">
        <f t="shared" si="27"/>
        <v>4460</v>
      </c>
      <c r="CA29" s="431">
        <f t="shared" si="28"/>
        <v>4683</v>
      </c>
      <c r="CB29" s="431">
        <f t="shared" si="29"/>
        <v>4801</v>
      </c>
      <c r="CC29" s="433">
        <f t="shared" si="30"/>
        <v>4922</v>
      </c>
      <c r="CD29" s="411">
        <f t="shared" si="50"/>
        <v>2311</v>
      </c>
      <c r="CE29" s="412">
        <f t="shared" si="50"/>
        <v>2485</v>
      </c>
      <c r="CF29" s="412">
        <f t="shared" si="50"/>
        <v>2610</v>
      </c>
      <c r="CG29" s="412">
        <f t="shared" si="50"/>
        <v>2740</v>
      </c>
      <c r="CH29" s="412">
        <f t="shared" si="51"/>
        <v>2809</v>
      </c>
      <c r="CI29" s="441">
        <f t="shared" si="51"/>
        <v>2880</v>
      </c>
      <c r="CJ29" s="247">
        <v>1.58</v>
      </c>
      <c r="CK29" s="391">
        <f t="shared" si="17"/>
        <v>1.6985000000000001</v>
      </c>
      <c r="CL29" s="391">
        <f t="shared" si="31"/>
        <v>1.783425</v>
      </c>
      <c r="CM29" s="391">
        <f t="shared" si="32"/>
        <v>1.87259625</v>
      </c>
      <c r="CN29" s="391">
        <f t="shared" si="33"/>
        <v>1.91941115625</v>
      </c>
      <c r="CO29" s="392">
        <f t="shared" si="34"/>
        <v>1.9673964351562501</v>
      </c>
    </row>
    <row r="30" spans="1:93" ht="25.5" x14ac:dyDescent="0.2">
      <c r="A30" s="677">
        <v>6</v>
      </c>
      <c r="B30" s="330" t="s">
        <v>266</v>
      </c>
      <c r="C30" s="331" t="s">
        <v>15</v>
      </c>
      <c r="D30" s="352">
        <v>2425</v>
      </c>
      <c r="E30" s="346">
        <v>2565</v>
      </c>
      <c r="F30" s="346">
        <v>2680</v>
      </c>
      <c r="G30" s="346">
        <v>2799</v>
      </c>
      <c r="H30" s="346">
        <v>2887</v>
      </c>
      <c r="I30" s="347">
        <v>2975</v>
      </c>
      <c r="J30" s="418">
        <f t="shared" si="18"/>
        <v>1701</v>
      </c>
      <c r="K30" s="419">
        <f t="shared" si="18"/>
        <v>1800</v>
      </c>
      <c r="L30" s="419">
        <f t="shared" si="18"/>
        <v>1880</v>
      </c>
      <c r="M30" s="419">
        <f t="shared" si="18"/>
        <v>1964</v>
      </c>
      <c r="N30" s="419">
        <f t="shared" si="18"/>
        <v>2025</v>
      </c>
      <c r="O30" s="420">
        <f t="shared" si="35"/>
        <v>2087</v>
      </c>
      <c r="P30" s="415">
        <f t="shared" si="36"/>
        <v>3031.25</v>
      </c>
      <c r="Q30" s="416">
        <f t="shared" si="36"/>
        <v>3206.25</v>
      </c>
      <c r="R30" s="416">
        <f t="shared" si="36"/>
        <v>3350</v>
      </c>
      <c r="S30" s="416">
        <f t="shared" si="36"/>
        <v>3498.75</v>
      </c>
      <c r="T30" s="416">
        <f t="shared" si="37"/>
        <v>3608.75</v>
      </c>
      <c r="U30" s="417">
        <f t="shared" si="37"/>
        <v>3718.75</v>
      </c>
      <c r="V30" s="406">
        <f t="shared" si="38"/>
        <v>1774</v>
      </c>
      <c r="W30" s="407">
        <f t="shared" si="38"/>
        <v>1876</v>
      </c>
      <c r="X30" s="407">
        <f t="shared" si="38"/>
        <v>1960</v>
      </c>
      <c r="Y30" s="407">
        <f t="shared" si="38"/>
        <v>2047</v>
      </c>
      <c r="Z30" s="407">
        <f t="shared" si="39"/>
        <v>2112</v>
      </c>
      <c r="AA30" s="408">
        <f t="shared" si="39"/>
        <v>2176</v>
      </c>
      <c r="AB30" s="415">
        <f t="shared" si="19"/>
        <v>3637.5</v>
      </c>
      <c r="AC30" s="416">
        <f t="shared" si="19"/>
        <v>3847.5</v>
      </c>
      <c r="AD30" s="416">
        <f t="shared" si="19"/>
        <v>4020</v>
      </c>
      <c r="AE30" s="416">
        <f t="shared" si="19"/>
        <v>4198.5</v>
      </c>
      <c r="AF30" s="416">
        <f t="shared" si="19"/>
        <v>4330.5</v>
      </c>
      <c r="AG30" s="417">
        <f t="shared" si="40"/>
        <v>4462.5</v>
      </c>
      <c r="AH30" s="406">
        <f t="shared" si="4"/>
        <v>2128</v>
      </c>
      <c r="AI30" s="407">
        <f t="shared" si="5"/>
        <v>2251</v>
      </c>
      <c r="AJ30" s="407">
        <f t="shared" si="6"/>
        <v>2352</v>
      </c>
      <c r="AK30" s="407">
        <f t="shared" si="7"/>
        <v>2457</v>
      </c>
      <c r="AL30" s="407">
        <f t="shared" si="8"/>
        <v>2534</v>
      </c>
      <c r="AM30" s="408">
        <f t="shared" si="9"/>
        <v>2611</v>
      </c>
      <c r="AN30" s="429">
        <f t="shared" si="20"/>
        <v>3771.375</v>
      </c>
      <c r="AO30" s="427">
        <f t="shared" si="20"/>
        <v>4007.125</v>
      </c>
      <c r="AP30" s="427">
        <f t="shared" si="20"/>
        <v>4192.75</v>
      </c>
      <c r="AQ30" s="427">
        <f t="shared" si="20"/>
        <v>4385.625</v>
      </c>
      <c r="AR30" s="427">
        <f t="shared" si="20"/>
        <v>4515.625</v>
      </c>
      <c r="AS30" s="435">
        <f t="shared" si="41"/>
        <v>4646.375</v>
      </c>
      <c r="AT30" s="442">
        <f t="shared" si="42"/>
        <v>2207</v>
      </c>
      <c r="AU30" s="443">
        <f t="shared" si="42"/>
        <v>2345</v>
      </c>
      <c r="AV30" s="443">
        <f t="shared" si="42"/>
        <v>2453</v>
      </c>
      <c r="AW30" s="443">
        <f t="shared" si="42"/>
        <v>2566</v>
      </c>
      <c r="AX30" s="443">
        <f t="shared" si="43"/>
        <v>2642</v>
      </c>
      <c r="AY30" s="444">
        <f t="shared" si="21"/>
        <v>2719</v>
      </c>
      <c r="AZ30" s="415">
        <f t="shared" si="22"/>
        <v>3905.25</v>
      </c>
      <c r="BA30" s="416">
        <f t="shared" si="22"/>
        <v>4166.75</v>
      </c>
      <c r="BB30" s="416">
        <f t="shared" si="22"/>
        <v>4365.5</v>
      </c>
      <c r="BC30" s="416">
        <f t="shared" si="22"/>
        <v>4572.75</v>
      </c>
      <c r="BD30" s="416">
        <f t="shared" si="22"/>
        <v>4700.75</v>
      </c>
      <c r="BE30" s="417">
        <f t="shared" si="44"/>
        <v>4830.25</v>
      </c>
      <c r="BF30" s="406">
        <f t="shared" si="45"/>
        <v>2285</v>
      </c>
      <c r="BG30" s="407">
        <f t="shared" si="45"/>
        <v>2438</v>
      </c>
      <c r="BH30" s="407">
        <f t="shared" si="45"/>
        <v>2554</v>
      </c>
      <c r="BI30" s="407">
        <f t="shared" si="45"/>
        <v>2676</v>
      </c>
      <c r="BJ30" s="407">
        <f t="shared" si="46"/>
        <v>2750</v>
      </c>
      <c r="BK30" s="408">
        <f t="shared" si="23"/>
        <v>2826</v>
      </c>
      <c r="BL30" s="429">
        <f t="shared" si="24"/>
        <v>4039.125</v>
      </c>
      <c r="BM30" s="434">
        <f t="shared" si="24"/>
        <v>4326.375</v>
      </c>
      <c r="BN30" s="434">
        <f t="shared" si="24"/>
        <v>4538.25</v>
      </c>
      <c r="BO30" s="434">
        <f t="shared" si="24"/>
        <v>4759.875</v>
      </c>
      <c r="BP30" s="434">
        <f t="shared" si="24"/>
        <v>4885.875</v>
      </c>
      <c r="BQ30" s="438">
        <f t="shared" si="47"/>
        <v>5014.125</v>
      </c>
      <c r="BR30" s="442">
        <f t="shared" si="48"/>
        <v>2363</v>
      </c>
      <c r="BS30" s="443">
        <f t="shared" si="48"/>
        <v>2531</v>
      </c>
      <c r="BT30" s="443">
        <f t="shared" si="48"/>
        <v>2655</v>
      </c>
      <c r="BU30" s="443">
        <f t="shared" si="48"/>
        <v>2785</v>
      </c>
      <c r="BV30" s="443">
        <f t="shared" si="49"/>
        <v>2859</v>
      </c>
      <c r="BW30" s="444">
        <f t="shared" si="25"/>
        <v>2934</v>
      </c>
      <c r="BX30" s="430">
        <v>4173</v>
      </c>
      <c r="BY30" s="426">
        <f t="shared" si="26"/>
        <v>4486</v>
      </c>
      <c r="BZ30" s="426">
        <f t="shared" si="27"/>
        <v>4711</v>
      </c>
      <c r="CA30" s="426">
        <f t="shared" si="28"/>
        <v>4947</v>
      </c>
      <c r="CB30" s="426">
        <f t="shared" si="29"/>
        <v>5071</v>
      </c>
      <c r="CC30" s="428">
        <f t="shared" si="30"/>
        <v>5198</v>
      </c>
      <c r="CD30" s="406">
        <f t="shared" si="50"/>
        <v>2442</v>
      </c>
      <c r="CE30" s="407">
        <f t="shared" si="50"/>
        <v>2625</v>
      </c>
      <c r="CF30" s="407">
        <f t="shared" si="50"/>
        <v>2756</v>
      </c>
      <c r="CG30" s="407">
        <f t="shared" si="50"/>
        <v>2894</v>
      </c>
      <c r="CH30" s="407">
        <f t="shared" si="51"/>
        <v>2967</v>
      </c>
      <c r="CI30" s="439">
        <f t="shared" si="51"/>
        <v>3041</v>
      </c>
      <c r="CJ30" s="402">
        <v>1.67</v>
      </c>
      <c r="CK30" s="403">
        <f t="shared" si="17"/>
        <v>1.79525</v>
      </c>
      <c r="CL30" s="403">
        <f t="shared" si="31"/>
        <v>1.8850125</v>
      </c>
      <c r="CM30" s="403">
        <f t="shared" si="32"/>
        <v>1.9792631249999999</v>
      </c>
      <c r="CN30" s="403">
        <f t="shared" si="33"/>
        <v>2.0287447031250001</v>
      </c>
      <c r="CO30" s="404">
        <f t="shared" si="34"/>
        <v>2.079463320703125</v>
      </c>
    </row>
    <row r="31" spans="1:93" ht="15" customHeight="1" x14ac:dyDescent="0.2">
      <c r="A31" s="679"/>
      <c r="B31" s="332" t="s">
        <v>219</v>
      </c>
      <c r="C31" s="333" t="s">
        <v>15</v>
      </c>
      <c r="D31" s="353">
        <v>1980</v>
      </c>
      <c r="E31" s="348">
        <v>2092</v>
      </c>
      <c r="F31" s="348">
        <v>2185</v>
      </c>
      <c r="G31" s="348">
        <v>2279</v>
      </c>
      <c r="H31" s="348">
        <v>2350</v>
      </c>
      <c r="I31" s="349">
        <v>2421</v>
      </c>
      <c r="J31" s="343">
        <f t="shared" si="18"/>
        <v>1389</v>
      </c>
      <c r="K31" s="344">
        <f t="shared" si="18"/>
        <v>1468</v>
      </c>
      <c r="L31" s="344">
        <f t="shared" si="18"/>
        <v>1533</v>
      </c>
      <c r="M31" s="344">
        <f t="shared" si="18"/>
        <v>1599</v>
      </c>
      <c r="N31" s="344">
        <f t="shared" si="18"/>
        <v>1649</v>
      </c>
      <c r="O31" s="345">
        <f t="shared" si="35"/>
        <v>1699</v>
      </c>
      <c r="P31" s="257">
        <f t="shared" si="36"/>
        <v>2475</v>
      </c>
      <c r="Q31" s="248">
        <f t="shared" si="36"/>
        <v>2615</v>
      </c>
      <c r="R31" s="248">
        <f t="shared" si="36"/>
        <v>2731.25</v>
      </c>
      <c r="S31" s="248">
        <f t="shared" si="36"/>
        <v>2848.75</v>
      </c>
      <c r="T31" s="248">
        <f t="shared" si="37"/>
        <v>2937.5</v>
      </c>
      <c r="U31" s="258">
        <f t="shared" si="37"/>
        <v>3026.25</v>
      </c>
      <c r="V31" s="409">
        <f t="shared" si="38"/>
        <v>1448</v>
      </c>
      <c r="W31" s="405">
        <f t="shared" si="38"/>
        <v>1530</v>
      </c>
      <c r="X31" s="405">
        <f t="shared" si="38"/>
        <v>1598</v>
      </c>
      <c r="Y31" s="405">
        <f t="shared" si="38"/>
        <v>1667</v>
      </c>
      <c r="Z31" s="405">
        <f t="shared" si="39"/>
        <v>1719</v>
      </c>
      <c r="AA31" s="410">
        <f t="shared" si="39"/>
        <v>1771</v>
      </c>
      <c r="AB31" s="257">
        <f t="shared" si="19"/>
        <v>2970</v>
      </c>
      <c r="AC31" s="248">
        <f t="shared" si="19"/>
        <v>3138</v>
      </c>
      <c r="AD31" s="248">
        <f t="shared" si="19"/>
        <v>3277.5</v>
      </c>
      <c r="AE31" s="248">
        <f t="shared" si="19"/>
        <v>3418.5</v>
      </c>
      <c r="AF31" s="248">
        <f t="shared" si="19"/>
        <v>3525</v>
      </c>
      <c r="AG31" s="258">
        <f t="shared" si="40"/>
        <v>3631.5</v>
      </c>
      <c r="AH31" s="409">
        <f t="shared" si="4"/>
        <v>1738</v>
      </c>
      <c r="AI31" s="405">
        <f t="shared" si="5"/>
        <v>1836</v>
      </c>
      <c r="AJ31" s="405">
        <f t="shared" si="6"/>
        <v>1918</v>
      </c>
      <c r="AK31" s="405">
        <f t="shared" si="7"/>
        <v>2000</v>
      </c>
      <c r="AL31" s="405">
        <f t="shared" si="8"/>
        <v>2063</v>
      </c>
      <c r="AM31" s="410">
        <f t="shared" si="9"/>
        <v>2125</v>
      </c>
      <c r="AN31" s="263">
        <f t="shared" si="20"/>
        <v>3249.25</v>
      </c>
      <c r="AO31" s="366">
        <f t="shared" si="20"/>
        <v>3452</v>
      </c>
      <c r="AP31" s="366">
        <f t="shared" si="20"/>
        <v>3611.625</v>
      </c>
      <c r="AQ31" s="366">
        <f t="shared" si="20"/>
        <v>3775.125</v>
      </c>
      <c r="AR31" s="366">
        <f t="shared" si="20"/>
        <v>3885.5</v>
      </c>
      <c r="AS31" s="436">
        <f t="shared" si="41"/>
        <v>3996.625</v>
      </c>
      <c r="AT31" s="445">
        <f t="shared" si="42"/>
        <v>1901</v>
      </c>
      <c r="AU31" s="446">
        <f t="shared" si="42"/>
        <v>2020</v>
      </c>
      <c r="AV31" s="446">
        <f t="shared" si="42"/>
        <v>2113</v>
      </c>
      <c r="AW31" s="446">
        <f t="shared" si="42"/>
        <v>2209</v>
      </c>
      <c r="AX31" s="446">
        <f t="shared" si="43"/>
        <v>2274</v>
      </c>
      <c r="AY31" s="447">
        <f t="shared" si="21"/>
        <v>2339</v>
      </c>
      <c r="AZ31" s="257">
        <f t="shared" si="22"/>
        <v>3528.5</v>
      </c>
      <c r="BA31" s="248">
        <f t="shared" si="22"/>
        <v>3766</v>
      </c>
      <c r="BB31" s="248">
        <f t="shared" si="22"/>
        <v>3945.75</v>
      </c>
      <c r="BC31" s="248">
        <f t="shared" si="22"/>
        <v>4131.75</v>
      </c>
      <c r="BD31" s="248">
        <f t="shared" si="22"/>
        <v>4246</v>
      </c>
      <c r="BE31" s="258">
        <f t="shared" si="44"/>
        <v>4361.75</v>
      </c>
      <c r="BF31" s="409">
        <f t="shared" si="45"/>
        <v>2065</v>
      </c>
      <c r="BG31" s="405">
        <f t="shared" si="45"/>
        <v>2204</v>
      </c>
      <c r="BH31" s="405">
        <f t="shared" si="45"/>
        <v>2309</v>
      </c>
      <c r="BI31" s="405">
        <f t="shared" si="45"/>
        <v>2418</v>
      </c>
      <c r="BJ31" s="405">
        <f t="shared" si="46"/>
        <v>2484</v>
      </c>
      <c r="BK31" s="410">
        <f t="shared" si="23"/>
        <v>2552</v>
      </c>
      <c r="BL31" s="263">
        <f t="shared" si="24"/>
        <v>3807.75</v>
      </c>
      <c r="BM31" s="264">
        <f t="shared" si="24"/>
        <v>4080</v>
      </c>
      <c r="BN31" s="264">
        <f t="shared" si="24"/>
        <v>4279.875</v>
      </c>
      <c r="BO31" s="264">
        <f t="shared" si="24"/>
        <v>4488.375</v>
      </c>
      <c r="BP31" s="264">
        <f t="shared" si="24"/>
        <v>4606.5</v>
      </c>
      <c r="BQ31" s="265">
        <f t="shared" si="47"/>
        <v>4726.875</v>
      </c>
      <c r="BR31" s="445">
        <f t="shared" si="48"/>
        <v>2228</v>
      </c>
      <c r="BS31" s="446">
        <f t="shared" si="48"/>
        <v>2387</v>
      </c>
      <c r="BT31" s="446">
        <f t="shared" si="48"/>
        <v>2504</v>
      </c>
      <c r="BU31" s="446">
        <f t="shared" si="48"/>
        <v>2626</v>
      </c>
      <c r="BV31" s="446">
        <f t="shared" si="49"/>
        <v>2695</v>
      </c>
      <c r="BW31" s="447">
        <f t="shared" si="25"/>
        <v>2766</v>
      </c>
      <c r="BX31" s="252">
        <v>4087</v>
      </c>
      <c r="BY31" s="387">
        <f t="shared" si="26"/>
        <v>4394</v>
      </c>
      <c r="BZ31" s="387">
        <f t="shared" si="27"/>
        <v>4614</v>
      </c>
      <c r="CA31" s="387">
        <f t="shared" si="28"/>
        <v>4845</v>
      </c>
      <c r="CB31" s="387">
        <f t="shared" si="29"/>
        <v>4967</v>
      </c>
      <c r="CC31" s="388">
        <f t="shared" si="30"/>
        <v>5092</v>
      </c>
      <c r="CD31" s="409">
        <f t="shared" si="50"/>
        <v>2391</v>
      </c>
      <c r="CE31" s="405">
        <f t="shared" si="50"/>
        <v>2571</v>
      </c>
      <c r="CF31" s="405">
        <f t="shared" si="50"/>
        <v>2700</v>
      </c>
      <c r="CG31" s="405">
        <f t="shared" si="50"/>
        <v>2835</v>
      </c>
      <c r="CH31" s="405">
        <f t="shared" si="51"/>
        <v>2906</v>
      </c>
      <c r="CI31" s="440">
        <f t="shared" si="51"/>
        <v>2979</v>
      </c>
      <c r="CJ31" s="246">
        <v>1.63</v>
      </c>
      <c r="CK31" s="389">
        <f t="shared" si="17"/>
        <v>1.7522499999999999</v>
      </c>
      <c r="CL31" s="389">
        <f t="shared" si="31"/>
        <v>1.8398625</v>
      </c>
      <c r="CM31" s="389">
        <f t="shared" si="32"/>
        <v>1.9318556249999999</v>
      </c>
      <c r="CN31" s="389">
        <f t="shared" si="33"/>
        <v>1.9801520156249999</v>
      </c>
      <c r="CO31" s="390">
        <f t="shared" si="34"/>
        <v>2.0296558160156248</v>
      </c>
    </row>
    <row r="32" spans="1:93" ht="15" customHeight="1" x14ac:dyDescent="0.2">
      <c r="A32" s="679"/>
      <c r="B32" s="332" t="s">
        <v>220</v>
      </c>
      <c r="C32" s="333" t="s">
        <v>15</v>
      </c>
      <c r="D32" s="353">
        <v>1841</v>
      </c>
      <c r="E32" s="348">
        <v>1944</v>
      </c>
      <c r="F32" s="348">
        <v>2029</v>
      </c>
      <c r="G32" s="348">
        <v>2117</v>
      </c>
      <c r="H32" s="348">
        <v>2181</v>
      </c>
      <c r="I32" s="349">
        <v>2247</v>
      </c>
      <c r="J32" s="343">
        <f t="shared" si="18"/>
        <v>1292</v>
      </c>
      <c r="K32" s="344">
        <f t="shared" si="18"/>
        <v>1364</v>
      </c>
      <c r="L32" s="344">
        <f t="shared" si="18"/>
        <v>1424</v>
      </c>
      <c r="M32" s="344">
        <f t="shared" si="18"/>
        <v>1485</v>
      </c>
      <c r="N32" s="344">
        <f t="shared" si="18"/>
        <v>1530</v>
      </c>
      <c r="O32" s="345">
        <f t="shared" si="35"/>
        <v>1577</v>
      </c>
      <c r="P32" s="257">
        <f t="shared" si="36"/>
        <v>2301.25</v>
      </c>
      <c r="Q32" s="248">
        <f t="shared" si="36"/>
        <v>2430</v>
      </c>
      <c r="R32" s="248">
        <f t="shared" si="36"/>
        <v>2536.25</v>
      </c>
      <c r="S32" s="248">
        <f t="shared" si="36"/>
        <v>2646.25</v>
      </c>
      <c r="T32" s="248">
        <f t="shared" si="37"/>
        <v>2726.25</v>
      </c>
      <c r="U32" s="258">
        <f t="shared" si="37"/>
        <v>2808.75</v>
      </c>
      <c r="V32" s="409">
        <f t="shared" si="38"/>
        <v>1347</v>
      </c>
      <c r="W32" s="405">
        <f t="shared" si="38"/>
        <v>1422</v>
      </c>
      <c r="X32" s="405">
        <f t="shared" si="38"/>
        <v>1484</v>
      </c>
      <c r="Y32" s="405">
        <f t="shared" si="38"/>
        <v>1549</v>
      </c>
      <c r="Z32" s="405">
        <f t="shared" si="39"/>
        <v>1595</v>
      </c>
      <c r="AA32" s="410">
        <f t="shared" si="39"/>
        <v>1644</v>
      </c>
      <c r="AB32" s="257">
        <f t="shared" si="19"/>
        <v>2761.5</v>
      </c>
      <c r="AC32" s="248">
        <f t="shared" si="19"/>
        <v>2916</v>
      </c>
      <c r="AD32" s="248">
        <f t="shared" si="19"/>
        <v>3043.5</v>
      </c>
      <c r="AE32" s="248">
        <f t="shared" si="19"/>
        <v>3175.5</v>
      </c>
      <c r="AF32" s="248">
        <f t="shared" si="19"/>
        <v>3271.5</v>
      </c>
      <c r="AG32" s="258">
        <f t="shared" si="40"/>
        <v>3370.5</v>
      </c>
      <c r="AH32" s="409">
        <f t="shared" si="4"/>
        <v>1616</v>
      </c>
      <c r="AI32" s="405">
        <f t="shared" si="5"/>
        <v>1706</v>
      </c>
      <c r="AJ32" s="405">
        <f t="shared" si="6"/>
        <v>1781</v>
      </c>
      <c r="AK32" s="405">
        <f t="shared" si="7"/>
        <v>1858</v>
      </c>
      <c r="AL32" s="405">
        <f t="shared" si="8"/>
        <v>1914</v>
      </c>
      <c r="AM32" s="410">
        <f t="shared" si="9"/>
        <v>1972</v>
      </c>
      <c r="AN32" s="263">
        <f t="shared" si="20"/>
        <v>3071.125</v>
      </c>
      <c r="AO32" s="366">
        <f t="shared" si="20"/>
        <v>3262</v>
      </c>
      <c r="AP32" s="366">
        <f t="shared" si="20"/>
        <v>3411.375</v>
      </c>
      <c r="AQ32" s="366">
        <f t="shared" si="20"/>
        <v>3566.875</v>
      </c>
      <c r="AR32" s="366">
        <f t="shared" si="20"/>
        <v>3668.625</v>
      </c>
      <c r="AS32" s="436">
        <f t="shared" si="41"/>
        <v>3773.375</v>
      </c>
      <c r="AT32" s="445">
        <f t="shared" si="42"/>
        <v>1797</v>
      </c>
      <c r="AU32" s="446">
        <f t="shared" si="42"/>
        <v>1909</v>
      </c>
      <c r="AV32" s="446">
        <f t="shared" si="42"/>
        <v>1996</v>
      </c>
      <c r="AW32" s="446">
        <f t="shared" si="42"/>
        <v>2087</v>
      </c>
      <c r="AX32" s="446">
        <f t="shared" si="43"/>
        <v>2147</v>
      </c>
      <c r="AY32" s="447">
        <f t="shared" si="21"/>
        <v>2208</v>
      </c>
      <c r="AZ32" s="257">
        <f t="shared" si="22"/>
        <v>3380.75</v>
      </c>
      <c r="BA32" s="248">
        <f t="shared" si="22"/>
        <v>3608</v>
      </c>
      <c r="BB32" s="248">
        <f t="shared" si="22"/>
        <v>3779.25</v>
      </c>
      <c r="BC32" s="248">
        <f t="shared" si="22"/>
        <v>3958.25</v>
      </c>
      <c r="BD32" s="248">
        <f t="shared" si="22"/>
        <v>4065.75</v>
      </c>
      <c r="BE32" s="258">
        <f t="shared" si="44"/>
        <v>4176.25</v>
      </c>
      <c r="BF32" s="409">
        <f t="shared" si="45"/>
        <v>1978</v>
      </c>
      <c r="BG32" s="405">
        <f t="shared" si="45"/>
        <v>2111</v>
      </c>
      <c r="BH32" s="405">
        <f t="shared" si="45"/>
        <v>2211</v>
      </c>
      <c r="BI32" s="405">
        <f t="shared" si="45"/>
        <v>2316</v>
      </c>
      <c r="BJ32" s="405">
        <f t="shared" si="46"/>
        <v>2379</v>
      </c>
      <c r="BK32" s="410">
        <f t="shared" si="23"/>
        <v>2444</v>
      </c>
      <c r="BL32" s="263">
        <f t="shared" si="24"/>
        <v>3690.375</v>
      </c>
      <c r="BM32" s="264">
        <f t="shared" si="24"/>
        <v>3954</v>
      </c>
      <c r="BN32" s="264">
        <f t="shared" si="24"/>
        <v>4147.125</v>
      </c>
      <c r="BO32" s="264">
        <f t="shared" si="24"/>
        <v>4349.625</v>
      </c>
      <c r="BP32" s="264">
        <f t="shared" si="24"/>
        <v>4462.875</v>
      </c>
      <c r="BQ32" s="265">
        <f t="shared" si="47"/>
        <v>4579.125</v>
      </c>
      <c r="BR32" s="445">
        <f t="shared" si="48"/>
        <v>2159</v>
      </c>
      <c r="BS32" s="446">
        <f t="shared" si="48"/>
        <v>2314</v>
      </c>
      <c r="BT32" s="446">
        <f t="shared" si="48"/>
        <v>2427</v>
      </c>
      <c r="BU32" s="446">
        <f t="shared" si="48"/>
        <v>2545</v>
      </c>
      <c r="BV32" s="446">
        <f t="shared" si="49"/>
        <v>2611</v>
      </c>
      <c r="BW32" s="447">
        <f t="shared" si="25"/>
        <v>2679</v>
      </c>
      <c r="BX32" s="252">
        <v>4000</v>
      </c>
      <c r="BY32" s="387">
        <f t="shared" si="26"/>
        <v>4300</v>
      </c>
      <c r="BZ32" s="387">
        <f t="shared" si="27"/>
        <v>4515</v>
      </c>
      <c r="CA32" s="387">
        <f t="shared" si="28"/>
        <v>4741</v>
      </c>
      <c r="CB32" s="387">
        <f t="shared" si="29"/>
        <v>4860</v>
      </c>
      <c r="CC32" s="388">
        <f t="shared" si="30"/>
        <v>4982</v>
      </c>
      <c r="CD32" s="409">
        <f t="shared" si="50"/>
        <v>2340</v>
      </c>
      <c r="CE32" s="405">
        <f t="shared" si="50"/>
        <v>2516</v>
      </c>
      <c r="CF32" s="405">
        <f t="shared" si="50"/>
        <v>2642</v>
      </c>
      <c r="CG32" s="405">
        <f t="shared" si="50"/>
        <v>2774</v>
      </c>
      <c r="CH32" s="405">
        <f t="shared" si="51"/>
        <v>2844</v>
      </c>
      <c r="CI32" s="440">
        <f t="shared" si="51"/>
        <v>2915</v>
      </c>
      <c r="CJ32" s="246">
        <v>1.6</v>
      </c>
      <c r="CK32" s="389">
        <f t="shared" si="17"/>
        <v>1.7200000000000002</v>
      </c>
      <c r="CL32" s="389">
        <f t="shared" si="31"/>
        <v>1.8060000000000003</v>
      </c>
      <c r="CM32" s="389">
        <f t="shared" si="32"/>
        <v>1.8963000000000003</v>
      </c>
      <c r="CN32" s="389">
        <f t="shared" si="33"/>
        <v>1.9437075000000004</v>
      </c>
      <c r="CO32" s="390">
        <f t="shared" si="34"/>
        <v>1.9923001875000004</v>
      </c>
    </row>
    <row r="33" spans="1:93" ht="15.75" customHeight="1" thickBot="1" x14ac:dyDescent="0.25">
      <c r="A33" s="678"/>
      <c r="B33" s="334" t="s">
        <v>216</v>
      </c>
      <c r="C33" s="335" t="s">
        <v>15</v>
      </c>
      <c r="D33" s="354">
        <v>1604</v>
      </c>
      <c r="E33" s="350">
        <v>1662</v>
      </c>
      <c r="F33" s="350">
        <v>1703</v>
      </c>
      <c r="G33" s="350">
        <v>1747</v>
      </c>
      <c r="H33" s="350">
        <v>1770</v>
      </c>
      <c r="I33" s="351">
        <v>1793</v>
      </c>
      <c r="J33" s="421">
        <f t="shared" si="18"/>
        <v>1126</v>
      </c>
      <c r="K33" s="422">
        <f t="shared" si="18"/>
        <v>1166</v>
      </c>
      <c r="L33" s="422">
        <f t="shared" si="18"/>
        <v>1195</v>
      </c>
      <c r="M33" s="422">
        <f t="shared" si="18"/>
        <v>1226</v>
      </c>
      <c r="N33" s="422">
        <f t="shared" si="18"/>
        <v>1242</v>
      </c>
      <c r="O33" s="423">
        <f t="shared" si="35"/>
        <v>1258</v>
      </c>
      <c r="P33" s="260">
        <f t="shared" si="36"/>
        <v>2005</v>
      </c>
      <c r="Q33" s="261">
        <f t="shared" si="36"/>
        <v>2077.5</v>
      </c>
      <c r="R33" s="261">
        <f t="shared" si="36"/>
        <v>2128.75</v>
      </c>
      <c r="S33" s="261">
        <f t="shared" si="36"/>
        <v>2183.75</v>
      </c>
      <c r="T33" s="261">
        <f t="shared" si="37"/>
        <v>2212.5</v>
      </c>
      <c r="U33" s="262">
        <f t="shared" si="37"/>
        <v>2241.25</v>
      </c>
      <c r="V33" s="411">
        <f t="shared" si="38"/>
        <v>1173</v>
      </c>
      <c r="W33" s="412">
        <f t="shared" si="38"/>
        <v>1216</v>
      </c>
      <c r="X33" s="412">
        <f t="shared" si="38"/>
        <v>1246</v>
      </c>
      <c r="Y33" s="412">
        <f t="shared" si="38"/>
        <v>1278</v>
      </c>
      <c r="Z33" s="412">
        <f t="shared" si="39"/>
        <v>1295</v>
      </c>
      <c r="AA33" s="413">
        <f t="shared" si="39"/>
        <v>1312</v>
      </c>
      <c r="AB33" s="260">
        <f t="shared" si="19"/>
        <v>2406</v>
      </c>
      <c r="AC33" s="261">
        <f t="shared" si="19"/>
        <v>2493</v>
      </c>
      <c r="AD33" s="261">
        <f t="shared" si="19"/>
        <v>2554.5</v>
      </c>
      <c r="AE33" s="261">
        <f t="shared" si="19"/>
        <v>2620.5</v>
      </c>
      <c r="AF33" s="261">
        <f t="shared" si="19"/>
        <v>2655</v>
      </c>
      <c r="AG33" s="262">
        <f t="shared" si="40"/>
        <v>2689.5</v>
      </c>
      <c r="AH33" s="411">
        <f t="shared" si="4"/>
        <v>1408</v>
      </c>
      <c r="AI33" s="412">
        <f t="shared" si="5"/>
        <v>1459</v>
      </c>
      <c r="AJ33" s="412">
        <f t="shared" si="6"/>
        <v>1495</v>
      </c>
      <c r="AK33" s="412">
        <f t="shared" si="7"/>
        <v>1533</v>
      </c>
      <c r="AL33" s="412">
        <f t="shared" si="8"/>
        <v>1554</v>
      </c>
      <c r="AM33" s="413">
        <f t="shared" si="9"/>
        <v>1574</v>
      </c>
      <c r="AN33" s="269">
        <f t="shared" si="20"/>
        <v>2792</v>
      </c>
      <c r="AO33" s="432">
        <f t="shared" si="20"/>
        <v>2931.5</v>
      </c>
      <c r="AP33" s="432">
        <f t="shared" si="20"/>
        <v>3030.875</v>
      </c>
      <c r="AQ33" s="432">
        <f t="shared" si="20"/>
        <v>3136.125</v>
      </c>
      <c r="AR33" s="432">
        <f t="shared" si="20"/>
        <v>3191.5</v>
      </c>
      <c r="AS33" s="437">
        <f t="shared" si="41"/>
        <v>3247.625</v>
      </c>
      <c r="AT33" s="448">
        <f t="shared" si="42"/>
        <v>1634</v>
      </c>
      <c r="AU33" s="449">
        <f t="shared" si="42"/>
        <v>1715</v>
      </c>
      <c r="AV33" s="449">
        <f t="shared" si="42"/>
        <v>1774</v>
      </c>
      <c r="AW33" s="449">
        <f t="shared" si="42"/>
        <v>1835</v>
      </c>
      <c r="AX33" s="449">
        <f t="shared" si="43"/>
        <v>1868</v>
      </c>
      <c r="AY33" s="450">
        <f t="shared" si="21"/>
        <v>1900</v>
      </c>
      <c r="AZ33" s="260">
        <f t="shared" si="22"/>
        <v>3178</v>
      </c>
      <c r="BA33" s="261">
        <f t="shared" si="22"/>
        <v>3370</v>
      </c>
      <c r="BB33" s="261">
        <f t="shared" si="22"/>
        <v>3507.25</v>
      </c>
      <c r="BC33" s="261">
        <f t="shared" si="22"/>
        <v>3651.75</v>
      </c>
      <c r="BD33" s="261">
        <f t="shared" si="22"/>
        <v>3728</v>
      </c>
      <c r="BE33" s="262">
        <f t="shared" si="44"/>
        <v>3805.75</v>
      </c>
      <c r="BF33" s="411">
        <f t="shared" si="45"/>
        <v>1860</v>
      </c>
      <c r="BG33" s="412">
        <f t="shared" si="45"/>
        <v>1972</v>
      </c>
      <c r="BH33" s="412">
        <f t="shared" si="45"/>
        <v>2052</v>
      </c>
      <c r="BI33" s="412">
        <f t="shared" si="45"/>
        <v>2137</v>
      </c>
      <c r="BJ33" s="412">
        <f t="shared" si="46"/>
        <v>2181</v>
      </c>
      <c r="BK33" s="413">
        <f t="shared" si="23"/>
        <v>2227</v>
      </c>
      <c r="BL33" s="269">
        <f t="shared" si="24"/>
        <v>3564</v>
      </c>
      <c r="BM33" s="270">
        <f t="shared" si="24"/>
        <v>3808.5</v>
      </c>
      <c r="BN33" s="270">
        <f t="shared" si="24"/>
        <v>3983.625</v>
      </c>
      <c r="BO33" s="270">
        <f t="shared" si="24"/>
        <v>4167.375</v>
      </c>
      <c r="BP33" s="270">
        <f t="shared" si="24"/>
        <v>4264.5</v>
      </c>
      <c r="BQ33" s="271">
        <f t="shared" si="47"/>
        <v>4363.875</v>
      </c>
      <c r="BR33" s="448">
        <f t="shared" si="48"/>
        <v>2085</v>
      </c>
      <c r="BS33" s="449">
        <f t="shared" si="48"/>
        <v>2228</v>
      </c>
      <c r="BT33" s="449">
        <f t="shared" si="48"/>
        <v>2331</v>
      </c>
      <c r="BU33" s="449">
        <f t="shared" si="48"/>
        <v>2438</v>
      </c>
      <c r="BV33" s="449">
        <f t="shared" si="49"/>
        <v>2495</v>
      </c>
      <c r="BW33" s="450">
        <f t="shared" si="25"/>
        <v>2553</v>
      </c>
      <c r="BX33" s="253">
        <v>3950</v>
      </c>
      <c r="BY33" s="431">
        <f t="shared" si="26"/>
        <v>4247</v>
      </c>
      <c r="BZ33" s="431">
        <f t="shared" si="27"/>
        <v>4460</v>
      </c>
      <c r="CA33" s="431">
        <f t="shared" si="28"/>
        <v>4683</v>
      </c>
      <c r="CB33" s="431">
        <f t="shared" si="29"/>
        <v>4801</v>
      </c>
      <c r="CC33" s="433">
        <f t="shared" si="30"/>
        <v>4922</v>
      </c>
      <c r="CD33" s="411">
        <f t="shared" si="50"/>
        <v>2311</v>
      </c>
      <c r="CE33" s="412">
        <f t="shared" si="50"/>
        <v>2485</v>
      </c>
      <c r="CF33" s="412">
        <f t="shared" si="50"/>
        <v>2610</v>
      </c>
      <c r="CG33" s="412">
        <f t="shared" si="50"/>
        <v>2740</v>
      </c>
      <c r="CH33" s="412">
        <f t="shared" si="51"/>
        <v>2809</v>
      </c>
      <c r="CI33" s="441">
        <f t="shared" si="51"/>
        <v>2880</v>
      </c>
      <c r="CJ33" s="247">
        <v>1.58</v>
      </c>
      <c r="CK33" s="391">
        <f t="shared" si="17"/>
        <v>1.6985000000000001</v>
      </c>
      <c r="CL33" s="391">
        <f t="shared" si="31"/>
        <v>1.783425</v>
      </c>
      <c r="CM33" s="391">
        <f t="shared" si="32"/>
        <v>1.87259625</v>
      </c>
      <c r="CN33" s="391">
        <f t="shared" si="33"/>
        <v>1.91941115625</v>
      </c>
      <c r="CO33" s="392">
        <f t="shared" si="34"/>
        <v>1.9673964351562501</v>
      </c>
    </row>
    <row r="34" spans="1:93" ht="25.5" x14ac:dyDescent="0.2">
      <c r="A34" s="677">
        <v>7</v>
      </c>
      <c r="B34" s="330" t="s">
        <v>311</v>
      </c>
      <c r="C34" s="331" t="s">
        <v>195</v>
      </c>
      <c r="D34" s="355">
        <v>1935</v>
      </c>
      <c r="E34" s="356">
        <v>2044</v>
      </c>
      <c r="F34" s="356">
        <v>2134</v>
      </c>
      <c r="G34" s="356">
        <v>2226</v>
      </c>
      <c r="H34" s="356">
        <v>2295</v>
      </c>
      <c r="I34" s="357">
        <v>2364</v>
      </c>
      <c r="J34" s="418">
        <f t="shared" si="18"/>
        <v>1358</v>
      </c>
      <c r="K34" s="419">
        <f t="shared" si="18"/>
        <v>1434</v>
      </c>
      <c r="L34" s="419">
        <f t="shared" si="18"/>
        <v>1497</v>
      </c>
      <c r="M34" s="419">
        <f t="shared" si="18"/>
        <v>1562</v>
      </c>
      <c r="N34" s="419">
        <f t="shared" si="18"/>
        <v>1610</v>
      </c>
      <c r="O34" s="420">
        <f t="shared" si="35"/>
        <v>1659</v>
      </c>
      <c r="P34" s="415">
        <f t="shared" si="36"/>
        <v>2418.75</v>
      </c>
      <c r="Q34" s="416">
        <f t="shared" si="36"/>
        <v>2555</v>
      </c>
      <c r="R34" s="416">
        <f t="shared" si="36"/>
        <v>2667.5</v>
      </c>
      <c r="S34" s="416">
        <f t="shared" si="36"/>
        <v>2782.5</v>
      </c>
      <c r="T34" s="416">
        <f t="shared" si="37"/>
        <v>2868.75</v>
      </c>
      <c r="U34" s="417">
        <f t="shared" si="37"/>
        <v>2955</v>
      </c>
      <c r="V34" s="406">
        <f t="shared" si="38"/>
        <v>1415</v>
      </c>
      <c r="W34" s="407">
        <f t="shared" si="38"/>
        <v>1495</v>
      </c>
      <c r="X34" s="407">
        <f t="shared" si="38"/>
        <v>1561</v>
      </c>
      <c r="Y34" s="407">
        <f t="shared" si="38"/>
        <v>1628</v>
      </c>
      <c r="Z34" s="407">
        <f t="shared" si="39"/>
        <v>1679</v>
      </c>
      <c r="AA34" s="408">
        <f t="shared" si="39"/>
        <v>1729</v>
      </c>
      <c r="AB34" s="415">
        <f t="shared" si="19"/>
        <v>2902.5</v>
      </c>
      <c r="AC34" s="416">
        <f t="shared" si="19"/>
        <v>3066</v>
      </c>
      <c r="AD34" s="416">
        <f t="shared" si="19"/>
        <v>3201</v>
      </c>
      <c r="AE34" s="416">
        <f t="shared" si="19"/>
        <v>3339</v>
      </c>
      <c r="AF34" s="416">
        <f t="shared" si="19"/>
        <v>3442.5</v>
      </c>
      <c r="AG34" s="417">
        <f t="shared" si="40"/>
        <v>3546</v>
      </c>
      <c r="AH34" s="406">
        <f t="shared" si="4"/>
        <v>1698</v>
      </c>
      <c r="AI34" s="407">
        <f t="shared" si="5"/>
        <v>1794</v>
      </c>
      <c r="AJ34" s="407">
        <f t="shared" si="6"/>
        <v>1873</v>
      </c>
      <c r="AK34" s="407">
        <f t="shared" si="7"/>
        <v>1954</v>
      </c>
      <c r="AL34" s="407">
        <f t="shared" si="8"/>
        <v>2014</v>
      </c>
      <c r="AM34" s="408">
        <f t="shared" si="9"/>
        <v>2075</v>
      </c>
      <c r="AN34" s="429">
        <f t="shared" si="20"/>
        <v>3198.625</v>
      </c>
      <c r="AO34" s="427">
        <f t="shared" si="20"/>
        <v>3398</v>
      </c>
      <c r="AP34" s="427">
        <f t="shared" si="20"/>
        <v>3554.25</v>
      </c>
      <c r="AQ34" s="427">
        <f t="shared" si="20"/>
        <v>3715.5</v>
      </c>
      <c r="AR34" s="427">
        <f t="shared" si="20"/>
        <v>3823.625</v>
      </c>
      <c r="AS34" s="435">
        <f t="shared" si="41"/>
        <v>3932.5</v>
      </c>
      <c r="AT34" s="442">
        <f t="shared" si="42"/>
        <v>1872</v>
      </c>
      <c r="AU34" s="443">
        <f t="shared" si="42"/>
        <v>1988</v>
      </c>
      <c r="AV34" s="443">
        <f t="shared" si="42"/>
        <v>2080</v>
      </c>
      <c r="AW34" s="443">
        <f t="shared" si="42"/>
        <v>2174</v>
      </c>
      <c r="AX34" s="443">
        <f t="shared" si="43"/>
        <v>2237</v>
      </c>
      <c r="AY34" s="444">
        <f t="shared" si="21"/>
        <v>2301</v>
      </c>
      <c r="AZ34" s="415">
        <f t="shared" si="22"/>
        <v>3494.75</v>
      </c>
      <c r="BA34" s="416">
        <f t="shared" si="22"/>
        <v>3730</v>
      </c>
      <c r="BB34" s="416">
        <f t="shared" si="22"/>
        <v>3907.5</v>
      </c>
      <c r="BC34" s="416">
        <f t="shared" si="22"/>
        <v>4092</v>
      </c>
      <c r="BD34" s="416">
        <f t="shared" si="22"/>
        <v>4204.75</v>
      </c>
      <c r="BE34" s="417">
        <f t="shared" si="44"/>
        <v>4319</v>
      </c>
      <c r="BF34" s="406">
        <f t="shared" si="45"/>
        <v>2045</v>
      </c>
      <c r="BG34" s="407">
        <f t="shared" si="45"/>
        <v>2183</v>
      </c>
      <c r="BH34" s="407">
        <f t="shared" si="45"/>
        <v>2286</v>
      </c>
      <c r="BI34" s="407">
        <f t="shared" si="45"/>
        <v>2394</v>
      </c>
      <c r="BJ34" s="407">
        <f t="shared" si="46"/>
        <v>2460</v>
      </c>
      <c r="BK34" s="408">
        <f t="shared" si="23"/>
        <v>2527</v>
      </c>
      <c r="BL34" s="429">
        <f t="shared" si="24"/>
        <v>3790.875</v>
      </c>
      <c r="BM34" s="434">
        <f t="shared" si="24"/>
        <v>4062</v>
      </c>
      <c r="BN34" s="434">
        <f t="shared" si="24"/>
        <v>4260.75</v>
      </c>
      <c r="BO34" s="434">
        <f t="shared" si="24"/>
        <v>4468.5</v>
      </c>
      <c r="BP34" s="434">
        <f t="shared" si="24"/>
        <v>4585.875</v>
      </c>
      <c r="BQ34" s="438">
        <f t="shared" si="47"/>
        <v>4705.5</v>
      </c>
      <c r="BR34" s="442">
        <f t="shared" si="48"/>
        <v>2218</v>
      </c>
      <c r="BS34" s="443">
        <f t="shared" si="48"/>
        <v>2377</v>
      </c>
      <c r="BT34" s="443">
        <f t="shared" si="48"/>
        <v>2493</v>
      </c>
      <c r="BU34" s="443">
        <f t="shared" si="48"/>
        <v>2615</v>
      </c>
      <c r="BV34" s="443">
        <f t="shared" si="49"/>
        <v>2683</v>
      </c>
      <c r="BW34" s="444">
        <f t="shared" si="25"/>
        <v>2753</v>
      </c>
      <c r="BX34" s="430">
        <v>4087</v>
      </c>
      <c r="BY34" s="426">
        <f t="shared" si="26"/>
        <v>4394</v>
      </c>
      <c r="BZ34" s="426">
        <f t="shared" si="27"/>
        <v>4614</v>
      </c>
      <c r="CA34" s="426">
        <f t="shared" si="28"/>
        <v>4845</v>
      </c>
      <c r="CB34" s="426">
        <f t="shared" si="29"/>
        <v>4967</v>
      </c>
      <c r="CC34" s="428">
        <f t="shared" si="30"/>
        <v>5092</v>
      </c>
      <c r="CD34" s="406">
        <f t="shared" si="50"/>
        <v>2391</v>
      </c>
      <c r="CE34" s="407">
        <f t="shared" si="50"/>
        <v>2571</v>
      </c>
      <c r="CF34" s="407">
        <f t="shared" si="50"/>
        <v>2700</v>
      </c>
      <c r="CG34" s="407">
        <f t="shared" si="50"/>
        <v>2835</v>
      </c>
      <c r="CH34" s="407">
        <f t="shared" si="51"/>
        <v>2906</v>
      </c>
      <c r="CI34" s="439">
        <f t="shared" si="51"/>
        <v>2979</v>
      </c>
      <c r="CJ34" s="402">
        <v>1.63</v>
      </c>
      <c r="CK34" s="403">
        <f t="shared" si="17"/>
        <v>1.7522499999999999</v>
      </c>
      <c r="CL34" s="403">
        <f t="shared" si="31"/>
        <v>1.8398625</v>
      </c>
      <c r="CM34" s="403">
        <f t="shared" si="32"/>
        <v>1.9318556249999999</v>
      </c>
      <c r="CN34" s="403">
        <f t="shared" si="33"/>
        <v>1.9801520156249999</v>
      </c>
      <c r="CO34" s="404">
        <f t="shared" si="34"/>
        <v>2.0296558160156248</v>
      </c>
    </row>
    <row r="35" spans="1:93" ht="15" customHeight="1" x14ac:dyDescent="0.2">
      <c r="A35" s="679"/>
      <c r="B35" s="332" t="s">
        <v>221</v>
      </c>
      <c r="C35" s="333" t="s">
        <v>195</v>
      </c>
      <c r="D35" s="353">
        <v>1813</v>
      </c>
      <c r="E35" s="348">
        <v>1914</v>
      </c>
      <c r="F35" s="348">
        <v>1998</v>
      </c>
      <c r="G35" s="348">
        <v>2084</v>
      </c>
      <c r="H35" s="348">
        <v>2148</v>
      </c>
      <c r="I35" s="349">
        <v>2212</v>
      </c>
      <c r="J35" s="343">
        <f t="shared" si="18"/>
        <v>1272</v>
      </c>
      <c r="K35" s="344">
        <f t="shared" si="18"/>
        <v>1343</v>
      </c>
      <c r="L35" s="344">
        <f t="shared" si="18"/>
        <v>1402</v>
      </c>
      <c r="M35" s="344">
        <f t="shared" si="18"/>
        <v>1462</v>
      </c>
      <c r="N35" s="344">
        <f t="shared" si="18"/>
        <v>1507</v>
      </c>
      <c r="O35" s="345">
        <f t="shared" si="35"/>
        <v>1552</v>
      </c>
      <c r="P35" s="257">
        <f t="shared" si="36"/>
        <v>2266.25</v>
      </c>
      <c r="Q35" s="248">
        <f t="shared" si="36"/>
        <v>2392.5</v>
      </c>
      <c r="R35" s="248">
        <f t="shared" si="36"/>
        <v>2497.5</v>
      </c>
      <c r="S35" s="248">
        <f t="shared" si="36"/>
        <v>2605</v>
      </c>
      <c r="T35" s="248">
        <f t="shared" si="37"/>
        <v>2685</v>
      </c>
      <c r="U35" s="258">
        <f t="shared" si="37"/>
        <v>2765</v>
      </c>
      <c r="V35" s="409">
        <f t="shared" si="38"/>
        <v>1326</v>
      </c>
      <c r="W35" s="405">
        <f t="shared" si="38"/>
        <v>1400</v>
      </c>
      <c r="X35" s="405">
        <f t="shared" si="38"/>
        <v>1462</v>
      </c>
      <c r="Y35" s="405">
        <f t="shared" si="38"/>
        <v>1524</v>
      </c>
      <c r="Z35" s="405">
        <f t="shared" si="39"/>
        <v>1571</v>
      </c>
      <c r="AA35" s="410">
        <f t="shared" si="39"/>
        <v>1618</v>
      </c>
      <c r="AB35" s="257">
        <f t="shared" si="19"/>
        <v>2719.5</v>
      </c>
      <c r="AC35" s="248">
        <f t="shared" si="19"/>
        <v>2871</v>
      </c>
      <c r="AD35" s="248">
        <f t="shared" si="19"/>
        <v>2997</v>
      </c>
      <c r="AE35" s="248">
        <f t="shared" si="19"/>
        <v>3126</v>
      </c>
      <c r="AF35" s="248">
        <f t="shared" si="19"/>
        <v>3222</v>
      </c>
      <c r="AG35" s="258">
        <f t="shared" si="40"/>
        <v>3318</v>
      </c>
      <c r="AH35" s="409">
        <f t="shared" si="4"/>
        <v>1591</v>
      </c>
      <c r="AI35" s="405">
        <f t="shared" si="5"/>
        <v>1680</v>
      </c>
      <c r="AJ35" s="405">
        <f t="shared" si="6"/>
        <v>1754</v>
      </c>
      <c r="AK35" s="405">
        <f t="shared" si="7"/>
        <v>1829</v>
      </c>
      <c r="AL35" s="405">
        <f t="shared" si="8"/>
        <v>1885</v>
      </c>
      <c r="AM35" s="410">
        <f t="shared" si="9"/>
        <v>1942</v>
      </c>
      <c r="AN35" s="263">
        <f t="shared" si="20"/>
        <v>3027.125</v>
      </c>
      <c r="AO35" s="366">
        <f t="shared" si="20"/>
        <v>3215</v>
      </c>
      <c r="AP35" s="366">
        <f t="shared" si="20"/>
        <v>3362.75</v>
      </c>
      <c r="AQ35" s="366">
        <f t="shared" si="20"/>
        <v>3515.25</v>
      </c>
      <c r="AR35" s="366">
        <f t="shared" si="20"/>
        <v>3616.75</v>
      </c>
      <c r="AS35" s="436">
        <f t="shared" si="41"/>
        <v>3719</v>
      </c>
      <c r="AT35" s="445">
        <f t="shared" si="42"/>
        <v>1771</v>
      </c>
      <c r="AU35" s="446">
        <f t="shared" si="42"/>
        <v>1881</v>
      </c>
      <c r="AV35" s="446">
        <f t="shared" si="42"/>
        <v>1968</v>
      </c>
      <c r="AW35" s="446">
        <f t="shared" si="42"/>
        <v>2057</v>
      </c>
      <c r="AX35" s="446">
        <f t="shared" si="43"/>
        <v>2116</v>
      </c>
      <c r="AY35" s="447">
        <f t="shared" si="21"/>
        <v>2176</v>
      </c>
      <c r="AZ35" s="257">
        <f t="shared" si="22"/>
        <v>3334.75</v>
      </c>
      <c r="BA35" s="248">
        <f t="shared" si="22"/>
        <v>3559</v>
      </c>
      <c r="BB35" s="248">
        <f t="shared" si="22"/>
        <v>3728.5</v>
      </c>
      <c r="BC35" s="248">
        <f t="shared" si="22"/>
        <v>3904.5</v>
      </c>
      <c r="BD35" s="248">
        <f t="shared" si="22"/>
        <v>4011.5</v>
      </c>
      <c r="BE35" s="258">
        <f t="shared" si="44"/>
        <v>4120</v>
      </c>
      <c r="BF35" s="409">
        <f t="shared" si="45"/>
        <v>1951</v>
      </c>
      <c r="BG35" s="405">
        <f t="shared" si="45"/>
        <v>2083</v>
      </c>
      <c r="BH35" s="405">
        <f t="shared" si="45"/>
        <v>2182</v>
      </c>
      <c r="BI35" s="405">
        <f t="shared" si="45"/>
        <v>2285</v>
      </c>
      <c r="BJ35" s="405">
        <f t="shared" si="46"/>
        <v>2347</v>
      </c>
      <c r="BK35" s="410">
        <f t="shared" si="23"/>
        <v>2411</v>
      </c>
      <c r="BL35" s="263">
        <f t="shared" si="24"/>
        <v>3642.375</v>
      </c>
      <c r="BM35" s="264">
        <f t="shared" si="24"/>
        <v>3903</v>
      </c>
      <c r="BN35" s="264">
        <f t="shared" si="24"/>
        <v>4094.25</v>
      </c>
      <c r="BO35" s="264">
        <f t="shared" si="24"/>
        <v>4293.75</v>
      </c>
      <c r="BP35" s="264">
        <f t="shared" si="24"/>
        <v>4406.25</v>
      </c>
      <c r="BQ35" s="265">
        <f t="shared" si="47"/>
        <v>4521</v>
      </c>
      <c r="BR35" s="445">
        <f t="shared" si="48"/>
        <v>2131</v>
      </c>
      <c r="BS35" s="446">
        <f t="shared" si="48"/>
        <v>2284</v>
      </c>
      <c r="BT35" s="446">
        <f t="shared" si="48"/>
        <v>2396</v>
      </c>
      <c r="BU35" s="446">
        <f t="shared" si="48"/>
        <v>2512</v>
      </c>
      <c r="BV35" s="446">
        <f t="shared" si="49"/>
        <v>2578</v>
      </c>
      <c r="BW35" s="447">
        <f t="shared" si="25"/>
        <v>2645</v>
      </c>
      <c r="BX35" s="252">
        <v>3950</v>
      </c>
      <c r="BY35" s="387">
        <f t="shared" si="26"/>
        <v>4247</v>
      </c>
      <c r="BZ35" s="387">
        <f t="shared" si="27"/>
        <v>4460</v>
      </c>
      <c r="CA35" s="387">
        <f t="shared" si="28"/>
        <v>4683</v>
      </c>
      <c r="CB35" s="387">
        <f t="shared" si="29"/>
        <v>4801</v>
      </c>
      <c r="CC35" s="388">
        <f t="shared" si="30"/>
        <v>4922</v>
      </c>
      <c r="CD35" s="409">
        <f t="shared" si="50"/>
        <v>2311</v>
      </c>
      <c r="CE35" s="405">
        <f t="shared" si="50"/>
        <v>2485</v>
      </c>
      <c r="CF35" s="405">
        <f t="shared" si="50"/>
        <v>2610</v>
      </c>
      <c r="CG35" s="405">
        <f t="shared" si="50"/>
        <v>2740</v>
      </c>
      <c r="CH35" s="405">
        <f t="shared" si="51"/>
        <v>2809</v>
      </c>
      <c r="CI35" s="440">
        <f t="shared" si="51"/>
        <v>2880</v>
      </c>
      <c r="CJ35" s="246">
        <v>1.58</v>
      </c>
      <c r="CK35" s="389">
        <f t="shared" si="17"/>
        <v>1.6985000000000001</v>
      </c>
      <c r="CL35" s="389">
        <f t="shared" si="31"/>
        <v>1.783425</v>
      </c>
      <c r="CM35" s="389">
        <f t="shared" si="32"/>
        <v>1.87259625</v>
      </c>
      <c r="CN35" s="389">
        <f t="shared" si="33"/>
        <v>1.91941115625</v>
      </c>
      <c r="CO35" s="390">
        <f t="shared" si="34"/>
        <v>1.9673964351562501</v>
      </c>
    </row>
    <row r="36" spans="1:93" ht="15" customHeight="1" x14ac:dyDescent="0.2">
      <c r="A36" s="679"/>
      <c r="B36" s="332" t="s">
        <v>222</v>
      </c>
      <c r="C36" s="333" t="s">
        <v>195</v>
      </c>
      <c r="D36" s="353">
        <v>1633</v>
      </c>
      <c r="E36" s="348">
        <v>1723</v>
      </c>
      <c r="F36" s="348">
        <v>1797</v>
      </c>
      <c r="G36" s="348">
        <v>1874</v>
      </c>
      <c r="H36" s="348">
        <v>1930</v>
      </c>
      <c r="I36" s="349">
        <v>1988</v>
      </c>
      <c r="J36" s="343">
        <f t="shared" si="18"/>
        <v>1146</v>
      </c>
      <c r="K36" s="344">
        <f t="shared" si="18"/>
        <v>1209</v>
      </c>
      <c r="L36" s="344">
        <f t="shared" si="18"/>
        <v>1261</v>
      </c>
      <c r="M36" s="344">
        <f t="shared" si="18"/>
        <v>1315</v>
      </c>
      <c r="N36" s="344">
        <f t="shared" si="18"/>
        <v>1354</v>
      </c>
      <c r="O36" s="345">
        <f t="shared" si="35"/>
        <v>1395</v>
      </c>
      <c r="P36" s="257">
        <f t="shared" si="36"/>
        <v>2041.25</v>
      </c>
      <c r="Q36" s="248">
        <f t="shared" si="36"/>
        <v>2153.75</v>
      </c>
      <c r="R36" s="248">
        <f t="shared" si="36"/>
        <v>2246.25</v>
      </c>
      <c r="S36" s="248">
        <f t="shared" si="36"/>
        <v>2342.5</v>
      </c>
      <c r="T36" s="248">
        <f t="shared" si="37"/>
        <v>2412.5</v>
      </c>
      <c r="U36" s="258">
        <f t="shared" si="37"/>
        <v>2485</v>
      </c>
      <c r="V36" s="409">
        <f t="shared" si="38"/>
        <v>1195</v>
      </c>
      <c r="W36" s="405">
        <f t="shared" si="38"/>
        <v>1260</v>
      </c>
      <c r="X36" s="405">
        <f t="shared" si="38"/>
        <v>1315</v>
      </c>
      <c r="Y36" s="405">
        <f t="shared" si="38"/>
        <v>1371</v>
      </c>
      <c r="Z36" s="405">
        <f t="shared" si="39"/>
        <v>1412</v>
      </c>
      <c r="AA36" s="410">
        <f t="shared" si="39"/>
        <v>1454</v>
      </c>
      <c r="AB36" s="257">
        <f t="shared" si="19"/>
        <v>2449.5</v>
      </c>
      <c r="AC36" s="248">
        <f t="shared" si="19"/>
        <v>2584.5</v>
      </c>
      <c r="AD36" s="248">
        <f t="shared" si="19"/>
        <v>2695.5</v>
      </c>
      <c r="AE36" s="248">
        <f t="shared" si="19"/>
        <v>2811</v>
      </c>
      <c r="AF36" s="248">
        <f t="shared" si="19"/>
        <v>2895</v>
      </c>
      <c r="AG36" s="258">
        <f t="shared" si="40"/>
        <v>2982</v>
      </c>
      <c r="AH36" s="409">
        <f t="shared" si="4"/>
        <v>1433</v>
      </c>
      <c r="AI36" s="405">
        <f t="shared" si="5"/>
        <v>1512</v>
      </c>
      <c r="AJ36" s="405">
        <f t="shared" si="6"/>
        <v>1577</v>
      </c>
      <c r="AK36" s="405">
        <f t="shared" si="7"/>
        <v>1645</v>
      </c>
      <c r="AL36" s="405">
        <f t="shared" si="8"/>
        <v>1694</v>
      </c>
      <c r="AM36" s="410">
        <f t="shared" si="9"/>
        <v>1745</v>
      </c>
      <c r="AN36" s="263">
        <f t="shared" si="20"/>
        <v>2812.125</v>
      </c>
      <c r="AO36" s="366">
        <f t="shared" si="20"/>
        <v>2986.625</v>
      </c>
      <c r="AP36" s="366">
        <f t="shared" si="20"/>
        <v>3122.375</v>
      </c>
      <c r="AQ36" s="366">
        <f t="shared" si="20"/>
        <v>3264.25</v>
      </c>
      <c r="AR36" s="366">
        <f t="shared" si="20"/>
        <v>3356.25</v>
      </c>
      <c r="AS36" s="436">
        <f t="shared" si="41"/>
        <v>3451.25</v>
      </c>
      <c r="AT36" s="445">
        <f t="shared" si="42"/>
        <v>1646</v>
      </c>
      <c r="AU36" s="446">
        <f t="shared" si="42"/>
        <v>1748</v>
      </c>
      <c r="AV36" s="446">
        <f t="shared" si="42"/>
        <v>1827</v>
      </c>
      <c r="AW36" s="446">
        <f t="shared" si="42"/>
        <v>1910</v>
      </c>
      <c r="AX36" s="446">
        <f t="shared" si="43"/>
        <v>1964</v>
      </c>
      <c r="AY36" s="447">
        <f t="shared" si="21"/>
        <v>2019</v>
      </c>
      <c r="AZ36" s="257">
        <f t="shared" si="22"/>
        <v>3174.75</v>
      </c>
      <c r="BA36" s="248">
        <f t="shared" si="22"/>
        <v>3388.75</v>
      </c>
      <c r="BB36" s="248">
        <f t="shared" si="22"/>
        <v>3549.25</v>
      </c>
      <c r="BC36" s="248">
        <f t="shared" si="22"/>
        <v>3717.5</v>
      </c>
      <c r="BD36" s="248">
        <f t="shared" si="22"/>
        <v>3817.5</v>
      </c>
      <c r="BE36" s="258">
        <f t="shared" si="44"/>
        <v>3920.5</v>
      </c>
      <c r="BF36" s="409">
        <f t="shared" si="45"/>
        <v>1858</v>
      </c>
      <c r="BG36" s="405">
        <f t="shared" si="45"/>
        <v>1983</v>
      </c>
      <c r="BH36" s="405">
        <f t="shared" si="45"/>
        <v>2077</v>
      </c>
      <c r="BI36" s="405">
        <f t="shared" si="45"/>
        <v>2175</v>
      </c>
      <c r="BJ36" s="405">
        <f t="shared" si="46"/>
        <v>2234</v>
      </c>
      <c r="BK36" s="410">
        <f t="shared" si="23"/>
        <v>2294</v>
      </c>
      <c r="BL36" s="263">
        <f t="shared" si="24"/>
        <v>3537.375</v>
      </c>
      <c r="BM36" s="264">
        <f t="shared" si="24"/>
        <v>3790.875</v>
      </c>
      <c r="BN36" s="264">
        <f t="shared" si="24"/>
        <v>3976.125</v>
      </c>
      <c r="BO36" s="264">
        <f t="shared" si="24"/>
        <v>4170.75</v>
      </c>
      <c r="BP36" s="264">
        <f t="shared" si="24"/>
        <v>4278.75</v>
      </c>
      <c r="BQ36" s="265">
        <f t="shared" si="47"/>
        <v>4389.75</v>
      </c>
      <c r="BR36" s="445">
        <f t="shared" si="48"/>
        <v>2070</v>
      </c>
      <c r="BS36" s="446">
        <f t="shared" si="48"/>
        <v>2218</v>
      </c>
      <c r="BT36" s="446">
        <f t="shared" si="48"/>
        <v>2327</v>
      </c>
      <c r="BU36" s="446">
        <f t="shared" si="48"/>
        <v>2440</v>
      </c>
      <c r="BV36" s="446">
        <f t="shared" si="49"/>
        <v>2504</v>
      </c>
      <c r="BW36" s="447">
        <f t="shared" si="25"/>
        <v>2569</v>
      </c>
      <c r="BX36" s="252">
        <v>3900</v>
      </c>
      <c r="BY36" s="387">
        <f t="shared" si="26"/>
        <v>4193</v>
      </c>
      <c r="BZ36" s="387">
        <f t="shared" si="27"/>
        <v>4403</v>
      </c>
      <c r="CA36" s="387">
        <f t="shared" si="28"/>
        <v>4624</v>
      </c>
      <c r="CB36" s="387">
        <f t="shared" si="29"/>
        <v>4740</v>
      </c>
      <c r="CC36" s="388">
        <f t="shared" si="30"/>
        <v>4859</v>
      </c>
      <c r="CD36" s="409">
        <f t="shared" si="50"/>
        <v>2282</v>
      </c>
      <c r="CE36" s="405">
        <f t="shared" si="50"/>
        <v>2453</v>
      </c>
      <c r="CF36" s="405">
        <f t="shared" si="50"/>
        <v>2576</v>
      </c>
      <c r="CG36" s="405">
        <f t="shared" si="50"/>
        <v>2706</v>
      </c>
      <c r="CH36" s="405">
        <f t="shared" si="51"/>
        <v>2773</v>
      </c>
      <c r="CI36" s="440">
        <f t="shared" si="51"/>
        <v>2843</v>
      </c>
      <c r="CJ36" s="246">
        <v>1.56</v>
      </c>
      <c r="CK36" s="389">
        <f t="shared" si="17"/>
        <v>1.677</v>
      </c>
      <c r="CL36" s="389">
        <f t="shared" si="31"/>
        <v>1.76085</v>
      </c>
      <c r="CM36" s="389">
        <f t="shared" si="32"/>
        <v>1.8488925</v>
      </c>
      <c r="CN36" s="389">
        <f t="shared" si="33"/>
        <v>1.8951148125000001</v>
      </c>
      <c r="CO36" s="390">
        <f t="shared" si="34"/>
        <v>1.9424926828125002</v>
      </c>
    </row>
    <row r="37" spans="1:93" ht="15.75" customHeight="1" thickBot="1" x14ac:dyDescent="0.25">
      <c r="A37" s="678"/>
      <c r="B37" s="334" t="s">
        <v>223</v>
      </c>
      <c r="C37" s="335" t="s">
        <v>195</v>
      </c>
      <c r="D37" s="354">
        <v>1554</v>
      </c>
      <c r="E37" s="350">
        <v>1608</v>
      </c>
      <c r="F37" s="350">
        <v>1646</v>
      </c>
      <c r="G37" s="350">
        <v>1687</v>
      </c>
      <c r="H37" s="350">
        <v>1708</v>
      </c>
      <c r="I37" s="351">
        <v>1730</v>
      </c>
      <c r="J37" s="421">
        <f t="shared" si="18"/>
        <v>1090</v>
      </c>
      <c r="K37" s="422">
        <f t="shared" si="18"/>
        <v>1128</v>
      </c>
      <c r="L37" s="422">
        <f t="shared" si="18"/>
        <v>1155</v>
      </c>
      <c r="M37" s="422">
        <f t="shared" si="18"/>
        <v>1184</v>
      </c>
      <c r="N37" s="422">
        <f t="shared" si="18"/>
        <v>1198</v>
      </c>
      <c r="O37" s="423">
        <f t="shared" si="35"/>
        <v>1214</v>
      </c>
      <c r="P37" s="260">
        <f t="shared" si="36"/>
        <v>1942.5</v>
      </c>
      <c r="Q37" s="261">
        <f t="shared" si="36"/>
        <v>2010</v>
      </c>
      <c r="R37" s="261">
        <f t="shared" si="36"/>
        <v>2057.5</v>
      </c>
      <c r="S37" s="261">
        <f t="shared" si="36"/>
        <v>2108.75</v>
      </c>
      <c r="T37" s="261">
        <f t="shared" si="37"/>
        <v>2135</v>
      </c>
      <c r="U37" s="262">
        <f t="shared" si="37"/>
        <v>2162.5</v>
      </c>
      <c r="V37" s="411">
        <f t="shared" si="38"/>
        <v>1137</v>
      </c>
      <c r="W37" s="412">
        <f t="shared" si="38"/>
        <v>1176</v>
      </c>
      <c r="X37" s="412">
        <f t="shared" si="38"/>
        <v>1204</v>
      </c>
      <c r="Y37" s="412">
        <f t="shared" si="38"/>
        <v>1234</v>
      </c>
      <c r="Z37" s="412">
        <f t="shared" si="39"/>
        <v>1249</v>
      </c>
      <c r="AA37" s="413">
        <f t="shared" si="39"/>
        <v>1266</v>
      </c>
      <c r="AB37" s="260">
        <f t="shared" si="19"/>
        <v>2331</v>
      </c>
      <c r="AC37" s="261">
        <f t="shared" si="19"/>
        <v>2412</v>
      </c>
      <c r="AD37" s="261">
        <f t="shared" si="19"/>
        <v>2469</v>
      </c>
      <c r="AE37" s="261">
        <f t="shared" si="19"/>
        <v>2530.5</v>
      </c>
      <c r="AF37" s="261">
        <f t="shared" si="19"/>
        <v>2562</v>
      </c>
      <c r="AG37" s="262">
        <f t="shared" si="40"/>
        <v>2595</v>
      </c>
      <c r="AH37" s="411">
        <f t="shared" si="4"/>
        <v>1364</v>
      </c>
      <c r="AI37" s="412">
        <f t="shared" si="5"/>
        <v>1412</v>
      </c>
      <c r="AJ37" s="412">
        <f t="shared" si="6"/>
        <v>1445</v>
      </c>
      <c r="AK37" s="412">
        <f t="shared" si="7"/>
        <v>1481</v>
      </c>
      <c r="AL37" s="412">
        <f t="shared" si="8"/>
        <v>1499</v>
      </c>
      <c r="AM37" s="413">
        <f t="shared" si="9"/>
        <v>1519</v>
      </c>
      <c r="AN37" s="269">
        <f t="shared" si="20"/>
        <v>2710.75</v>
      </c>
      <c r="AO37" s="432">
        <f t="shared" si="20"/>
        <v>2843.75</v>
      </c>
      <c r="AP37" s="432">
        <f t="shared" si="20"/>
        <v>2938.25</v>
      </c>
      <c r="AQ37" s="432">
        <f t="shared" si="20"/>
        <v>3038.875</v>
      </c>
      <c r="AR37" s="432">
        <f t="shared" si="20"/>
        <v>3091.25</v>
      </c>
      <c r="AS37" s="437">
        <f t="shared" si="41"/>
        <v>3145.25</v>
      </c>
      <c r="AT37" s="448">
        <f t="shared" si="42"/>
        <v>1586</v>
      </c>
      <c r="AU37" s="449">
        <f t="shared" si="42"/>
        <v>1664</v>
      </c>
      <c r="AV37" s="449">
        <f t="shared" si="42"/>
        <v>1719</v>
      </c>
      <c r="AW37" s="449">
        <f t="shared" si="42"/>
        <v>1778</v>
      </c>
      <c r="AX37" s="449">
        <f t="shared" si="43"/>
        <v>1809</v>
      </c>
      <c r="AY37" s="450">
        <f t="shared" si="21"/>
        <v>1840</v>
      </c>
      <c r="AZ37" s="260">
        <f t="shared" si="22"/>
        <v>3090.5</v>
      </c>
      <c r="BA37" s="261">
        <f t="shared" si="22"/>
        <v>3275.5</v>
      </c>
      <c r="BB37" s="261">
        <f t="shared" si="22"/>
        <v>3407.5</v>
      </c>
      <c r="BC37" s="261">
        <f t="shared" si="22"/>
        <v>3547.25</v>
      </c>
      <c r="BD37" s="261">
        <f t="shared" si="22"/>
        <v>3620.5</v>
      </c>
      <c r="BE37" s="262">
        <f t="shared" si="44"/>
        <v>3695.5</v>
      </c>
      <c r="BF37" s="411">
        <f t="shared" si="45"/>
        <v>1808</v>
      </c>
      <c r="BG37" s="412">
        <f t="shared" si="45"/>
        <v>1917</v>
      </c>
      <c r="BH37" s="412">
        <f t="shared" si="45"/>
        <v>1994</v>
      </c>
      <c r="BI37" s="412">
        <f t="shared" si="45"/>
        <v>2076</v>
      </c>
      <c r="BJ37" s="412">
        <f t="shared" si="46"/>
        <v>2118</v>
      </c>
      <c r="BK37" s="413">
        <f t="shared" si="23"/>
        <v>2162</v>
      </c>
      <c r="BL37" s="269">
        <f t="shared" si="24"/>
        <v>3470.25</v>
      </c>
      <c r="BM37" s="270">
        <f t="shared" si="24"/>
        <v>3707.25</v>
      </c>
      <c r="BN37" s="270">
        <f t="shared" si="24"/>
        <v>3876.75</v>
      </c>
      <c r="BO37" s="270">
        <f t="shared" si="24"/>
        <v>4055.625</v>
      </c>
      <c r="BP37" s="270">
        <f t="shared" si="24"/>
        <v>4149.75</v>
      </c>
      <c r="BQ37" s="271">
        <f t="shared" si="47"/>
        <v>4245.75</v>
      </c>
      <c r="BR37" s="448">
        <f t="shared" si="48"/>
        <v>2031</v>
      </c>
      <c r="BS37" s="449">
        <f t="shared" si="48"/>
        <v>2169</v>
      </c>
      <c r="BT37" s="449">
        <f t="shared" si="48"/>
        <v>2268</v>
      </c>
      <c r="BU37" s="449">
        <f t="shared" si="48"/>
        <v>2373</v>
      </c>
      <c r="BV37" s="449">
        <f t="shared" si="49"/>
        <v>2428</v>
      </c>
      <c r="BW37" s="450">
        <f t="shared" si="25"/>
        <v>2484</v>
      </c>
      <c r="BX37" s="253">
        <v>3850</v>
      </c>
      <c r="BY37" s="431">
        <f t="shared" si="26"/>
        <v>4139</v>
      </c>
      <c r="BZ37" s="431">
        <f t="shared" si="27"/>
        <v>4346</v>
      </c>
      <c r="CA37" s="431">
        <f t="shared" si="28"/>
        <v>4564</v>
      </c>
      <c r="CB37" s="431">
        <f t="shared" si="29"/>
        <v>4679</v>
      </c>
      <c r="CC37" s="433">
        <f t="shared" si="30"/>
        <v>4796</v>
      </c>
      <c r="CD37" s="411">
        <f t="shared" si="50"/>
        <v>2253</v>
      </c>
      <c r="CE37" s="412">
        <f t="shared" si="50"/>
        <v>2422</v>
      </c>
      <c r="CF37" s="412">
        <f t="shared" si="50"/>
        <v>2543</v>
      </c>
      <c r="CG37" s="412">
        <f t="shared" si="50"/>
        <v>2670</v>
      </c>
      <c r="CH37" s="412">
        <f t="shared" si="51"/>
        <v>2738</v>
      </c>
      <c r="CI37" s="441">
        <f t="shared" si="51"/>
        <v>2806</v>
      </c>
      <c r="CJ37" s="247">
        <v>1.54</v>
      </c>
      <c r="CK37" s="391">
        <f t="shared" si="17"/>
        <v>1.6555</v>
      </c>
      <c r="CL37" s="391">
        <f t="shared" si="31"/>
        <v>1.738275</v>
      </c>
      <c r="CM37" s="391">
        <f t="shared" si="32"/>
        <v>1.8251887500000001</v>
      </c>
      <c r="CN37" s="391">
        <f t="shared" si="33"/>
        <v>1.8708184687500002</v>
      </c>
      <c r="CO37" s="392">
        <f t="shared" si="34"/>
        <v>1.9175889304687503</v>
      </c>
    </row>
    <row r="38" spans="1:93" ht="25.5" x14ac:dyDescent="0.2">
      <c r="A38" s="677">
        <v>8</v>
      </c>
      <c r="B38" s="330" t="s">
        <v>267</v>
      </c>
      <c r="C38" s="331" t="s">
        <v>195</v>
      </c>
      <c r="D38" s="352">
        <v>2014</v>
      </c>
      <c r="E38" s="346">
        <v>2128</v>
      </c>
      <c r="F38" s="346">
        <v>2222</v>
      </c>
      <c r="G38" s="346">
        <v>2319</v>
      </c>
      <c r="H38" s="346">
        <v>2391</v>
      </c>
      <c r="I38" s="347">
        <v>2463</v>
      </c>
      <c r="J38" s="418">
        <f t="shared" si="18"/>
        <v>1413</v>
      </c>
      <c r="K38" s="419">
        <f t="shared" si="18"/>
        <v>1493</v>
      </c>
      <c r="L38" s="419">
        <f t="shared" si="18"/>
        <v>1559</v>
      </c>
      <c r="M38" s="419">
        <f t="shared" si="18"/>
        <v>1627</v>
      </c>
      <c r="N38" s="419">
        <f t="shared" si="18"/>
        <v>1678</v>
      </c>
      <c r="O38" s="420">
        <f t="shared" si="35"/>
        <v>1728</v>
      </c>
      <c r="P38" s="415">
        <f t="shared" si="36"/>
        <v>2517.5</v>
      </c>
      <c r="Q38" s="416">
        <f t="shared" si="36"/>
        <v>2660</v>
      </c>
      <c r="R38" s="416">
        <f t="shared" si="36"/>
        <v>2777.5</v>
      </c>
      <c r="S38" s="416">
        <f t="shared" si="36"/>
        <v>2898.75</v>
      </c>
      <c r="T38" s="416">
        <f t="shared" si="37"/>
        <v>2988.75</v>
      </c>
      <c r="U38" s="417">
        <f t="shared" si="37"/>
        <v>3078.75</v>
      </c>
      <c r="V38" s="406">
        <f t="shared" si="38"/>
        <v>1473</v>
      </c>
      <c r="W38" s="407">
        <f t="shared" si="38"/>
        <v>1557</v>
      </c>
      <c r="X38" s="407">
        <f t="shared" si="38"/>
        <v>1625</v>
      </c>
      <c r="Y38" s="407">
        <f t="shared" si="38"/>
        <v>1696</v>
      </c>
      <c r="Z38" s="407">
        <f t="shared" si="39"/>
        <v>1749</v>
      </c>
      <c r="AA38" s="408">
        <f t="shared" si="39"/>
        <v>1802</v>
      </c>
      <c r="AB38" s="415">
        <f t="shared" si="19"/>
        <v>3021</v>
      </c>
      <c r="AC38" s="416">
        <f t="shared" si="19"/>
        <v>3192</v>
      </c>
      <c r="AD38" s="416">
        <f t="shared" si="19"/>
        <v>3333</v>
      </c>
      <c r="AE38" s="416">
        <f t="shared" si="19"/>
        <v>3478.5</v>
      </c>
      <c r="AF38" s="416">
        <f t="shared" si="19"/>
        <v>3586.5</v>
      </c>
      <c r="AG38" s="417">
        <f t="shared" si="40"/>
        <v>3694.5</v>
      </c>
      <c r="AH38" s="406">
        <f t="shared" si="4"/>
        <v>1768</v>
      </c>
      <c r="AI38" s="407">
        <f t="shared" si="5"/>
        <v>1868</v>
      </c>
      <c r="AJ38" s="407">
        <f t="shared" si="6"/>
        <v>1950</v>
      </c>
      <c r="AK38" s="407">
        <f t="shared" si="7"/>
        <v>2035</v>
      </c>
      <c r="AL38" s="407">
        <f t="shared" si="8"/>
        <v>2099</v>
      </c>
      <c r="AM38" s="408">
        <f t="shared" si="9"/>
        <v>2162</v>
      </c>
      <c r="AN38" s="429">
        <f t="shared" si="20"/>
        <v>3287.5</v>
      </c>
      <c r="AO38" s="427">
        <f t="shared" si="20"/>
        <v>3492.5</v>
      </c>
      <c r="AP38" s="427">
        <f t="shared" si="20"/>
        <v>3653.25</v>
      </c>
      <c r="AQ38" s="427">
        <f t="shared" si="20"/>
        <v>3820.125</v>
      </c>
      <c r="AR38" s="427">
        <f t="shared" si="20"/>
        <v>3931.625</v>
      </c>
      <c r="AS38" s="435">
        <f t="shared" si="41"/>
        <v>4043.875</v>
      </c>
      <c r="AT38" s="442">
        <f t="shared" si="42"/>
        <v>1924</v>
      </c>
      <c r="AU38" s="443">
        <f t="shared" si="42"/>
        <v>2044</v>
      </c>
      <c r="AV38" s="443">
        <f t="shared" si="42"/>
        <v>2138</v>
      </c>
      <c r="AW38" s="443">
        <f t="shared" si="42"/>
        <v>2235</v>
      </c>
      <c r="AX38" s="443">
        <f t="shared" si="43"/>
        <v>2301</v>
      </c>
      <c r="AY38" s="444">
        <f t="shared" si="21"/>
        <v>2366</v>
      </c>
      <c r="AZ38" s="415">
        <f t="shared" si="22"/>
        <v>3554</v>
      </c>
      <c r="BA38" s="416">
        <f t="shared" si="22"/>
        <v>3793</v>
      </c>
      <c r="BB38" s="416">
        <f t="shared" si="22"/>
        <v>3973.5</v>
      </c>
      <c r="BC38" s="416">
        <f t="shared" si="22"/>
        <v>4161.75</v>
      </c>
      <c r="BD38" s="416">
        <f t="shared" si="22"/>
        <v>4276.75</v>
      </c>
      <c r="BE38" s="417">
        <f t="shared" si="44"/>
        <v>4393.25</v>
      </c>
      <c r="BF38" s="406">
        <f t="shared" si="45"/>
        <v>2080</v>
      </c>
      <c r="BG38" s="407">
        <f t="shared" si="45"/>
        <v>2219</v>
      </c>
      <c r="BH38" s="407">
        <f t="shared" si="45"/>
        <v>2325</v>
      </c>
      <c r="BI38" s="407">
        <f t="shared" si="45"/>
        <v>2435</v>
      </c>
      <c r="BJ38" s="407">
        <f t="shared" si="46"/>
        <v>2502</v>
      </c>
      <c r="BK38" s="408">
        <f t="shared" si="23"/>
        <v>2571</v>
      </c>
      <c r="BL38" s="429">
        <f t="shared" si="24"/>
        <v>3820.5</v>
      </c>
      <c r="BM38" s="434">
        <f t="shared" si="24"/>
        <v>4093.5</v>
      </c>
      <c r="BN38" s="434">
        <f t="shared" si="24"/>
        <v>4293.75</v>
      </c>
      <c r="BO38" s="434">
        <f t="shared" si="24"/>
        <v>4503.375</v>
      </c>
      <c r="BP38" s="434">
        <f t="shared" si="24"/>
        <v>4621.875</v>
      </c>
      <c r="BQ38" s="438">
        <f t="shared" si="47"/>
        <v>4742.625</v>
      </c>
      <c r="BR38" s="442">
        <f t="shared" si="48"/>
        <v>2235</v>
      </c>
      <c r="BS38" s="443">
        <f t="shared" si="48"/>
        <v>2395</v>
      </c>
      <c r="BT38" s="443">
        <f t="shared" si="48"/>
        <v>2512</v>
      </c>
      <c r="BU38" s="443">
        <f t="shared" si="48"/>
        <v>2635</v>
      </c>
      <c r="BV38" s="443">
        <f t="shared" si="49"/>
        <v>2704</v>
      </c>
      <c r="BW38" s="444">
        <f t="shared" si="25"/>
        <v>2775</v>
      </c>
      <c r="BX38" s="430">
        <v>4087</v>
      </c>
      <c r="BY38" s="426">
        <f t="shared" si="26"/>
        <v>4394</v>
      </c>
      <c r="BZ38" s="426">
        <f t="shared" si="27"/>
        <v>4614</v>
      </c>
      <c r="CA38" s="426">
        <f t="shared" si="28"/>
        <v>4845</v>
      </c>
      <c r="CB38" s="426">
        <f t="shared" si="29"/>
        <v>4967</v>
      </c>
      <c r="CC38" s="428">
        <f t="shared" si="30"/>
        <v>5092</v>
      </c>
      <c r="CD38" s="406">
        <f t="shared" si="50"/>
        <v>2391</v>
      </c>
      <c r="CE38" s="407">
        <f t="shared" si="50"/>
        <v>2571</v>
      </c>
      <c r="CF38" s="407">
        <f t="shared" si="50"/>
        <v>2700</v>
      </c>
      <c r="CG38" s="407">
        <f t="shared" si="50"/>
        <v>2835</v>
      </c>
      <c r="CH38" s="407">
        <f t="shared" si="51"/>
        <v>2906</v>
      </c>
      <c r="CI38" s="439">
        <f t="shared" si="51"/>
        <v>2979</v>
      </c>
      <c r="CJ38" s="402">
        <v>1.63</v>
      </c>
      <c r="CK38" s="403">
        <f t="shared" si="17"/>
        <v>1.7522499999999999</v>
      </c>
      <c r="CL38" s="403">
        <f t="shared" si="31"/>
        <v>1.8398625</v>
      </c>
      <c r="CM38" s="403">
        <f t="shared" si="32"/>
        <v>1.9318556249999999</v>
      </c>
      <c r="CN38" s="403">
        <f t="shared" si="33"/>
        <v>1.9801520156249999</v>
      </c>
      <c r="CO38" s="404">
        <f t="shared" si="34"/>
        <v>2.0296558160156248</v>
      </c>
    </row>
    <row r="39" spans="1:93" ht="15" customHeight="1" x14ac:dyDescent="0.2">
      <c r="A39" s="679"/>
      <c r="B39" s="332" t="s">
        <v>208</v>
      </c>
      <c r="C39" s="333" t="s">
        <v>195</v>
      </c>
      <c r="D39" s="353">
        <v>1842</v>
      </c>
      <c r="E39" s="348">
        <v>1945</v>
      </c>
      <c r="F39" s="348">
        <v>2030</v>
      </c>
      <c r="G39" s="348">
        <v>2117</v>
      </c>
      <c r="H39" s="348">
        <v>2182</v>
      </c>
      <c r="I39" s="349">
        <v>2248</v>
      </c>
      <c r="J39" s="343">
        <f t="shared" si="18"/>
        <v>1292</v>
      </c>
      <c r="K39" s="344">
        <f t="shared" si="18"/>
        <v>1365</v>
      </c>
      <c r="L39" s="344">
        <f t="shared" si="18"/>
        <v>1424</v>
      </c>
      <c r="M39" s="344">
        <f t="shared" si="18"/>
        <v>1485</v>
      </c>
      <c r="N39" s="344">
        <f t="shared" si="18"/>
        <v>1531</v>
      </c>
      <c r="O39" s="345">
        <f t="shared" si="35"/>
        <v>1577</v>
      </c>
      <c r="P39" s="257">
        <f t="shared" si="36"/>
        <v>2302.5</v>
      </c>
      <c r="Q39" s="248">
        <f t="shared" si="36"/>
        <v>2431.25</v>
      </c>
      <c r="R39" s="248">
        <f t="shared" si="36"/>
        <v>2537.5</v>
      </c>
      <c r="S39" s="248">
        <f t="shared" si="36"/>
        <v>2646.25</v>
      </c>
      <c r="T39" s="248">
        <f t="shared" si="37"/>
        <v>2727.5</v>
      </c>
      <c r="U39" s="258">
        <f t="shared" si="37"/>
        <v>2810</v>
      </c>
      <c r="V39" s="409">
        <f t="shared" si="38"/>
        <v>1347</v>
      </c>
      <c r="W39" s="405">
        <f t="shared" si="38"/>
        <v>1423</v>
      </c>
      <c r="X39" s="405">
        <f t="shared" si="38"/>
        <v>1485</v>
      </c>
      <c r="Y39" s="405">
        <f t="shared" si="38"/>
        <v>1549</v>
      </c>
      <c r="Z39" s="405">
        <f t="shared" si="39"/>
        <v>1596</v>
      </c>
      <c r="AA39" s="410">
        <f t="shared" si="39"/>
        <v>1644</v>
      </c>
      <c r="AB39" s="257">
        <f t="shared" si="19"/>
        <v>2763</v>
      </c>
      <c r="AC39" s="248">
        <f t="shared" si="19"/>
        <v>2917.5</v>
      </c>
      <c r="AD39" s="248">
        <f t="shared" si="19"/>
        <v>3045</v>
      </c>
      <c r="AE39" s="248">
        <f t="shared" si="19"/>
        <v>3175.5</v>
      </c>
      <c r="AF39" s="248">
        <f t="shared" si="19"/>
        <v>3273</v>
      </c>
      <c r="AG39" s="258">
        <f t="shared" si="40"/>
        <v>3372</v>
      </c>
      <c r="AH39" s="409">
        <f t="shared" si="4"/>
        <v>1617</v>
      </c>
      <c r="AI39" s="405">
        <f t="shared" si="5"/>
        <v>1707</v>
      </c>
      <c r="AJ39" s="405">
        <f t="shared" si="6"/>
        <v>1782</v>
      </c>
      <c r="AK39" s="405">
        <f t="shared" si="7"/>
        <v>1858</v>
      </c>
      <c r="AL39" s="405">
        <f t="shared" si="8"/>
        <v>1915</v>
      </c>
      <c r="AM39" s="410">
        <f t="shared" si="9"/>
        <v>1973</v>
      </c>
      <c r="AN39" s="263">
        <f t="shared" si="20"/>
        <v>3809.75</v>
      </c>
      <c r="AO39" s="366">
        <f t="shared" si="20"/>
        <v>4056.125</v>
      </c>
      <c r="AP39" s="366">
        <f t="shared" si="20"/>
        <v>4245.25</v>
      </c>
      <c r="AQ39" s="366">
        <f t="shared" si="20"/>
        <v>4441.375</v>
      </c>
      <c r="AR39" s="366">
        <f t="shared" si="20"/>
        <v>4566</v>
      </c>
      <c r="AS39" s="436">
        <f t="shared" si="41"/>
        <v>4693.25</v>
      </c>
      <c r="AT39" s="445">
        <f t="shared" si="42"/>
        <v>2229</v>
      </c>
      <c r="AU39" s="446">
        <f t="shared" si="42"/>
        <v>2373</v>
      </c>
      <c r="AV39" s="446">
        <f t="shared" si="42"/>
        <v>2484</v>
      </c>
      <c r="AW39" s="446">
        <f t="shared" si="42"/>
        <v>2599</v>
      </c>
      <c r="AX39" s="446">
        <f t="shared" si="43"/>
        <v>2672</v>
      </c>
      <c r="AY39" s="447">
        <f t="shared" si="21"/>
        <v>2746</v>
      </c>
      <c r="AZ39" s="257">
        <f t="shared" si="22"/>
        <v>4856.5</v>
      </c>
      <c r="BA39" s="248">
        <f t="shared" si="22"/>
        <v>5194.75</v>
      </c>
      <c r="BB39" s="248">
        <f t="shared" si="22"/>
        <v>5445.5</v>
      </c>
      <c r="BC39" s="248">
        <f t="shared" si="22"/>
        <v>5707.25</v>
      </c>
      <c r="BD39" s="248">
        <f t="shared" si="22"/>
        <v>5859</v>
      </c>
      <c r="BE39" s="258">
        <f t="shared" si="44"/>
        <v>6014.5</v>
      </c>
      <c r="BF39" s="409">
        <f t="shared" si="45"/>
        <v>2842</v>
      </c>
      <c r="BG39" s="405">
        <f t="shared" si="45"/>
        <v>3039</v>
      </c>
      <c r="BH39" s="405">
        <f t="shared" si="45"/>
        <v>3186</v>
      </c>
      <c r="BI39" s="405">
        <f t="shared" si="45"/>
        <v>3339</v>
      </c>
      <c r="BJ39" s="405">
        <f t="shared" si="46"/>
        <v>3428</v>
      </c>
      <c r="BK39" s="410">
        <f t="shared" si="23"/>
        <v>3519</v>
      </c>
      <c r="BL39" s="263">
        <f t="shared" si="24"/>
        <v>5903.25</v>
      </c>
      <c r="BM39" s="264">
        <f t="shared" si="24"/>
        <v>6333.375</v>
      </c>
      <c r="BN39" s="264">
        <f t="shared" si="24"/>
        <v>6645.75</v>
      </c>
      <c r="BO39" s="264">
        <f t="shared" si="24"/>
        <v>6973.125</v>
      </c>
      <c r="BP39" s="264">
        <f t="shared" si="24"/>
        <v>7152</v>
      </c>
      <c r="BQ39" s="265">
        <f t="shared" si="47"/>
        <v>7335.75</v>
      </c>
      <c r="BR39" s="445">
        <f t="shared" si="48"/>
        <v>3454</v>
      </c>
      <c r="BS39" s="446">
        <f t="shared" si="48"/>
        <v>3706</v>
      </c>
      <c r="BT39" s="446">
        <f t="shared" si="48"/>
        <v>3888</v>
      </c>
      <c r="BU39" s="446">
        <f t="shared" si="48"/>
        <v>4080</v>
      </c>
      <c r="BV39" s="446">
        <f t="shared" si="49"/>
        <v>4184</v>
      </c>
      <c r="BW39" s="447">
        <f t="shared" si="25"/>
        <v>4292</v>
      </c>
      <c r="BX39" s="252">
        <v>6950</v>
      </c>
      <c r="BY39" s="387">
        <f t="shared" si="26"/>
        <v>7472</v>
      </c>
      <c r="BZ39" s="387">
        <f t="shared" si="27"/>
        <v>7846</v>
      </c>
      <c r="CA39" s="387">
        <f t="shared" si="28"/>
        <v>8239</v>
      </c>
      <c r="CB39" s="387">
        <f t="shared" si="29"/>
        <v>8445</v>
      </c>
      <c r="CC39" s="388">
        <f t="shared" si="30"/>
        <v>8657</v>
      </c>
      <c r="CD39" s="409">
        <f t="shared" si="50"/>
        <v>4066</v>
      </c>
      <c r="CE39" s="405">
        <f t="shared" si="50"/>
        <v>4372</v>
      </c>
      <c r="CF39" s="405">
        <f t="shared" si="50"/>
        <v>4590</v>
      </c>
      <c r="CG39" s="405">
        <f t="shared" si="50"/>
        <v>4820</v>
      </c>
      <c r="CH39" s="405">
        <f t="shared" si="51"/>
        <v>4941</v>
      </c>
      <c r="CI39" s="440">
        <f t="shared" si="51"/>
        <v>5065</v>
      </c>
      <c r="CJ39" s="246">
        <v>1.58</v>
      </c>
      <c r="CK39" s="389">
        <f t="shared" si="17"/>
        <v>1.6985000000000001</v>
      </c>
      <c r="CL39" s="389">
        <f t="shared" si="31"/>
        <v>1.783425</v>
      </c>
      <c r="CM39" s="389">
        <f t="shared" si="32"/>
        <v>1.87259625</v>
      </c>
      <c r="CN39" s="389">
        <f t="shared" si="33"/>
        <v>1.91941115625</v>
      </c>
      <c r="CO39" s="390">
        <f t="shared" si="34"/>
        <v>1.9673964351562501</v>
      </c>
    </row>
    <row r="40" spans="1:93" ht="15" customHeight="1" x14ac:dyDescent="0.2">
      <c r="A40" s="679"/>
      <c r="B40" s="332" t="s">
        <v>224</v>
      </c>
      <c r="C40" s="333" t="s">
        <v>195</v>
      </c>
      <c r="D40" s="353">
        <v>1662</v>
      </c>
      <c r="E40" s="348">
        <v>1754</v>
      </c>
      <c r="F40" s="348">
        <v>1830</v>
      </c>
      <c r="G40" s="348">
        <v>1908</v>
      </c>
      <c r="H40" s="348">
        <v>1966</v>
      </c>
      <c r="I40" s="349">
        <v>2024</v>
      </c>
      <c r="J40" s="343">
        <f t="shared" si="18"/>
        <v>1166</v>
      </c>
      <c r="K40" s="344">
        <f t="shared" si="18"/>
        <v>1231</v>
      </c>
      <c r="L40" s="344">
        <f t="shared" si="18"/>
        <v>1284</v>
      </c>
      <c r="M40" s="344">
        <f t="shared" si="18"/>
        <v>1339</v>
      </c>
      <c r="N40" s="344">
        <f t="shared" si="18"/>
        <v>1379</v>
      </c>
      <c r="O40" s="345">
        <f t="shared" si="35"/>
        <v>1420</v>
      </c>
      <c r="P40" s="257">
        <f t="shared" si="36"/>
        <v>2077.5</v>
      </c>
      <c r="Q40" s="248">
        <f t="shared" si="36"/>
        <v>2192.5</v>
      </c>
      <c r="R40" s="248">
        <f t="shared" si="36"/>
        <v>2287.5</v>
      </c>
      <c r="S40" s="248">
        <f t="shared" si="36"/>
        <v>2385</v>
      </c>
      <c r="T40" s="248">
        <f t="shared" si="37"/>
        <v>2457.5</v>
      </c>
      <c r="U40" s="258">
        <f t="shared" si="37"/>
        <v>2530</v>
      </c>
      <c r="V40" s="409">
        <f t="shared" si="38"/>
        <v>1216</v>
      </c>
      <c r="W40" s="405">
        <f t="shared" si="38"/>
        <v>1283</v>
      </c>
      <c r="X40" s="405">
        <f t="shared" si="38"/>
        <v>1339</v>
      </c>
      <c r="Y40" s="405">
        <f t="shared" si="38"/>
        <v>1396</v>
      </c>
      <c r="Z40" s="405">
        <f t="shared" si="39"/>
        <v>1438</v>
      </c>
      <c r="AA40" s="410">
        <f t="shared" si="39"/>
        <v>1481</v>
      </c>
      <c r="AB40" s="257">
        <f t="shared" si="19"/>
        <v>2493</v>
      </c>
      <c r="AC40" s="248">
        <f t="shared" si="19"/>
        <v>2631</v>
      </c>
      <c r="AD40" s="248">
        <f t="shared" si="19"/>
        <v>2745</v>
      </c>
      <c r="AE40" s="248">
        <f t="shared" si="19"/>
        <v>2862</v>
      </c>
      <c r="AF40" s="248">
        <f t="shared" si="19"/>
        <v>2949</v>
      </c>
      <c r="AG40" s="258">
        <f t="shared" si="40"/>
        <v>3036</v>
      </c>
      <c r="AH40" s="409">
        <f t="shared" si="4"/>
        <v>1459</v>
      </c>
      <c r="AI40" s="405">
        <f t="shared" si="5"/>
        <v>1540</v>
      </c>
      <c r="AJ40" s="405">
        <f t="shared" si="6"/>
        <v>1606</v>
      </c>
      <c r="AK40" s="405">
        <f t="shared" si="7"/>
        <v>1675</v>
      </c>
      <c r="AL40" s="405">
        <f t="shared" si="8"/>
        <v>1726</v>
      </c>
      <c r="AM40" s="410">
        <f t="shared" si="9"/>
        <v>1777</v>
      </c>
      <c r="AN40" s="263">
        <f t="shared" si="20"/>
        <v>2844.75</v>
      </c>
      <c r="AO40" s="366">
        <f t="shared" si="20"/>
        <v>3021.5</v>
      </c>
      <c r="AP40" s="366">
        <f t="shared" si="20"/>
        <v>3159.5</v>
      </c>
      <c r="AQ40" s="366">
        <f t="shared" si="20"/>
        <v>3302.5</v>
      </c>
      <c r="AR40" s="366">
        <f t="shared" si="20"/>
        <v>3396.75</v>
      </c>
      <c r="AS40" s="436">
        <f t="shared" si="41"/>
        <v>3491.75</v>
      </c>
      <c r="AT40" s="445">
        <f t="shared" si="42"/>
        <v>1665</v>
      </c>
      <c r="AU40" s="446">
        <f t="shared" si="42"/>
        <v>1768</v>
      </c>
      <c r="AV40" s="446">
        <f t="shared" si="42"/>
        <v>1849</v>
      </c>
      <c r="AW40" s="446">
        <f t="shared" si="42"/>
        <v>1932</v>
      </c>
      <c r="AX40" s="446">
        <f t="shared" si="43"/>
        <v>1988</v>
      </c>
      <c r="AY40" s="447">
        <f t="shared" si="21"/>
        <v>2043</v>
      </c>
      <c r="AZ40" s="257">
        <f t="shared" si="22"/>
        <v>3196.5</v>
      </c>
      <c r="BA40" s="248">
        <f t="shared" si="22"/>
        <v>3412</v>
      </c>
      <c r="BB40" s="248">
        <f t="shared" si="22"/>
        <v>3574</v>
      </c>
      <c r="BC40" s="248">
        <f t="shared" si="22"/>
        <v>3743</v>
      </c>
      <c r="BD40" s="248">
        <f t="shared" si="22"/>
        <v>3844.5</v>
      </c>
      <c r="BE40" s="258">
        <f t="shared" si="44"/>
        <v>3947.5</v>
      </c>
      <c r="BF40" s="409">
        <f t="shared" si="45"/>
        <v>1870</v>
      </c>
      <c r="BG40" s="405">
        <f t="shared" si="45"/>
        <v>1997</v>
      </c>
      <c r="BH40" s="405">
        <f t="shared" si="45"/>
        <v>2091</v>
      </c>
      <c r="BI40" s="405">
        <f t="shared" si="45"/>
        <v>2190</v>
      </c>
      <c r="BJ40" s="405">
        <f t="shared" si="46"/>
        <v>2250</v>
      </c>
      <c r="BK40" s="410">
        <f t="shared" si="23"/>
        <v>2310</v>
      </c>
      <c r="BL40" s="263">
        <f t="shared" si="24"/>
        <v>3548.25</v>
      </c>
      <c r="BM40" s="264">
        <f t="shared" si="24"/>
        <v>3802.5</v>
      </c>
      <c r="BN40" s="264">
        <f t="shared" si="24"/>
        <v>3988.5</v>
      </c>
      <c r="BO40" s="264">
        <f t="shared" si="24"/>
        <v>4183.5</v>
      </c>
      <c r="BP40" s="264">
        <f t="shared" si="24"/>
        <v>4292.25</v>
      </c>
      <c r="BQ40" s="265">
        <f t="shared" si="47"/>
        <v>4403.25</v>
      </c>
      <c r="BR40" s="445">
        <f t="shared" si="48"/>
        <v>2076</v>
      </c>
      <c r="BS40" s="446">
        <f t="shared" si="48"/>
        <v>2225</v>
      </c>
      <c r="BT40" s="446">
        <f t="shared" si="48"/>
        <v>2334</v>
      </c>
      <c r="BU40" s="446">
        <f t="shared" si="48"/>
        <v>2448</v>
      </c>
      <c r="BV40" s="446">
        <f t="shared" si="49"/>
        <v>2511</v>
      </c>
      <c r="BW40" s="447">
        <f t="shared" si="25"/>
        <v>2576</v>
      </c>
      <c r="BX40" s="252">
        <v>3900</v>
      </c>
      <c r="BY40" s="387">
        <f t="shared" si="26"/>
        <v>4193</v>
      </c>
      <c r="BZ40" s="387">
        <f t="shared" si="27"/>
        <v>4403</v>
      </c>
      <c r="CA40" s="387">
        <f t="shared" si="28"/>
        <v>4624</v>
      </c>
      <c r="CB40" s="387">
        <f t="shared" si="29"/>
        <v>4740</v>
      </c>
      <c r="CC40" s="388">
        <f t="shared" si="30"/>
        <v>4859</v>
      </c>
      <c r="CD40" s="409">
        <f t="shared" si="50"/>
        <v>2282</v>
      </c>
      <c r="CE40" s="405">
        <f t="shared" si="50"/>
        <v>2453</v>
      </c>
      <c r="CF40" s="405">
        <f t="shared" si="50"/>
        <v>2576</v>
      </c>
      <c r="CG40" s="405">
        <f t="shared" si="50"/>
        <v>2706</v>
      </c>
      <c r="CH40" s="405">
        <f t="shared" si="51"/>
        <v>2773</v>
      </c>
      <c r="CI40" s="440">
        <f t="shared" si="51"/>
        <v>2843</v>
      </c>
      <c r="CJ40" s="246">
        <v>1.56</v>
      </c>
      <c r="CK40" s="389">
        <f t="shared" si="17"/>
        <v>1.677</v>
      </c>
      <c r="CL40" s="389">
        <f t="shared" si="31"/>
        <v>1.76085</v>
      </c>
      <c r="CM40" s="389">
        <f t="shared" si="32"/>
        <v>1.8488925</v>
      </c>
      <c r="CN40" s="389">
        <f t="shared" si="33"/>
        <v>1.8951148125000001</v>
      </c>
      <c r="CO40" s="390">
        <f t="shared" si="34"/>
        <v>1.9424926828125002</v>
      </c>
    </row>
    <row r="41" spans="1:93" ht="15.75" customHeight="1" thickBot="1" x14ac:dyDescent="0.25">
      <c r="A41" s="678"/>
      <c r="B41" s="334" t="s">
        <v>209</v>
      </c>
      <c r="C41" s="335" t="s">
        <v>195</v>
      </c>
      <c r="D41" s="354">
        <v>1554</v>
      </c>
      <c r="E41" s="350">
        <v>1608</v>
      </c>
      <c r="F41" s="350">
        <v>1646</v>
      </c>
      <c r="G41" s="350">
        <v>1687</v>
      </c>
      <c r="H41" s="350">
        <v>1708</v>
      </c>
      <c r="I41" s="351">
        <v>1730</v>
      </c>
      <c r="J41" s="421">
        <f t="shared" si="18"/>
        <v>1090</v>
      </c>
      <c r="K41" s="422">
        <f t="shared" si="18"/>
        <v>1128</v>
      </c>
      <c r="L41" s="422">
        <f t="shared" si="18"/>
        <v>1155</v>
      </c>
      <c r="M41" s="422">
        <f t="shared" si="18"/>
        <v>1184</v>
      </c>
      <c r="N41" s="422">
        <f t="shared" si="18"/>
        <v>1198</v>
      </c>
      <c r="O41" s="423">
        <f t="shared" si="35"/>
        <v>1214</v>
      </c>
      <c r="P41" s="260">
        <f t="shared" si="36"/>
        <v>1942.5</v>
      </c>
      <c r="Q41" s="261">
        <f t="shared" si="36"/>
        <v>2010</v>
      </c>
      <c r="R41" s="261">
        <f t="shared" si="36"/>
        <v>2057.5</v>
      </c>
      <c r="S41" s="261">
        <f t="shared" si="36"/>
        <v>2108.75</v>
      </c>
      <c r="T41" s="261">
        <f t="shared" si="37"/>
        <v>2135</v>
      </c>
      <c r="U41" s="262">
        <f t="shared" si="37"/>
        <v>2162.5</v>
      </c>
      <c r="V41" s="411">
        <f t="shared" si="38"/>
        <v>1137</v>
      </c>
      <c r="W41" s="412">
        <f t="shared" si="38"/>
        <v>1176</v>
      </c>
      <c r="X41" s="412">
        <f t="shared" si="38"/>
        <v>1204</v>
      </c>
      <c r="Y41" s="412">
        <f t="shared" si="38"/>
        <v>1234</v>
      </c>
      <c r="Z41" s="412">
        <f t="shared" si="39"/>
        <v>1249</v>
      </c>
      <c r="AA41" s="413">
        <f t="shared" si="39"/>
        <v>1266</v>
      </c>
      <c r="AB41" s="260">
        <f t="shared" si="19"/>
        <v>2331</v>
      </c>
      <c r="AC41" s="261">
        <f t="shared" si="19"/>
        <v>2412</v>
      </c>
      <c r="AD41" s="261">
        <f t="shared" si="19"/>
        <v>2469</v>
      </c>
      <c r="AE41" s="261">
        <f t="shared" si="19"/>
        <v>2530.5</v>
      </c>
      <c r="AF41" s="261">
        <f t="shared" si="19"/>
        <v>2562</v>
      </c>
      <c r="AG41" s="262">
        <f t="shared" si="40"/>
        <v>2595</v>
      </c>
      <c r="AH41" s="411">
        <f t="shared" si="4"/>
        <v>1364</v>
      </c>
      <c r="AI41" s="412">
        <f t="shared" si="5"/>
        <v>1412</v>
      </c>
      <c r="AJ41" s="412">
        <f t="shared" si="6"/>
        <v>1445</v>
      </c>
      <c r="AK41" s="412">
        <f t="shared" si="7"/>
        <v>1481</v>
      </c>
      <c r="AL41" s="412">
        <f t="shared" si="8"/>
        <v>1499</v>
      </c>
      <c r="AM41" s="413">
        <f t="shared" si="9"/>
        <v>1519</v>
      </c>
      <c r="AN41" s="269">
        <f t="shared" si="20"/>
        <v>2710.75</v>
      </c>
      <c r="AO41" s="432">
        <f t="shared" si="20"/>
        <v>2843.75</v>
      </c>
      <c r="AP41" s="432">
        <f t="shared" si="20"/>
        <v>2938.25</v>
      </c>
      <c r="AQ41" s="432">
        <f t="shared" si="20"/>
        <v>3038.875</v>
      </c>
      <c r="AR41" s="432">
        <f t="shared" si="20"/>
        <v>3091.25</v>
      </c>
      <c r="AS41" s="437">
        <f t="shared" si="41"/>
        <v>3145.25</v>
      </c>
      <c r="AT41" s="448">
        <f t="shared" si="42"/>
        <v>1586</v>
      </c>
      <c r="AU41" s="449">
        <f t="shared" si="42"/>
        <v>1664</v>
      </c>
      <c r="AV41" s="449">
        <f t="shared" si="42"/>
        <v>1719</v>
      </c>
      <c r="AW41" s="449">
        <f t="shared" si="42"/>
        <v>1778</v>
      </c>
      <c r="AX41" s="449">
        <f t="shared" si="43"/>
        <v>1809</v>
      </c>
      <c r="AY41" s="450">
        <f t="shared" si="21"/>
        <v>1840</v>
      </c>
      <c r="AZ41" s="260">
        <f t="shared" si="22"/>
        <v>3090.5</v>
      </c>
      <c r="BA41" s="261">
        <f t="shared" si="22"/>
        <v>3275.5</v>
      </c>
      <c r="BB41" s="261">
        <f t="shared" si="22"/>
        <v>3407.5</v>
      </c>
      <c r="BC41" s="261">
        <f t="shared" si="22"/>
        <v>3547.25</v>
      </c>
      <c r="BD41" s="261">
        <f t="shared" si="22"/>
        <v>3620.5</v>
      </c>
      <c r="BE41" s="262">
        <f t="shared" si="44"/>
        <v>3695.5</v>
      </c>
      <c r="BF41" s="411">
        <f t="shared" si="45"/>
        <v>1808</v>
      </c>
      <c r="BG41" s="412">
        <f t="shared" si="45"/>
        <v>1917</v>
      </c>
      <c r="BH41" s="412">
        <f t="shared" si="45"/>
        <v>1994</v>
      </c>
      <c r="BI41" s="412">
        <f t="shared" si="45"/>
        <v>2076</v>
      </c>
      <c r="BJ41" s="412">
        <f t="shared" si="46"/>
        <v>2118</v>
      </c>
      <c r="BK41" s="413">
        <f t="shared" si="23"/>
        <v>2162</v>
      </c>
      <c r="BL41" s="269">
        <f t="shared" si="24"/>
        <v>3470.25</v>
      </c>
      <c r="BM41" s="270">
        <f t="shared" si="24"/>
        <v>3707.25</v>
      </c>
      <c r="BN41" s="270">
        <f t="shared" si="24"/>
        <v>3876.75</v>
      </c>
      <c r="BO41" s="270">
        <f t="shared" si="24"/>
        <v>4055.625</v>
      </c>
      <c r="BP41" s="270">
        <f t="shared" si="24"/>
        <v>4149.75</v>
      </c>
      <c r="BQ41" s="271">
        <f t="shared" si="47"/>
        <v>4245.75</v>
      </c>
      <c r="BR41" s="448">
        <f t="shared" si="48"/>
        <v>2031</v>
      </c>
      <c r="BS41" s="449">
        <f t="shared" si="48"/>
        <v>2169</v>
      </c>
      <c r="BT41" s="449">
        <f t="shared" si="48"/>
        <v>2268</v>
      </c>
      <c r="BU41" s="449">
        <f t="shared" si="48"/>
        <v>2373</v>
      </c>
      <c r="BV41" s="449">
        <f t="shared" si="49"/>
        <v>2428</v>
      </c>
      <c r="BW41" s="450">
        <f t="shared" si="25"/>
        <v>2484</v>
      </c>
      <c r="BX41" s="253">
        <v>3850</v>
      </c>
      <c r="BY41" s="431">
        <f t="shared" si="26"/>
        <v>4139</v>
      </c>
      <c r="BZ41" s="431">
        <f t="shared" si="27"/>
        <v>4346</v>
      </c>
      <c r="CA41" s="431">
        <f t="shared" si="28"/>
        <v>4564</v>
      </c>
      <c r="CB41" s="431">
        <f t="shared" si="29"/>
        <v>4679</v>
      </c>
      <c r="CC41" s="433">
        <f t="shared" si="30"/>
        <v>4796</v>
      </c>
      <c r="CD41" s="411">
        <f t="shared" si="50"/>
        <v>2253</v>
      </c>
      <c r="CE41" s="412">
        <f t="shared" si="50"/>
        <v>2422</v>
      </c>
      <c r="CF41" s="412">
        <f t="shared" si="50"/>
        <v>2543</v>
      </c>
      <c r="CG41" s="412">
        <f t="shared" si="50"/>
        <v>2670</v>
      </c>
      <c r="CH41" s="412">
        <f t="shared" si="51"/>
        <v>2738</v>
      </c>
      <c r="CI41" s="441">
        <f t="shared" si="51"/>
        <v>2806</v>
      </c>
      <c r="CJ41" s="247">
        <v>1.54</v>
      </c>
      <c r="CK41" s="391">
        <f t="shared" si="17"/>
        <v>1.6555</v>
      </c>
      <c r="CL41" s="391">
        <f t="shared" si="31"/>
        <v>1.738275</v>
      </c>
      <c r="CM41" s="391">
        <f t="shared" si="32"/>
        <v>1.8251887500000001</v>
      </c>
      <c r="CN41" s="391">
        <f t="shared" si="33"/>
        <v>1.8708184687500002</v>
      </c>
      <c r="CO41" s="392">
        <f t="shared" si="34"/>
        <v>1.9175889304687503</v>
      </c>
    </row>
    <row r="42" spans="1:93" ht="25.5" x14ac:dyDescent="0.2">
      <c r="A42" s="780">
        <v>9</v>
      </c>
      <c r="B42" s="330" t="s">
        <v>268</v>
      </c>
      <c r="C42" s="331" t="s">
        <v>195</v>
      </c>
      <c r="D42" s="352">
        <v>2069</v>
      </c>
      <c r="E42" s="346">
        <v>2186</v>
      </c>
      <c r="F42" s="346">
        <v>2283</v>
      </c>
      <c r="G42" s="346">
        <v>2382</v>
      </c>
      <c r="H42" s="346">
        <v>2457</v>
      </c>
      <c r="I42" s="347">
        <v>2531</v>
      </c>
      <c r="J42" s="418">
        <f t="shared" si="18"/>
        <v>1452</v>
      </c>
      <c r="K42" s="419">
        <f t="shared" si="18"/>
        <v>1534</v>
      </c>
      <c r="L42" s="419">
        <f t="shared" si="18"/>
        <v>1602</v>
      </c>
      <c r="M42" s="419">
        <f t="shared" si="18"/>
        <v>1671</v>
      </c>
      <c r="N42" s="419">
        <f t="shared" si="18"/>
        <v>1724</v>
      </c>
      <c r="O42" s="420">
        <f t="shared" si="35"/>
        <v>1776</v>
      </c>
      <c r="P42" s="415">
        <f t="shared" si="36"/>
        <v>2586.25</v>
      </c>
      <c r="Q42" s="416">
        <f t="shared" si="36"/>
        <v>2732.5</v>
      </c>
      <c r="R42" s="416">
        <f t="shared" si="36"/>
        <v>2853.75</v>
      </c>
      <c r="S42" s="416">
        <f t="shared" si="36"/>
        <v>2977.5</v>
      </c>
      <c r="T42" s="416">
        <f t="shared" si="37"/>
        <v>3071.25</v>
      </c>
      <c r="U42" s="417">
        <f t="shared" si="37"/>
        <v>3163.75</v>
      </c>
      <c r="V42" s="406">
        <f t="shared" si="38"/>
        <v>1513</v>
      </c>
      <c r="W42" s="407">
        <f t="shared" si="38"/>
        <v>1599</v>
      </c>
      <c r="X42" s="407">
        <f t="shared" si="38"/>
        <v>1670</v>
      </c>
      <c r="Y42" s="407">
        <f t="shared" si="38"/>
        <v>1742</v>
      </c>
      <c r="Z42" s="407">
        <f t="shared" si="39"/>
        <v>1797</v>
      </c>
      <c r="AA42" s="408">
        <f t="shared" si="39"/>
        <v>1851</v>
      </c>
      <c r="AB42" s="415">
        <f t="shared" si="19"/>
        <v>3103.5</v>
      </c>
      <c r="AC42" s="416">
        <f t="shared" si="19"/>
        <v>3279</v>
      </c>
      <c r="AD42" s="416">
        <f t="shared" si="19"/>
        <v>3424.5</v>
      </c>
      <c r="AE42" s="416">
        <f t="shared" si="19"/>
        <v>3573</v>
      </c>
      <c r="AF42" s="416">
        <f t="shared" si="19"/>
        <v>3685.5</v>
      </c>
      <c r="AG42" s="417">
        <f t="shared" si="40"/>
        <v>3796.5</v>
      </c>
      <c r="AH42" s="406">
        <f t="shared" si="4"/>
        <v>1816</v>
      </c>
      <c r="AI42" s="407">
        <f t="shared" si="5"/>
        <v>1919</v>
      </c>
      <c r="AJ42" s="407">
        <f t="shared" si="6"/>
        <v>2004</v>
      </c>
      <c r="AK42" s="407">
        <f t="shared" si="7"/>
        <v>2091</v>
      </c>
      <c r="AL42" s="407">
        <f t="shared" si="8"/>
        <v>2157</v>
      </c>
      <c r="AM42" s="408">
        <f t="shared" si="9"/>
        <v>2221</v>
      </c>
      <c r="AN42" s="429">
        <f t="shared" si="20"/>
        <v>3349.375</v>
      </c>
      <c r="AO42" s="427">
        <f t="shared" si="20"/>
        <v>3557.75</v>
      </c>
      <c r="AP42" s="427">
        <f t="shared" si="20"/>
        <v>3721.875</v>
      </c>
      <c r="AQ42" s="427">
        <f t="shared" si="20"/>
        <v>3891</v>
      </c>
      <c r="AR42" s="427">
        <f t="shared" si="20"/>
        <v>4005.875</v>
      </c>
      <c r="AS42" s="435">
        <f t="shared" si="41"/>
        <v>4120.375</v>
      </c>
      <c r="AT42" s="442">
        <f t="shared" si="42"/>
        <v>1960</v>
      </c>
      <c r="AU42" s="443">
        <f t="shared" si="42"/>
        <v>2082</v>
      </c>
      <c r="AV42" s="443">
        <f t="shared" si="42"/>
        <v>2178</v>
      </c>
      <c r="AW42" s="443">
        <f t="shared" si="42"/>
        <v>2277</v>
      </c>
      <c r="AX42" s="443">
        <f t="shared" si="43"/>
        <v>2344</v>
      </c>
      <c r="AY42" s="444">
        <f t="shared" si="21"/>
        <v>2411</v>
      </c>
      <c r="AZ42" s="415">
        <f t="shared" si="22"/>
        <v>3595.25</v>
      </c>
      <c r="BA42" s="416">
        <f t="shared" si="22"/>
        <v>3836.5</v>
      </c>
      <c r="BB42" s="416">
        <f t="shared" si="22"/>
        <v>4019.25</v>
      </c>
      <c r="BC42" s="416">
        <f t="shared" si="22"/>
        <v>4209</v>
      </c>
      <c r="BD42" s="416">
        <f t="shared" si="22"/>
        <v>4326.25</v>
      </c>
      <c r="BE42" s="417">
        <f t="shared" si="44"/>
        <v>4444.25</v>
      </c>
      <c r="BF42" s="406">
        <f t="shared" si="45"/>
        <v>2104</v>
      </c>
      <c r="BG42" s="407">
        <f t="shared" si="45"/>
        <v>2245</v>
      </c>
      <c r="BH42" s="407">
        <f t="shared" si="45"/>
        <v>2352</v>
      </c>
      <c r="BI42" s="407">
        <f t="shared" si="45"/>
        <v>2463</v>
      </c>
      <c r="BJ42" s="407">
        <f t="shared" si="46"/>
        <v>2531</v>
      </c>
      <c r="BK42" s="408">
        <f t="shared" si="23"/>
        <v>2600</v>
      </c>
      <c r="BL42" s="429">
        <f t="shared" si="24"/>
        <v>3841.125</v>
      </c>
      <c r="BM42" s="434">
        <f t="shared" si="24"/>
        <v>4115.25</v>
      </c>
      <c r="BN42" s="434">
        <f t="shared" si="24"/>
        <v>4316.625</v>
      </c>
      <c r="BO42" s="434">
        <f t="shared" si="24"/>
        <v>4527</v>
      </c>
      <c r="BP42" s="434">
        <f t="shared" si="24"/>
        <v>4646.625</v>
      </c>
      <c r="BQ42" s="438">
        <f t="shared" si="47"/>
        <v>4768.125</v>
      </c>
      <c r="BR42" s="442">
        <f t="shared" si="48"/>
        <v>2248</v>
      </c>
      <c r="BS42" s="443">
        <f t="shared" si="48"/>
        <v>2408</v>
      </c>
      <c r="BT42" s="443">
        <f t="shared" si="48"/>
        <v>2526</v>
      </c>
      <c r="BU42" s="443">
        <f t="shared" si="48"/>
        <v>2649</v>
      </c>
      <c r="BV42" s="443">
        <f t="shared" si="49"/>
        <v>2719</v>
      </c>
      <c r="BW42" s="444">
        <f t="shared" si="25"/>
        <v>2790</v>
      </c>
      <c r="BX42" s="430">
        <v>4087</v>
      </c>
      <c r="BY42" s="426">
        <f t="shared" si="26"/>
        <v>4394</v>
      </c>
      <c r="BZ42" s="426">
        <f t="shared" si="27"/>
        <v>4614</v>
      </c>
      <c r="CA42" s="426">
        <f t="shared" si="28"/>
        <v>4845</v>
      </c>
      <c r="CB42" s="426">
        <f t="shared" si="29"/>
        <v>4967</v>
      </c>
      <c r="CC42" s="428">
        <f t="shared" si="30"/>
        <v>5092</v>
      </c>
      <c r="CD42" s="406">
        <f t="shared" si="50"/>
        <v>2391</v>
      </c>
      <c r="CE42" s="407">
        <f t="shared" si="50"/>
        <v>2571</v>
      </c>
      <c r="CF42" s="407">
        <f t="shared" si="50"/>
        <v>2700</v>
      </c>
      <c r="CG42" s="407">
        <f t="shared" si="50"/>
        <v>2835</v>
      </c>
      <c r="CH42" s="407">
        <f t="shared" si="51"/>
        <v>2906</v>
      </c>
      <c r="CI42" s="439">
        <f t="shared" si="51"/>
        <v>2979</v>
      </c>
      <c r="CJ42" s="402">
        <v>1.63</v>
      </c>
      <c r="CK42" s="403">
        <f t="shared" si="17"/>
        <v>1.7522499999999999</v>
      </c>
      <c r="CL42" s="403">
        <f t="shared" si="31"/>
        <v>1.8398625</v>
      </c>
      <c r="CM42" s="403">
        <f t="shared" si="32"/>
        <v>1.9318556249999999</v>
      </c>
      <c r="CN42" s="403">
        <f t="shared" si="33"/>
        <v>1.9801520156249999</v>
      </c>
      <c r="CO42" s="404">
        <f t="shared" si="34"/>
        <v>2.0296558160156248</v>
      </c>
    </row>
    <row r="43" spans="1:93" ht="15" customHeight="1" x14ac:dyDescent="0.2">
      <c r="A43" s="781"/>
      <c r="B43" s="332" t="s">
        <v>225</v>
      </c>
      <c r="C43" s="333" t="s">
        <v>195</v>
      </c>
      <c r="D43" s="353">
        <v>1870</v>
      </c>
      <c r="E43" s="348">
        <v>1975</v>
      </c>
      <c r="F43" s="348">
        <v>2061</v>
      </c>
      <c r="G43" s="348">
        <v>2150</v>
      </c>
      <c r="H43" s="348">
        <v>2217</v>
      </c>
      <c r="I43" s="349">
        <v>2284</v>
      </c>
      <c r="J43" s="343">
        <f t="shared" si="18"/>
        <v>1312</v>
      </c>
      <c r="K43" s="344">
        <f t="shared" si="18"/>
        <v>1386</v>
      </c>
      <c r="L43" s="344">
        <f t="shared" si="18"/>
        <v>1446</v>
      </c>
      <c r="M43" s="344">
        <f t="shared" si="18"/>
        <v>1509</v>
      </c>
      <c r="N43" s="344">
        <f t="shared" si="18"/>
        <v>1556</v>
      </c>
      <c r="O43" s="345">
        <f t="shared" si="35"/>
        <v>1602</v>
      </c>
      <c r="P43" s="257">
        <f t="shared" si="36"/>
        <v>2337.5</v>
      </c>
      <c r="Q43" s="248">
        <f t="shared" si="36"/>
        <v>2468.75</v>
      </c>
      <c r="R43" s="248">
        <f t="shared" si="36"/>
        <v>2576.25</v>
      </c>
      <c r="S43" s="248">
        <f t="shared" si="36"/>
        <v>2687.5</v>
      </c>
      <c r="T43" s="248">
        <f t="shared" si="37"/>
        <v>2771.25</v>
      </c>
      <c r="U43" s="258">
        <f t="shared" si="37"/>
        <v>2855</v>
      </c>
      <c r="V43" s="409">
        <f t="shared" si="38"/>
        <v>1368</v>
      </c>
      <c r="W43" s="405">
        <f t="shared" si="38"/>
        <v>1445</v>
      </c>
      <c r="X43" s="405">
        <f t="shared" si="38"/>
        <v>1508</v>
      </c>
      <c r="Y43" s="405">
        <f t="shared" si="38"/>
        <v>1573</v>
      </c>
      <c r="Z43" s="405">
        <f t="shared" si="39"/>
        <v>1622</v>
      </c>
      <c r="AA43" s="410">
        <f t="shared" si="39"/>
        <v>1671</v>
      </c>
      <c r="AB43" s="257">
        <f t="shared" si="19"/>
        <v>2805</v>
      </c>
      <c r="AC43" s="248">
        <f t="shared" si="19"/>
        <v>2962.5</v>
      </c>
      <c r="AD43" s="248">
        <f t="shared" si="19"/>
        <v>3091.5</v>
      </c>
      <c r="AE43" s="248">
        <f t="shared" si="19"/>
        <v>3225</v>
      </c>
      <c r="AF43" s="248">
        <f t="shared" si="19"/>
        <v>3325.5</v>
      </c>
      <c r="AG43" s="258">
        <f t="shared" si="40"/>
        <v>3426</v>
      </c>
      <c r="AH43" s="409">
        <f t="shared" si="4"/>
        <v>1641</v>
      </c>
      <c r="AI43" s="405">
        <f t="shared" si="5"/>
        <v>1734</v>
      </c>
      <c r="AJ43" s="405">
        <f t="shared" si="6"/>
        <v>1809</v>
      </c>
      <c r="AK43" s="405">
        <f t="shared" si="7"/>
        <v>1887</v>
      </c>
      <c r="AL43" s="405">
        <f t="shared" si="8"/>
        <v>1946</v>
      </c>
      <c r="AM43" s="410">
        <f t="shared" si="9"/>
        <v>2005</v>
      </c>
      <c r="AN43" s="263">
        <f t="shared" si="20"/>
        <v>3091.25</v>
      </c>
      <c r="AO43" s="366">
        <f t="shared" si="20"/>
        <v>3283.625</v>
      </c>
      <c r="AP43" s="366">
        <f t="shared" si="20"/>
        <v>3433.625</v>
      </c>
      <c r="AQ43" s="366">
        <f t="shared" si="20"/>
        <v>3589.5</v>
      </c>
      <c r="AR43" s="366">
        <f t="shared" si="20"/>
        <v>3694.375</v>
      </c>
      <c r="AS43" s="436">
        <f t="shared" si="41"/>
        <v>3800</v>
      </c>
      <c r="AT43" s="445">
        <f t="shared" si="42"/>
        <v>1809</v>
      </c>
      <c r="AU43" s="446">
        <f t="shared" si="42"/>
        <v>1921</v>
      </c>
      <c r="AV43" s="446">
        <f t="shared" si="42"/>
        <v>2009</v>
      </c>
      <c r="AW43" s="446">
        <f t="shared" si="42"/>
        <v>2100</v>
      </c>
      <c r="AX43" s="446">
        <f t="shared" si="43"/>
        <v>2162</v>
      </c>
      <c r="AY43" s="447">
        <f t="shared" si="21"/>
        <v>2223</v>
      </c>
      <c r="AZ43" s="257">
        <f t="shared" si="22"/>
        <v>3377.5</v>
      </c>
      <c r="BA43" s="248">
        <f t="shared" si="22"/>
        <v>3604.75</v>
      </c>
      <c r="BB43" s="248">
        <f t="shared" si="22"/>
        <v>3775.75</v>
      </c>
      <c r="BC43" s="248">
        <f t="shared" si="22"/>
        <v>3954</v>
      </c>
      <c r="BD43" s="248">
        <f t="shared" si="22"/>
        <v>4063.25</v>
      </c>
      <c r="BE43" s="258">
        <f t="shared" si="44"/>
        <v>4174</v>
      </c>
      <c r="BF43" s="409">
        <f t="shared" si="45"/>
        <v>1976</v>
      </c>
      <c r="BG43" s="405">
        <f t="shared" si="45"/>
        <v>2109</v>
      </c>
      <c r="BH43" s="405">
        <f t="shared" si="45"/>
        <v>2209</v>
      </c>
      <c r="BI43" s="405">
        <f t="shared" si="45"/>
        <v>2314</v>
      </c>
      <c r="BJ43" s="405">
        <f t="shared" si="46"/>
        <v>2378</v>
      </c>
      <c r="BK43" s="410">
        <f t="shared" si="23"/>
        <v>2442</v>
      </c>
      <c r="BL43" s="263">
        <f t="shared" si="24"/>
        <v>3663.75</v>
      </c>
      <c r="BM43" s="264">
        <f t="shared" si="24"/>
        <v>3925.875</v>
      </c>
      <c r="BN43" s="264">
        <f t="shared" si="24"/>
        <v>4117.875</v>
      </c>
      <c r="BO43" s="264">
        <f t="shared" si="24"/>
        <v>4318.5</v>
      </c>
      <c r="BP43" s="264">
        <f t="shared" si="24"/>
        <v>4432.125</v>
      </c>
      <c r="BQ43" s="265">
        <f t="shared" si="47"/>
        <v>4548</v>
      </c>
      <c r="BR43" s="445">
        <f t="shared" si="48"/>
        <v>2144</v>
      </c>
      <c r="BS43" s="446">
        <f t="shared" si="48"/>
        <v>2297</v>
      </c>
      <c r="BT43" s="446">
        <f t="shared" si="48"/>
        <v>2409</v>
      </c>
      <c r="BU43" s="446">
        <f t="shared" si="48"/>
        <v>2527</v>
      </c>
      <c r="BV43" s="446">
        <f t="shared" si="49"/>
        <v>2593</v>
      </c>
      <c r="BW43" s="447">
        <f t="shared" si="25"/>
        <v>2661</v>
      </c>
      <c r="BX43" s="252">
        <v>3950</v>
      </c>
      <c r="BY43" s="387">
        <f t="shared" si="26"/>
        <v>4247</v>
      </c>
      <c r="BZ43" s="387">
        <f t="shared" si="27"/>
        <v>4460</v>
      </c>
      <c r="CA43" s="387">
        <f t="shared" si="28"/>
        <v>4683</v>
      </c>
      <c r="CB43" s="387">
        <f t="shared" si="29"/>
        <v>4801</v>
      </c>
      <c r="CC43" s="388">
        <f t="shared" si="30"/>
        <v>4922</v>
      </c>
      <c r="CD43" s="409">
        <f t="shared" si="50"/>
        <v>2311</v>
      </c>
      <c r="CE43" s="405">
        <f t="shared" si="50"/>
        <v>2485</v>
      </c>
      <c r="CF43" s="405">
        <f t="shared" si="50"/>
        <v>2610</v>
      </c>
      <c r="CG43" s="405">
        <f t="shared" si="50"/>
        <v>2740</v>
      </c>
      <c r="CH43" s="405">
        <f t="shared" si="51"/>
        <v>2809</v>
      </c>
      <c r="CI43" s="440">
        <f t="shared" si="51"/>
        <v>2880</v>
      </c>
      <c r="CJ43" s="246">
        <v>1.58</v>
      </c>
      <c r="CK43" s="389">
        <f t="shared" si="17"/>
        <v>1.6985000000000001</v>
      </c>
      <c r="CL43" s="389">
        <f t="shared" si="31"/>
        <v>1.783425</v>
      </c>
      <c r="CM43" s="389">
        <f t="shared" si="32"/>
        <v>1.87259625</v>
      </c>
      <c r="CN43" s="389">
        <f t="shared" si="33"/>
        <v>1.91941115625</v>
      </c>
      <c r="CO43" s="390">
        <f t="shared" si="34"/>
        <v>1.9673964351562501</v>
      </c>
    </row>
    <row r="44" spans="1:93" ht="15" customHeight="1" x14ac:dyDescent="0.2">
      <c r="A44" s="781"/>
      <c r="B44" s="332" t="s">
        <v>226</v>
      </c>
      <c r="C44" s="333" t="s">
        <v>195</v>
      </c>
      <c r="D44" s="353">
        <v>1690</v>
      </c>
      <c r="E44" s="348">
        <v>1783</v>
      </c>
      <c r="F44" s="348">
        <v>1861</v>
      </c>
      <c r="G44" s="348">
        <v>1940</v>
      </c>
      <c r="H44" s="348">
        <v>1999</v>
      </c>
      <c r="I44" s="349">
        <v>2059</v>
      </c>
      <c r="J44" s="343">
        <f t="shared" si="18"/>
        <v>1186</v>
      </c>
      <c r="K44" s="344">
        <f t="shared" si="18"/>
        <v>1251</v>
      </c>
      <c r="L44" s="344">
        <f t="shared" si="18"/>
        <v>1306</v>
      </c>
      <c r="M44" s="344">
        <f t="shared" si="18"/>
        <v>1361</v>
      </c>
      <c r="N44" s="344">
        <f t="shared" si="18"/>
        <v>1403</v>
      </c>
      <c r="O44" s="345">
        <f t="shared" si="35"/>
        <v>1445</v>
      </c>
      <c r="P44" s="257">
        <f t="shared" si="36"/>
        <v>2112.5</v>
      </c>
      <c r="Q44" s="248">
        <f t="shared" si="36"/>
        <v>2228.75</v>
      </c>
      <c r="R44" s="248">
        <f t="shared" si="36"/>
        <v>2326.25</v>
      </c>
      <c r="S44" s="248">
        <f t="shared" si="36"/>
        <v>2425</v>
      </c>
      <c r="T44" s="248">
        <f t="shared" si="37"/>
        <v>2498.75</v>
      </c>
      <c r="U44" s="258">
        <f t="shared" si="37"/>
        <v>2573.75</v>
      </c>
      <c r="V44" s="409">
        <f t="shared" si="38"/>
        <v>1236</v>
      </c>
      <c r="W44" s="405">
        <f t="shared" si="38"/>
        <v>1304</v>
      </c>
      <c r="X44" s="405">
        <f t="shared" si="38"/>
        <v>1361</v>
      </c>
      <c r="Y44" s="405">
        <f t="shared" si="38"/>
        <v>1419</v>
      </c>
      <c r="Z44" s="405">
        <f t="shared" si="39"/>
        <v>1462</v>
      </c>
      <c r="AA44" s="410">
        <f t="shared" si="39"/>
        <v>1506</v>
      </c>
      <c r="AB44" s="257">
        <f t="shared" si="19"/>
        <v>2535</v>
      </c>
      <c r="AC44" s="248">
        <f t="shared" si="19"/>
        <v>2674.5</v>
      </c>
      <c r="AD44" s="248">
        <f t="shared" si="19"/>
        <v>2791.5</v>
      </c>
      <c r="AE44" s="248">
        <f t="shared" si="19"/>
        <v>2910</v>
      </c>
      <c r="AF44" s="248">
        <f t="shared" si="19"/>
        <v>2998.5</v>
      </c>
      <c r="AG44" s="258">
        <f t="shared" si="40"/>
        <v>3088.5</v>
      </c>
      <c r="AH44" s="409">
        <f t="shared" si="4"/>
        <v>1483</v>
      </c>
      <c r="AI44" s="405">
        <f t="shared" si="5"/>
        <v>1565</v>
      </c>
      <c r="AJ44" s="405">
        <f t="shared" si="6"/>
        <v>1634</v>
      </c>
      <c r="AK44" s="405">
        <f t="shared" si="7"/>
        <v>1703</v>
      </c>
      <c r="AL44" s="405">
        <f t="shared" si="8"/>
        <v>1755</v>
      </c>
      <c r="AM44" s="410">
        <f t="shared" si="9"/>
        <v>1807</v>
      </c>
      <c r="AN44" s="263">
        <f t="shared" si="20"/>
        <v>2876.25</v>
      </c>
      <c r="AO44" s="366">
        <f t="shared" si="20"/>
        <v>3054.125</v>
      </c>
      <c r="AP44" s="366">
        <f t="shared" si="20"/>
        <v>3194.375</v>
      </c>
      <c r="AQ44" s="366">
        <f t="shared" si="20"/>
        <v>3338.5</v>
      </c>
      <c r="AR44" s="366">
        <f t="shared" si="20"/>
        <v>3433.875</v>
      </c>
      <c r="AS44" s="436">
        <f t="shared" si="41"/>
        <v>3531.125</v>
      </c>
      <c r="AT44" s="445">
        <f t="shared" si="42"/>
        <v>1683</v>
      </c>
      <c r="AU44" s="446">
        <f t="shared" si="42"/>
        <v>1787</v>
      </c>
      <c r="AV44" s="446">
        <f t="shared" si="42"/>
        <v>1869</v>
      </c>
      <c r="AW44" s="446">
        <f t="shared" si="42"/>
        <v>1954</v>
      </c>
      <c r="AX44" s="446">
        <f t="shared" si="43"/>
        <v>2009</v>
      </c>
      <c r="AY44" s="447">
        <f t="shared" si="21"/>
        <v>2066</v>
      </c>
      <c r="AZ44" s="257">
        <f t="shared" si="22"/>
        <v>3217.5</v>
      </c>
      <c r="BA44" s="248">
        <f t="shared" si="22"/>
        <v>3433.75</v>
      </c>
      <c r="BB44" s="248">
        <f t="shared" si="22"/>
        <v>3597.25</v>
      </c>
      <c r="BC44" s="248">
        <f t="shared" si="22"/>
        <v>3767</v>
      </c>
      <c r="BD44" s="248">
        <f t="shared" si="22"/>
        <v>3869.25</v>
      </c>
      <c r="BE44" s="258">
        <f t="shared" si="44"/>
        <v>3973.75</v>
      </c>
      <c r="BF44" s="409">
        <f t="shared" si="45"/>
        <v>1883</v>
      </c>
      <c r="BG44" s="405">
        <f t="shared" si="45"/>
        <v>2009</v>
      </c>
      <c r="BH44" s="405">
        <f t="shared" si="45"/>
        <v>2105</v>
      </c>
      <c r="BI44" s="405">
        <f t="shared" si="45"/>
        <v>2204</v>
      </c>
      <c r="BJ44" s="405">
        <f t="shared" si="46"/>
        <v>2264</v>
      </c>
      <c r="BK44" s="410">
        <f t="shared" si="23"/>
        <v>2325</v>
      </c>
      <c r="BL44" s="263">
        <f t="shared" si="24"/>
        <v>3558.75</v>
      </c>
      <c r="BM44" s="264">
        <f t="shared" si="24"/>
        <v>3813.375</v>
      </c>
      <c r="BN44" s="264">
        <f t="shared" si="24"/>
        <v>4000.125</v>
      </c>
      <c r="BO44" s="264">
        <f t="shared" si="24"/>
        <v>4195.5</v>
      </c>
      <c r="BP44" s="264">
        <f t="shared" si="24"/>
        <v>4304.625</v>
      </c>
      <c r="BQ44" s="265">
        <f t="shared" si="47"/>
        <v>4416.375</v>
      </c>
      <c r="BR44" s="445">
        <f t="shared" si="48"/>
        <v>2082</v>
      </c>
      <c r="BS44" s="446">
        <f t="shared" si="48"/>
        <v>2231</v>
      </c>
      <c r="BT44" s="446">
        <f t="shared" si="48"/>
        <v>2341</v>
      </c>
      <c r="BU44" s="446">
        <f t="shared" si="48"/>
        <v>2455</v>
      </c>
      <c r="BV44" s="446">
        <f t="shared" si="49"/>
        <v>2519</v>
      </c>
      <c r="BW44" s="447">
        <f t="shared" si="25"/>
        <v>2584</v>
      </c>
      <c r="BX44" s="252">
        <v>3900</v>
      </c>
      <c r="BY44" s="387">
        <f t="shared" si="26"/>
        <v>4193</v>
      </c>
      <c r="BZ44" s="387">
        <f t="shared" si="27"/>
        <v>4403</v>
      </c>
      <c r="CA44" s="387">
        <f t="shared" si="28"/>
        <v>4624</v>
      </c>
      <c r="CB44" s="387">
        <f t="shared" si="29"/>
        <v>4740</v>
      </c>
      <c r="CC44" s="388">
        <f t="shared" si="30"/>
        <v>4859</v>
      </c>
      <c r="CD44" s="409">
        <f t="shared" si="50"/>
        <v>2282</v>
      </c>
      <c r="CE44" s="405">
        <f t="shared" si="50"/>
        <v>2453</v>
      </c>
      <c r="CF44" s="405">
        <f t="shared" si="50"/>
        <v>2576</v>
      </c>
      <c r="CG44" s="405">
        <f t="shared" si="50"/>
        <v>2706</v>
      </c>
      <c r="CH44" s="405">
        <f t="shared" si="51"/>
        <v>2773</v>
      </c>
      <c r="CI44" s="440">
        <f t="shared" si="51"/>
        <v>2843</v>
      </c>
      <c r="CJ44" s="246">
        <v>1.56</v>
      </c>
      <c r="CK44" s="389">
        <f t="shared" si="17"/>
        <v>1.677</v>
      </c>
      <c r="CL44" s="389">
        <f t="shared" si="31"/>
        <v>1.76085</v>
      </c>
      <c r="CM44" s="389">
        <f t="shared" si="32"/>
        <v>1.8488925</v>
      </c>
      <c r="CN44" s="389">
        <f t="shared" si="33"/>
        <v>1.8951148125000001</v>
      </c>
      <c r="CO44" s="390">
        <f t="shared" si="34"/>
        <v>1.9424926828125002</v>
      </c>
    </row>
    <row r="45" spans="1:93" ht="15.75" customHeight="1" thickBot="1" x14ac:dyDescent="0.25">
      <c r="A45" s="782"/>
      <c r="B45" s="334" t="s">
        <v>227</v>
      </c>
      <c r="C45" s="335" t="s">
        <v>195</v>
      </c>
      <c r="D45" s="354">
        <v>1554</v>
      </c>
      <c r="E45" s="350">
        <v>1608</v>
      </c>
      <c r="F45" s="350">
        <v>1646</v>
      </c>
      <c r="G45" s="350">
        <v>1687</v>
      </c>
      <c r="H45" s="350">
        <v>1708</v>
      </c>
      <c r="I45" s="351">
        <v>1730</v>
      </c>
      <c r="J45" s="421">
        <f t="shared" si="18"/>
        <v>1090</v>
      </c>
      <c r="K45" s="422">
        <f t="shared" si="18"/>
        <v>1128</v>
      </c>
      <c r="L45" s="422">
        <f t="shared" si="18"/>
        <v>1155</v>
      </c>
      <c r="M45" s="422">
        <f t="shared" si="18"/>
        <v>1184</v>
      </c>
      <c r="N45" s="422">
        <f t="shared" si="18"/>
        <v>1198</v>
      </c>
      <c r="O45" s="423">
        <f t="shared" si="35"/>
        <v>1214</v>
      </c>
      <c r="P45" s="260">
        <f t="shared" si="36"/>
        <v>1942.5</v>
      </c>
      <c r="Q45" s="261">
        <f t="shared" si="36"/>
        <v>2010</v>
      </c>
      <c r="R45" s="261">
        <f t="shared" si="36"/>
        <v>2057.5</v>
      </c>
      <c r="S45" s="261">
        <f t="shared" si="36"/>
        <v>2108.75</v>
      </c>
      <c r="T45" s="261">
        <f t="shared" si="37"/>
        <v>2135</v>
      </c>
      <c r="U45" s="262">
        <f t="shared" si="37"/>
        <v>2162.5</v>
      </c>
      <c r="V45" s="411">
        <f t="shared" si="38"/>
        <v>1137</v>
      </c>
      <c r="W45" s="412">
        <f t="shared" si="38"/>
        <v>1176</v>
      </c>
      <c r="X45" s="412">
        <f t="shared" si="38"/>
        <v>1204</v>
      </c>
      <c r="Y45" s="412">
        <f t="shared" si="38"/>
        <v>1234</v>
      </c>
      <c r="Z45" s="412">
        <f t="shared" si="39"/>
        <v>1249</v>
      </c>
      <c r="AA45" s="413">
        <f t="shared" si="39"/>
        <v>1266</v>
      </c>
      <c r="AB45" s="260">
        <f t="shared" si="19"/>
        <v>2331</v>
      </c>
      <c r="AC45" s="261">
        <f t="shared" si="19"/>
        <v>2412</v>
      </c>
      <c r="AD45" s="261">
        <f t="shared" si="19"/>
        <v>2469</v>
      </c>
      <c r="AE45" s="261">
        <f t="shared" si="19"/>
        <v>2530.5</v>
      </c>
      <c r="AF45" s="261">
        <f t="shared" si="19"/>
        <v>2562</v>
      </c>
      <c r="AG45" s="262">
        <f t="shared" si="40"/>
        <v>2595</v>
      </c>
      <c r="AH45" s="411">
        <f t="shared" si="4"/>
        <v>1364</v>
      </c>
      <c r="AI45" s="412">
        <f t="shared" si="5"/>
        <v>1412</v>
      </c>
      <c r="AJ45" s="412">
        <f t="shared" si="6"/>
        <v>1445</v>
      </c>
      <c r="AK45" s="412">
        <f t="shared" si="7"/>
        <v>1481</v>
      </c>
      <c r="AL45" s="412">
        <f t="shared" si="8"/>
        <v>1499</v>
      </c>
      <c r="AM45" s="413">
        <f t="shared" si="9"/>
        <v>1519</v>
      </c>
      <c r="AN45" s="269">
        <f t="shared" si="20"/>
        <v>2710.75</v>
      </c>
      <c r="AO45" s="432">
        <f t="shared" si="20"/>
        <v>2843.75</v>
      </c>
      <c r="AP45" s="432">
        <f t="shared" si="20"/>
        <v>2938.25</v>
      </c>
      <c r="AQ45" s="432">
        <f t="shared" si="20"/>
        <v>3038.875</v>
      </c>
      <c r="AR45" s="432">
        <f t="shared" si="20"/>
        <v>3091.25</v>
      </c>
      <c r="AS45" s="437">
        <f t="shared" si="41"/>
        <v>3145.25</v>
      </c>
      <c r="AT45" s="448">
        <f t="shared" si="42"/>
        <v>1586</v>
      </c>
      <c r="AU45" s="449">
        <f t="shared" si="42"/>
        <v>1664</v>
      </c>
      <c r="AV45" s="449">
        <f t="shared" si="42"/>
        <v>1719</v>
      </c>
      <c r="AW45" s="449">
        <f t="shared" si="42"/>
        <v>1778</v>
      </c>
      <c r="AX45" s="449">
        <f t="shared" si="43"/>
        <v>1809</v>
      </c>
      <c r="AY45" s="450">
        <f t="shared" si="21"/>
        <v>1840</v>
      </c>
      <c r="AZ45" s="260">
        <f t="shared" si="22"/>
        <v>3090.5</v>
      </c>
      <c r="BA45" s="261">
        <f t="shared" si="22"/>
        <v>3275.5</v>
      </c>
      <c r="BB45" s="261">
        <f t="shared" si="22"/>
        <v>3407.5</v>
      </c>
      <c r="BC45" s="261">
        <f t="shared" si="22"/>
        <v>3547.25</v>
      </c>
      <c r="BD45" s="261">
        <f t="shared" si="22"/>
        <v>3620.5</v>
      </c>
      <c r="BE45" s="262">
        <f t="shared" si="44"/>
        <v>3695.5</v>
      </c>
      <c r="BF45" s="411">
        <f t="shared" si="45"/>
        <v>1808</v>
      </c>
      <c r="BG45" s="412">
        <f t="shared" si="45"/>
        <v>1917</v>
      </c>
      <c r="BH45" s="412">
        <f t="shared" si="45"/>
        <v>1994</v>
      </c>
      <c r="BI45" s="412">
        <f t="shared" si="45"/>
        <v>2076</v>
      </c>
      <c r="BJ45" s="412">
        <f t="shared" si="46"/>
        <v>2118</v>
      </c>
      <c r="BK45" s="413">
        <f t="shared" si="23"/>
        <v>2162</v>
      </c>
      <c r="BL45" s="269">
        <f t="shared" si="24"/>
        <v>3470.25</v>
      </c>
      <c r="BM45" s="270">
        <f t="shared" si="24"/>
        <v>3707.25</v>
      </c>
      <c r="BN45" s="270">
        <f t="shared" si="24"/>
        <v>3876.75</v>
      </c>
      <c r="BO45" s="270">
        <f t="shared" si="24"/>
        <v>4055.625</v>
      </c>
      <c r="BP45" s="270">
        <f t="shared" si="24"/>
        <v>4149.75</v>
      </c>
      <c r="BQ45" s="271">
        <f t="shared" si="47"/>
        <v>4245.75</v>
      </c>
      <c r="BR45" s="448">
        <f t="shared" si="48"/>
        <v>2031</v>
      </c>
      <c r="BS45" s="449">
        <f t="shared" si="48"/>
        <v>2169</v>
      </c>
      <c r="BT45" s="449">
        <f t="shared" si="48"/>
        <v>2268</v>
      </c>
      <c r="BU45" s="449">
        <f t="shared" si="48"/>
        <v>2373</v>
      </c>
      <c r="BV45" s="449">
        <f t="shared" si="49"/>
        <v>2428</v>
      </c>
      <c r="BW45" s="450">
        <f t="shared" si="25"/>
        <v>2484</v>
      </c>
      <c r="BX45" s="253">
        <v>3850</v>
      </c>
      <c r="BY45" s="431">
        <f t="shared" si="26"/>
        <v>4139</v>
      </c>
      <c r="BZ45" s="431">
        <f t="shared" si="27"/>
        <v>4346</v>
      </c>
      <c r="CA45" s="431">
        <f t="shared" si="28"/>
        <v>4564</v>
      </c>
      <c r="CB45" s="431">
        <f t="shared" si="29"/>
        <v>4679</v>
      </c>
      <c r="CC45" s="433">
        <f t="shared" si="30"/>
        <v>4796</v>
      </c>
      <c r="CD45" s="411">
        <f t="shared" si="50"/>
        <v>2253</v>
      </c>
      <c r="CE45" s="412">
        <f t="shared" si="50"/>
        <v>2422</v>
      </c>
      <c r="CF45" s="412">
        <f t="shared" si="50"/>
        <v>2543</v>
      </c>
      <c r="CG45" s="412">
        <f t="shared" si="50"/>
        <v>2670</v>
      </c>
      <c r="CH45" s="412">
        <f t="shared" si="51"/>
        <v>2738</v>
      </c>
      <c r="CI45" s="441">
        <f t="shared" si="51"/>
        <v>2806</v>
      </c>
      <c r="CJ45" s="247">
        <v>1.54</v>
      </c>
      <c r="CK45" s="391">
        <f t="shared" si="17"/>
        <v>1.6555</v>
      </c>
      <c r="CL45" s="391">
        <f t="shared" si="31"/>
        <v>1.738275</v>
      </c>
      <c r="CM45" s="391">
        <f t="shared" si="32"/>
        <v>1.8251887500000001</v>
      </c>
      <c r="CN45" s="391">
        <f t="shared" si="33"/>
        <v>1.8708184687500002</v>
      </c>
      <c r="CO45" s="392">
        <f t="shared" si="34"/>
        <v>1.9175889304687503</v>
      </c>
    </row>
    <row r="46" spans="1:93" x14ac:dyDescent="0.2">
      <c r="A46" s="677">
        <v>10</v>
      </c>
      <c r="B46" s="330" t="s">
        <v>228</v>
      </c>
      <c r="C46" s="331" t="s">
        <v>195</v>
      </c>
      <c r="D46" s="352">
        <v>1894</v>
      </c>
      <c r="E46" s="346">
        <v>2000</v>
      </c>
      <c r="F46" s="346">
        <v>2088</v>
      </c>
      <c r="G46" s="346">
        <v>2178</v>
      </c>
      <c r="H46" s="346">
        <v>2245</v>
      </c>
      <c r="I46" s="347">
        <v>2313</v>
      </c>
      <c r="J46" s="418">
        <f t="shared" si="18"/>
        <v>1329</v>
      </c>
      <c r="K46" s="419">
        <f t="shared" si="18"/>
        <v>1403</v>
      </c>
      <c r="L46" s="419">
        <f t="shared" si="18"/>
        <v>1465</v>
      </c>
      <c r="M46" s="419">
        <f t="shared" si="18"/>
        <v>1528</v>
      </c>
      <c r="N46" s="419">
        <f t="shared" si="18"/>
        <v>1575</v>
      </c>
      <c r="O46" s="420">
        <f t="shared" si="35"/>
        <v>1623</v>
      </c>
      <c r="P46" s="415">
        <f t="shared" si="36"/>
        <v>2367.5</v>
      </c>
      <c r="Q46" s="416">
        <f t="shared" si="36"/>
        <v>2500</v>
      </c>
      <c r="R46" s="416">
        <f t="shared" si="36"/>
        <v>2610</v>
      </c>
      <c r="S46" s="416">
        <f t="shared" si="36"/>
        <v>2722.5</v>
      </c>
      <c r="T46" s="416">
        <f t="shared" si="37"/>
        <v>2806.25</v>
      </c>
      <c r="U46" s="417">
        <f t="shared" si="37"/>
        <v>2891.25</v>
      </c>
      <c r="V46" s="406">
        <f t="shared" si="38"/>
        <v>1385</v>
      </c>
      <c r="W46" s="407">
        <f t="shared" si="38"/>
        <v>1463</v>
      </c>
      <c r="X46" s="407">
        <f t="shared" si="38"/>
        <v>1527</v>
      </c>
      <c r="Y46" s="407">
        <f t="shared" si="38"/>
        <v>1593</v>
      </c>
      <c r="Z46" s="407">
        <f t="shared" si="39"/>
        <v>1642</v>
      </c>
      <c r="AA46" s="408">
        <f t="shared" si="39"/>
        <v>1692</v>
      </c>
      <c r="AB46" s="415">
        <f t="shared" si="19"/>
        <v>2841</v>
      </c>
      <c r="AC46" s="416">
        <f t="shared" si="19"/>
        <v>3000</v>
      </c>
      <c r="AD46" s="416">
        <f t="shared" si="19"/>
        <v>3132</v>
      </c>
      <c r="AE46" s="416">
        <f t="shared" si="19"/>
        <v>3267</v>
      </c>
      <c r="AF46" s="416">
        <f t="shared" si="19"/>
        <v>3367.5</v>
      </c>
      <c r="AG46" s="417">
        <f t="shared" si="40"/>
        <v>3469.5</v>
      </c>
      <c r="AH46" s="406">
        <f t="shared" si="4"/>
        <v>1662</v>
      </c>
      <c r="AI46" s="407">
        <f t="shared" si="5"/>
        <v>1755</v>
      </c>
      <c r="AJ46" s="407">
        <f t="shared" si="6"/>
        <v>1833</v>
      </c>
      <c r="AK46" s="407">
        <f t="shared" si="7"/>
        <v>1912</v>
      </c>
      <c r="AL46" s="407">
        <f t="shared" si="8"/>
        <v>1970</v>
      </c>
      <c r="AM46" s="408">
        <f t="shared" si="9"/>
        <v>2030</v>
      </c>
      <c r="AN46" s="429">
        <f t="shared" si="20"/>
        <v>3152.5</v>
      </c>
      <c r="AO46" s="427">
        <f t="shared" si="20"/>
        <v>3348.5</v>
      </c>
      <c r="AP46" s="427">
        <f t="shared" si="20"/>
        <v>3502.5</v>
      </c>
      <c r="AQ46" s="427">
        <f t="shared" si="20"/>
        <v>3661.5</v>
      </c>
      <c r="AR46" s="427">
        <f t="shared" si="20"/>
        <v>3767.375</v>
      </c>
      <c r="AS46" s="435">
        <f t="shared" si="41"/>
        <v>3875.125</v>
      </c>
      <c r="AT46" s="442">
        <f t="shared" si="42"/>
        <v>1845</v>
      </c>
      <c r="AU46" s="443">
        <f t="shared" si="42"/>
        <v>1959</v>
      </c>
      <c r="AV46" s="443">
        <f t="shared" si="42"/>
        <v>2049</v>
      </c>
      <c r="AW46" s="443">
        <f t="shared" si="42"/>
        <v>2142</v>
      </c>
      <c r="AX46" s="443">
        <f t="shared" si="43"/>
        <v>2204</v>
      </c>
      <c r="AY46" s="444">
        <f t="shared" si="21"/>
        <v>2267</v>
      </c>
      <c r="AZ46" s="415">
        <f t="shared" si="22"/>
        <v>3464</v>
      </c>
      <c r="BA46" s="416">
        <f t="shared" si="22"/>
        <v>3697</v>
      </c>
      <c r="BB46" s="416">
        <f t="shared" si="22"/>
        <v>3873</v>
      </c>
      <c r="BC46" s="416">
        <f t="shared" si="22"/>
        <v>4056</v>
      </c>
      <c r="BD46" s="416">
        <f t="shared" si="22"/>
        <v>4167.25</v>
      </c>
      <c r="BE46" s="417">
        <f t="shared" si="44"/>
        <v>4280.75</v>
      </c>
      <c r="BF46" s="406">
        <f t="shared" si="45"/>
        <v>2027</v>
      </c>
      <c r="BG46" s="407">
        <f t="shared" si="45"/>
        <v>2163</v>
      </c>
      <c r="BH46" s="407">
        <f t="shared" si="45"/>
        <v>2266</v>
      </c>
      <c r="BI46" s="407">
        <f t="shared" si="45"/>
        <v>2373</v>
      </c>
      <c r="BJ46" s="407">
        <f t="shared" si="46"/>
        <v>2438</v>
      </c>
      <c r="BK46" s="408">
        <f t="shared" si="23"/>
        <v>2505</v>
      </c>
      <c r="BL46" s="429">
        <f t="shared" si="24"/>
        <v>3775.5</v>
      </c>
      <c r="BM46" s="434">
        <f t="shared" si="24"/>
        <v>4045.5</v>
      </c>
      <c r="BN46" s="434">
        <f t="shared" si="24"/>
        <v>4243.5</v>
      </c>
      <c r="BO46" s="434">
        <f t="shared" si="24"/>
        <v>4450.5</v>
      </c>
      <c r="BP46" s="434">
        <f t="shared" si="24"/>
        <v>4567.125</v>
      </c>
      <c r="BQ46" s="438">
        <f t="shared" si="47"/>
        <v>4686.375</v>
      </c>
      <c r="BR46" s="442">
        <f t="shared" si="48"/>
        <v>2209</v>
      </c>
      <c r="BS46" s="443">
        <f t="shared" si="48"/>
        <v>2367</v>
      </c>
      <c r="BT46" s="443">
        <f t="shared" si="48"/>
        <v>2483</v>
      </c>
      <c r="BU46" s="443">
        <f t="shared" si="48"/>
        <v>2604</v>
      </c>
      <c r="BV46" s="443">
        <f t="shared" si="49"/>
        <v>2672</v>
      </c>
      <c r="BW46" s="444">
        <f t="shared" si="25"/>
        <v>2742</v>
      </c>
      <c r="BX46" s="430">
        <v>4087</v>
      </c>
      <c r="BY46" s="426">
        <f t="shared" si="26"/>
        <v>4394</v>
      </c>
      <c r="BZ46" s="426">
        <f t="shared" si="27"/>
        <v>4614</v>
      </c>
      <c r="CA46" s="426">
        <f t="shared" si="28"/>
        <v>4845</v>
      </c>
      <c r="CB46" s="426">
        <f t="shared" si="29"/>
        <v>4967</v>
      </c>
      <c r="CC46" s="428">
        <f t="shared" si="30"/>
        <v>5092</v>
      </c>
      <c r="CD46" s="406">
        <f t="shared" si="50"/>
        <v>2391</v>
      </c>
      <c r="CE46" s="407">
        <f t="shared" si="50"/>
        <v>2571</v>
      </c>
      <c r="CF46" s="407">
        <f t="shared" si="50"/>
        <v>2700</v>
      </c>
      <c r="CG46" s="407">
        <f t="shared" si="50"/>
        <v>2835</v>
      </c>
      <c r="CH46" s="407">
        <f t="shared" si="51"/>
        <v>2906</v>
      </c>
      <c r="CI46" s="439">
        <f t="shared" si="51"/>
        <v>2979</v>
      </c>
      <c r="CJ46" s="402">
        <v>1.63</v>
      </c>
      <c r="CK46" s="403">
        <f t="shared" si="17"/>
        <v>1.7522499999999999</v>
      </c>
      <c r="CL46" s="403">
        <f t="shared" si="31"/>
        <v>1.8398625</v>
      </c>
      <c r="CM46" s="403">
        <f t="shared" si="32"/>
        <v>1.9318556249999999</v>
      </c>
      <c r="CN46" s="403">
        <f t="shared" si="33"/>
        <v>1.9801520156249999</v>
      </c>
      <c r="CO46" s="404">
        <f t="shared" si="34"/>
        <v>2.0296558160156248</v>
      </c>
    </row>
    <row r="47" spans="1:93" ht="15" customHeight="1" x14ac:dyDescent="0.2">
      <c r="A47" s="679"/>
      <c r="B47" s="332" t="s">
        <v>229</v>
      </c>
      <c r="C47" s="333" t="s">
        <v>195</v>
      </c>
      <c r="D47" s="353">
        <v>1777</v>
      </c>
      <c r="E47" s="348">
        <v>1876</v>
      </c>
      <c r="F47" s="348">
        <v>1958</v>
      </c>
      <c r="G47" s="348">
        <v>2042</v>
      </c>
      <c r="H47" s="348">
        <v>2105</v>
      </c>
      <c r="I47" s="349">
        <v>2168</v>
      </c>
      <c r="J47" s="343">
        <f t="shared" si="18"/>
        <v>1247</v>
      </c>
      <c r="K47" s="344">
        <f t="shared" si="18"/>
        <v>1316</v>
      </c>
      <c r="L47" s="344">
        <f t="shared" si="18"/>
        <v>1374</v>
      </c>
      <c r="M47" s="344">
        <f t="shared" si="18"/>
        <v>1433</v>
      </c>
      <c r="N47" s="344">
        <f t="shared" si="18"/>
        <v>1477</v>
      </c>
      <c r="O47" s="345">
        <f t="shared" si="35"/>
        <v>1521</v>
      </c>
      <c r="P47" s="257">
        <f t="shared" si="36"/>
        <v>2221.25</v>
      </c>
      <c r="Q47" s="248">
        <f t="shared" si="36"/>
        <v>2345</v>
      </c>
      <c r="R47" s="248">
        <f t="shared" si="36"/>
        <v>2447.5</v>
      </c>
      <c r="S47" s="248">
        <f t="shared" si="36"/>
        <v>2552.5</v>
      </c>
      <c r="T47" s="248">
        <f t="shared" si="37"/>
        <v>2631.25</v>
      </c>
      <c r="U47" s="258">
        <f t="shared" si="37"/>
        <v>2710</v>
      </c>
      <c r="V47" s="409">
        <f t="shared" si="38"/>
        <v>1300</v>
      </c>
      <c r="W47" s="405">
        <f t="shared" si="38"/>
        <v>1372</v>
      </c>
      <c r="X47" s="405">
        <f t="shared" si="38"/>
        <v>1432</v>
      </c>
      <c r="Y47" s="405">
        <f t="shared" si="38"/>
        <v>1494</v>
      </c>
      <c r="Z47" s="405">
        <f t="shared" si="39"/>
        <v>1540</v>
      </c>
      <c r="AA47" s="410">
        <f t="shared" si="39"/>
        <v>1586</v>
      </c>
      <c r="AB47" s="257">
        <f t="shared" si="19"/>
        <v>2665.5</v>
      </c>
      <c r="AC47" s="248">
        <f t="shared" si="19"/>
        <v>2814</v>
      </c>
      <c r="AD47" s="248">
        <f t="shared" si="19"/>
        <v>2937</v>
      </c>
      <c r="AE47" s="248">
        <f t="shared" si="19"/>
        <v>3063</v>
      </c>
      <c r="AF47" s="248">
        <f t="shared" si="19"/>
        <v>3157.5</v>
      </c>
      <c r="AG47" s="258">
        <f t="shared" si="40"/>
        <v>3252</v>
      </c>
      <c r="AH47" s="409">
        <f t="shared" si="4"/>
        <v>1560</v>
      </c>
      <c r="AI47" s="405">
        <f t="shared" si="5"/>
        <v>1647</v>
      </c>
      <c r="AJ47" s="405">
        <f t="shared" si="6"/>
        <v>1719</v>
      </c>
      <c r="AK47" s="405">
        <f t="shared" si="7"/>
        <v>1792</v>
      </c>
      <c r="AL47" s="405">
        <f t="shared" si="8"/>
        <v>1848</v>
      </c>
      <c r="AM47" s="410">
        <f t="shared" si="9"/>
        <v>1903</v>
      </c>
      <c r="AN47" s="263">
        <f t="shared" si="20"/>
        <v>2986.625</v>
      </c>
      <c r="AO47" s="366">
        <f t="shared" si="20"/>
        <v>3172.25</v>
      </c>
      <c r="AP47" s="366">
        <f t="shared" si="20"/>
        <v>3317.75</v>
      </c>
      <c r="AQ47" s="366">
        <f t="shared" si="20"/>
        <v>3468</v>
      </c>
      <c r="AR47" s="366">
        <f t="shared" si="20"/>
        <v>3568.375</v>
      </c>
      <c r="AS47" s="436">
        <f t="shared" si="41"/>
        <v>3669.5</v>
      </c>
      <c r="AT47" s="445">
        <f t="shared" si="42"/>
        <v>1748</v>
      </c>
      <c r="AU47" s="446">
        <f t="shared" si="42"/>
        <v>1856</v>
      </c>
      <c r="AV47" s="446">
        <f t="shared" si="42"/>
        <v>1941</v>
      </c>
      <c r="AW47" s="446">
        <f t="shared" si="42"/>
        <v>2029</v>
      </c>
      <c r="AX47" s="446">
        <f t="shared" si="43"/>
        <v>2088</v>
      </c>
      <c r="AY47" s="447">
        <f t="shared" si="21"/>
        <v>2147</v>
      </c>
      <c r="AZ47" s="257">
        <f t="shared" si="22"/>
        <v>3307.75</v>
      </c>
      <c r="BA47" s="248">
        <f t="shared" si="22"/>
        <v>3530.5</v>
      </c>
      <c r="BB47" s="248">
        <f t="shared" si="22"/>
        <v>3698.5</v>
      </c>
      <c r="BC47" s="248">
        <f t="shared" si="22"/>
        <v>3873</v>
      </c>
      <c r="BD47" s="248">
        <f t="shared" si="22"/>
        <v>3979.25</v>
      </c>
      <c r="BE47" s="258">
        <f t="shared" si="44"/>
        <v>4087</v>
      </c>
      <c r="BF47" s="409">
        <f t="shared" si="45"/>
        <v>1936</v>
      </c>
      <c r="BG47" s="405">
        <f t="shared" si="45"/>
        <v>2066</v>
      </c>
      <c r="BH47" s="405">
        <f t="shared" si="45"/>
        <v>2164</v>
      </c>
      <c r="BI47" s="405">
        <f t="shared" si="45"/>
        <v>2266</v>
      </c>
      <c r="BJ47" s="405">
        <f t="shared" si="46"/>
        <v>2328</v>
      </c>
      <c r="BK47" s="410">
        <f t="shared" si="23"/>
        <v>2391</v>
      </c>
      <c r="BL47" s="263">
        <f t="shared" si="24"/>
        <v>3628.875</v>
      </c>
      <c r="BM47" s="264">
        <f t="shared" si="24"/>
        <v>3888.75</v>
      </c>
      <c r="BN47" s="264">
        <f t="shared" si="24"/>
        <v>4079.25</v>
      </c>
      <c r="BO47" s="264">
        <f t="shared" si="24"/>
        <v>4278</v>
      </c>
      <c r="BP47" s="264">
        <f t="shared" si="24"/>
        <v>4390.125</v>
      </c>
      <c r="BQ47" s="265">
        <f t="shared" si="47"/>
        <v>4504.5</v>
      </c>
      <c r="BR47" s="445">
        <f t="shared" si="48"/>
        <v>2123</v>
      </c>
      <c r="BS47" s="446">
        <f t="shared" si="48"/>
        <v>2275</v>
      </c>
      <c r="BT47" s="446">
        <f t="shared" si="48"/>
        <v>2387</v>
      </c>
      <c r="BU47" s="446">
        <f t="shared" si="48"/>
        <v>2503</v>
      </c>
      <c r="BV47" s="446">
        <f t="shared" si="49"/>
        <v>2569</v>
      </c>
      <c r="BW47" s="447">
        <f t="shared" si="25"/>
        <v>2636</v>
      </c>
      <c r="BX47" s="252">
        <v>3950</v>
      </c>
      <c r="BY47" s="387">
        <f t="shared" si="26"/>
        <v>4247</v>
      </c>
      <c r="BZ47" s="387">
        <f t="shared" si="27"/>
        <v>4460</v>
      </c>
      <c r="CA47" s="387">
        <f t="shared" si="28"/>
        <v>4683</v>
      </c>
      <c r="CB47" s="387">
        <f t="shared" si="29"/>
        <v>4801</v>
      </c>
      <c r="CC47" s="388">
        <f t="shared" si="30"/>
        <v>4922</v>
      </c>
      <c r="CD47" s="409">
        <f t="shared" si="50"/>
        <v>2311</v>
      </c>
      <c r="CE47" s="405">
        <f t="shared" si="50"/>
        <v>2485</v>
      </c>
      <c r="CF47" s="405">
        <f t="shared" si="50"/>
        <v>2610</v>
      </c>
      <c r="CG47" s="405">
        <f t="shared" si="50"/>
        <v>2740</v>
      </c>
      <c r="CH47" s="405">
        <f t="shared" si="51"/>
        <v>2809</v>
      </c>
      <c r="CI47" s="440">
        <f t="shared" si="51"/>
        <v>2880</v>
      </c>
      <c r="CJ47" s="246">
        <v>1.58</v>
      </c>
      <c r="CK47" s="389">
        <f t="shared" si="17"/>
        <v>1.6985000000000001</v>
      </c>
      <c r="CL47" s="389">
        <f t="shared" si="31"/>
        <v>1.783425</v>
      </c>
      <c r="CM47" s="389">
        <f t="shared" si="32"/>
        <v>1.87259625</v>
      </c>
      <c r="CN47" s="389">
        <f t="shared" si="33"/>
        <v>1.91941115625</v>
      </c>
      <c r="CO47" s="390">
        <f t="shared" si="34"/>
        <v>1.9673964351562501</v>
      </c>
    </row>
    <row r="48" spans="1:93" ht="15" customHeight="1" x14ac:dyDescent="0.2">
      <c r="A48" s="679"/>
      <c r="B48" s="332" t="s">
        <v>230</v>
      </c>
      <c r="C48" s="333" t="s">
        <v>195</v>
      </c>
      <c r="D48" s="353">
        <v>1605</v>
      </c>
      <c r="E48" s="348">
        <v>1693</v>
      </c>
      <c r="F48" s="348">
        <v>1766</v>
      </c>
      <c r="G48" s="348">
        <v>1841</v>
      </c>
      <c r="H48" s="348">
        <v>1896</v>
      </c>
      <c r="I48" s="349">
        <v>1952</v>
      </c>
      <c r="J48" s="343">
        <f t="shared" si="18"/>
        <v>1126</v>
      </c>
      <c r="K48" s="344">
        <f t="shared" si="18"/>
        <v>1188</v>
      </c>
      <c r="L48" s="344">
        <f t="shared" si="18"/>
        <v>1239</v>
      </c>
      <c r="M48" s="344">
        <f t="shared" si="18"/>
        <v>1292</v>
      </c>
      <c r="N48" s="344">
        <f t="shared" si="18"/>
        <v>1330</v>
      </c>
      <c r="O48" s="345">
        <f t="shared" si="35"/>
        <v>1370</v>
      </c>
      <c r="P48" s="257">
        <f t="shared" si="36"/>
        <v>2006.25</v>
      </c>
      <c r="Q48" s="248">
        <f t="shared" si="36"/>
        <v>2116.25</v>
      </c>
      <c r="R48" s="248">
        <f t="shared" si="36"/>
        <v>2207.5</v>
      </c>
      <c r="S48" s="248">
        <f t="shared" si="36"/>
        <v>2301.25</v>
      </c>
      <c r="T48" s="248">
        <f t="shared" si="37"/>
        <v>2370</v>
      </c>
      <c r="U48" s="258">
        <f t="shared" si="37"/>
        <v>2440</v>
      </c>
      <c r="V48" s="409">
        <f t="shared" si="38"/>
        <v>1174</v>
      </c>
      <c r="W48" s="405">
        <f t="shared" si="38"/>
        <v>1239</v>
      </c>
      <c r="X48" s="405">
        <f t="shared" si="38"/>
        <v>1292</v>
      </c>
      <c r="Y48" s="405">
        <f t="shared" si="38"/>
        <v>1347</v>
      </c>
      <c r="Z48" s="405">
        <f t="shared" si="39"/>
        <v>1387</v>
      </c>
      <c r="AA48" s="410">
        <f t="shared" si="39"/>
        <v>1428</v>
      </c>
      <c r="AB48" s="257">
        <f t="shared" si="19"/>
        <v>2407.5</v>
      </c>
      <c r="AC48" s="248">
        <f t="shared" si="19"/>
        <v>2539.5</v>
      </c>
      <c r="AD48" s="248">
        <f t="shared" si="19"/>
        <v>2649</v>
      </c>
      <c r="AE48" s="248">
        <f t="shared" si="19"/>
        <v>2761.5</v>
      </c>
      <c r="AF48" s="248">
        <f t="shared" si="19"/>
        <v>2844</v>
      </c>
      <c r="AG48" s="258">
        <f t="shared" si="40"/>
        <v>2928</v>
      </c>
      <c r="AH48" s="409">
        <f t="shared" si="4"/>
        <v>1409</v>
      </c>
      <c r="AI48" s="405">
        <f t="shared" si="5"/>
        <v>1486</v>
      </c>
      <c r="AJ48" s="405">
        <f t="shared" si="6"/>
        <v>1550</v>
      </c>
      <c r="AK48" s="405">
        <f t="shared" si="7"/>
        <v>1616</v>
      </c>
      <c r="AL48" s="405">
        <f t="shared" si="8"/>
        <v>1664</v>
      </c>
      <c r="AM48" s="410">
        <f t="shared" si="9"/>
        <v>1713</v>
      </c>
      <c r="AN48" s="263">
        <f t="shared" si="20"/>
        <v>2780.625</v>
      </c>
      <c r="AO48" s="366">
        <f t="shared" si="20"/>
        <v>2952.875</v>
      </c>
      <c r="AP48" s="366">
        <f t="shared" si="20"/>
        <v>3087.5</v>
      </c>
      <c r="AQ48" s="366">
        <f t="shared" si="20"/>
        <v>3227.125</v>
      </c>
      <c r="AR48" s="366">
        <f t="shared" si="20"/>
        <v>3318</v>
      </c>
      <c r="AS48" s="436">
        <f t="shared" si="41"/>
        <v>3410.75</v>
      </c>
      <c r="AT48" s="445">
        <f t="shared" si="42"/>
        <v>1627</v>
      </c>
      <c r="AU48" s="446">
        <f t="shared" si="42"/>
        <v>1728</v>
      </c>
      <c r="AV48" s="446">
        <f t="shared" si="42"/>
        <v>1807</v>
      </c>
      <c r="AW48" s="446">
        <f t="shared" si="42"/>
        <v>1888</v>
      </c>
      <c r="AX48" s="446">
        <f t="shared" si="43"/>
        <v>1942</v>
      </c>
      <c r="AY48" s="447">
        <f t="shared" si="21"/>
        <v>1996</v>
      </c>
      <c r="AZ48" s="257">
        <f t="shared" si="22"/>
        <v>3153.75</v>
      </c>
      <c r="BA48" s="248">
        <f t="shared" si="22"/>
        <v>3366.25</v>
      </c>
      <c r="BB48" s="248">
        <f t="shared" si="22"/>
        <v>3526</v>
      </c>
      <c r="BC48" s="248">
        <f t="shared" si="22"/>
        <v>3692.75</v>
      </c>
      <c r="BD48" s="248">
        <f t="shared" si="22"/>
        <v>3792</v>
      </c>
      <c r="BE48" s="258">
        <f t="shared" si="44"/>
        <v>3893.5</v>
      </c>
      <c r="BF48" s="409">
        <f t="shared" si="45"/>
        <v>1845</v>
      </c>
      <c r="BG48" s="405">
        <f t="shared" si="45"/>
        <v>1970</v>
      </c>
      <c r="BH48" s="405">
        <f t="shared" si="45"/>
        <v>2063</v>
      </c>
      <c r="BI48" s="405">
        <f t="shared" si="45"/>
        <v>2161</v>
      </c>
      <c r="BJ48" s="405">
        <f t="shared" si="46"/>
        <v>2219</v>
      </c>
      <c r="BK48" s="410">
        <f t="shared" si="23"/>
        <v>2278</v>
      </c>
      <c r="BL48" s="263">
        <f t="shared" si="24"/>
        <v>3526.875</v>
      </c>
      <c r="BM48" s="264">
        <f t="shared" si="24"/>
        <v>3779.625</v>
      </c>
      <c r="BN48" s="264">
        <f t="shared" si="24"/>
        <v>3964.5</v>
      </c>
      <c r="BO48" s="264">
        <f t="shared" si="24"/>
        <v>4158.375</v>
      </c>
      <c r="BP48" s="264">
        <f t="shared" si="24"/>
        <v>4266</v>
      </c>
      <c r="BQ48" s="265">
        <f t="shared" si="47"/>
        <v>4376.25</v>
      </c>
      <c r="BR48" s="445">
        <f t="shared" si="48"/>
        <v>2064</v>
      </c>
      <c r="BS48" s="446">
        <f t="shared" si="48"/>
        <v>2212</v>
      </c>
      <c r="BT48" s="446">
        <f t="shared" si="48"/>
        <v>2320</v>
      </c>
      <c r="BU48" s="446">
        <f t="shared" si="48"/>
        <v>2433</v>
      </c>
      <c r="BV48" s="446">
        <f t="shared" si="49"/>
        <v>2496</v>
      </c>
      <c r="BW48" s="447">
        <f t="shared" si="25"/>
        <v>2561</v>
      </c>
      <c r="BX48" s="252">
        <v>3900</v>
      </c>
      <c r="BY48" s="387">
        <f t="shared" si="26"/>
        <v>4193</v>
      </c>
      <c r="BZ48" s="387">
        <f t="shared" si="27"/>
        <v>4403</v>
      </c>
      <c r="CA48" s="387">
        <f t="shared" si="28"/>
        <v>4624</v>
      </c>
      <c r="CB48" s="387">
        <f t="shared" si="29"/>
        <v>4740</v>
      </c>
      <c r="CC48" s="388">
        <f t="shared" si="30"/>
        <v>4859</v>
      </c>
      <c r="CD48" s="409">
        <f t="shared" si="50"/>
        <v>2282</v>
      </c>
      <c r="CE48" s="405">
        <f t="shared" si="50"/>
        <v>2453</v>
      </c>
      <c r="CF48" s="405">
        <f t="shared" si="50"/>
        <v>2576</v>
      </c>
      <c r="CG48" s="405">
        <f t="shared" si="50"/>
        <v>2706</v>
      </c>
      <c r="CH48" s="405">
        <f t="shared" si="51"/>
        <v>2773</v>
      </c>
      <c r="CI48" s="440">
        <f t="shared" si="51"/>
        <v>2843</v>
      </c>
      <c r="CJ48" s="246">
        <v>1.56</v>
      </c>
      <c r="CK48" s="389">
        <f t="shared" si="17"/>
        <v>1.677</v>
      </c>
      <c r="CL48" s="389">
        <f t="shared" si="31"/>
        <v>1.76085</v>
      </c>
      <c r="CM48" s="389">
        <f t="shared" si="32"/>
        <v>1.8488925</v>
      </c>
      <c r="CN48" s="389">
        <f t="shared" si="33"/>
        <v>1.8951148125000001</v>
      </c>
      <c r="CO48" s="390">
        <f t="shared" si="34"/>
        <v>1.9424926828125002</v>
      </c>
    </row>
    <row r="49" spans="1:93" ht="15.75" customHeight="1" thickBot="1" x14ac:dyDescent="0.25">
      <c r="A49" s="678"/>
      <c r="B49" s="334" t="s">
        <v>216</v>
      </c>
      <c r="C49" s="335" t="s">
        <v>195</v>
      </c>
      <c r="D49" s="354">
        <v>1554</v>
      </c>
      <c r="E49" s="350">
        <v>1608</v>
      </c>
      <c r="F49" s="350">
        <v>1646</v>
      </c>
      <c r="G49" s="350">
        <v>1687</v>
      </c>
      <c r="H49" s="350">
        <v>1708</v>
      </c>
      <c r="I49" s="351">
        <v>1730</v>
      </c>
      <c r="J49" s="421">
        <f t="shared" si="18"/>
        <v>1090</v>
      </c>
      <c r="K49" s="422">
        <f t="shared" si="18"/>
        <v>1128</v>
      </c>
      <c r="L49" s="422">
        <f t="shared" si="18"/>
        <v>1155</v>
      </c>
      <c r="M49" s="422">
        <f t="shared" si="18"/>
        <v>1184</v>
      </c>
      <c r="N49" s="422">
        <f t="shared" si="18"/>
        <v>1198</v>
      </c>
      <c r="O49" s="423">
        <f t="shared" si="35"/>
        <v>1214</v>
      </c>
      <c r="P49" s="260">
        <f t="shared" si="36"/>
        <v>1942.5</v>
      </c>
      <c r="Q49" s="261">
        <f t="shared" si="36"/>
        <v>2010</v>
      </c>
      <c r="R49" s="261">
        <f t="shared" si="36"/>
        <v>2057.5</v>
      </c>
      <c r="S49" s="261">
        <f t="shared" si="36"/>
        <v>2108.75</v>
      </c>
      <c r="T49" s="261">
        <f t="shared" si="37"/>
        <v>2135</v>
      </c>
      <c r="U49" s="262">
        <f t="shared" si="37"/>
        <v>2162.5</v>
      </c>
      <c r="V49" s="411">
        <f t="shared" si="38"/>
        <v>1137</v>
      </c>
      <c r="W49" s="412">
        <f t="shared" si="38"/>
        <v>1176</v>
      </c>
      <c r="X49" s="412">
        <f t="shared" si="38"/>
        <v>1204</v>
      </c>
      <c r="Y49" s="412">
        <f t="shared" si="38"/>
        <v>1234</v>
      </c>
      <c r="Z49" s="412">
        <f t="shared" si="39"/>
        <v>1249</v>
      </c>
      <c r="AA49" s="413">
        <f t="shared" si="39"/>
        <v>1266</v>
      </c>
      <c r="AB49" s="260">
        <f t="shared" si="19"/>
        <v>2331</v>
      </c>
      <c r="AC49" s="261">
        <f t="shared" si="19"/>
        <v>2412</v>
      </c>
      <c r="AD49" s="261">
        <f t="shared" si="19"/>
        <v>2469</v>
      </c>
      <c r="AE49" s="261">
        <f t="shared" si="19"/>
        <v>2530.5</v>
      </c>
      <c r="AF49" s="261">
        <f t="shared" si="19"/>
        <v>2562</v>
      </c>
      <c r="AG49" s="262">
        <f t="shared" si="40"/>
        <v>2595</v>
      </c>
      <c r="AH49" s="411">
        <f t="shared" si="4"/>
        <v>1364</v>
      </c>
      <c r="AI49" s="412">
        <f t="shared" si="5"/>
        <v>1412</v>
      </c>
      <c r="AJ49" s="412">
        <f t="shared" si="6"/>
        <v>1445</v>
      </c>
      <c r="AK49" s="412">
        <f t="shared" si="7"/>
        <v>1481</v>
      </c>
      <c r="AL49" s="412">
        <f t="shared" si="8"/>
        <v>1499</v>
      </c>
      <c r="AM49" s="413">
        <f t="shared" si="9"/>
        <v>1519</v>
      </c>
      <c r="AN49" s="269">
        <f t="shared" si="20"/>
        <v>2710.75</v>
      </c>
      <c r="AO49" s="432">
        <f t="shared" si="20"/>
        <v>2843.75</v>
      </c>
      <c r="AP49" s="432">
        <f t="shared" si="20"/>
        <v>2938.25</v>
      </c>
      <c r="AQ49" s="432">
        <f t="shared" si="20"/>
        <v>3038.875</v>
      </c>
      <c r="AR49" s="432">
        <f t="shared" si="20"/>
        <v>3091.25</v>
      </c>
      <c r="AS49" s="437">
        <f t="shared" si="41"/>
        <v>3145.25</v>
      </c>
      <c r="AT49" s="448">
        <f t="shared" si="42"/>
        <v>1586</v>
      </c>
      <c r="AU49" s="449">
        <f t="shared" si="42"/>
        <v>1664</v>
      </c>
      <c r="AV49" s="449">
        <f t="shared" si="42"/>
        <v>1719</v>
      </c>
      <c r="AW49" s="449">
        <f t="shared" si="42"/>
        <v>1778</v>
      </c>
      <c r="AX49" s="449">
        <f t="shared" si="43"/>
        <v>1809</v>
      </c>
      <c r="AY49" s="450">
        <f t="shared" si="21"/>
        <v>1840</v>
      </c>
      <c r="AZ49" s="260">
        <f t="shared" si="22"/>
        <v>3090.5</v>
      </c>
      <c r="BA49" s="261">
        <f t="shared" si="22"/>
        <v>3275.5</v>
      </c>
      <c r="BB49" s="261">
        <f t="shared" si="22"/>
        <v>3407.5</v>
      </c>
      <c r="BC49" s="261">
        <f t="shared" si="22"/>
        <v>3547.25</v>
      </c>
      <c r="BD49" s="261">
        <f t="shared" si="22"/>
        <v>3620.5</v>
      </c>
      <c r="BE49" s="262">
        <f t="shared" si="44"/>
        <v>3695.5</v>
      </c>
      <c r="BF49" s="411">
        <f t="shared" si="45"/>
        <v>1808</v>
      </c>
      <c r="BG49" s="412">
        <f t="shared" si="45"/>
        <v>1917</v>
      </c>
      <c r="BH49" s="412">
        <f t="shared" si="45"/>
        <v>1994</v>
      </c>
      <c r="BI49" s="412">
        <f t="shared" si="45"/>
        <v>2076</v>
      </c>
      <c r="BJ49" s="412">
        <f t="shared" si="46"/>
        <v>2118</v>
      </c>
      <c r="BK49" s="413">
        <f t="shared" si="23"/>
        <v>2162</v>
      </c>
      <c r="BL49" s="269">
        <f t="shared" si="24"/>
        <v>3470.25</v>
      </c>
      <c r="BM49" s="270">
        <f t="shared" si="24"/>
        <v>3707.25</v>
      </c>
      <c r="BN49" s="270">
        <f t="shared" si="24"/>
        <v>3876.75</v>
      </c>
      <c r="BO49" s="270">
        <f t="shared" si="24"/>
        <v>4055.625</v>
      </c>
      <c r="BP49" s="270">
        <f t="shared" si="24"/>
        <v>4149.75</v>
      </c>
      <c r="BQ49" s="271">
        <f t="shared" si="47"/>
        <v>4245.75</v>
      </c>
      <c r="BR49" s="448">
        <f t="shared" si="48"/>
        <v>2031</v>
      </c>
      <c r="BS49" s="449">
        <f t="shared" si="48"/>
        <v>2169</v>
      </c>
      <c r="BT49" s="449">
        <f t="shared" si="48"/>
        <v>2268</v>
      </c>
      <c r="BU49" s="449">
        <f t="shared" si="48"/>
        <v>2373</v>
      </c>
      <c r="BV49" s="449">
        <f t="shared" si="49"/>
        <v>2428</v>
      </c>
      <c r="BW49" s="450">
        <f t="shared" si="25"/>
        <v>2484</v>
      </c>
      <c r="BX49" s="253">
        <v>3850</v>
      </c>
      <c r="BY49" s="431">
        <f t="shared" si="26"/>
        <v>4139</v>
      </c>
      <c r="BZ49" s="431">
        <f t="shared" si="27"/>
        <v>4346</v>
      </c>
      <c r="CA49" s="431">
        <f t="shared" si="28"/>
        <v>4564</v>
      </c>
      <c r="CB49" s="431">
        <f t="shared" si="29"/>
        <v>4679</v>
      </c>
      <c r="CC49" s="433">
        <f t="shared" si="30"/>
        <v>4796</v>
      </c>
      <c r="CD49" s="411">
        <f t="shared" si="50"/>
        <v>2253</v>
      </c>
      <c r="CE49" s="412">
        <f t="shared" si="50"/>
        <v>2422</v>
      </c>
      <c r="CF49" s="412">
        <f t="shared" si="50"/>
        <v>2543</v>
      </c>
      <c r="CG49" s="412">
        <f t="shared" si="50"/>
        <v>2670</v>
      </c>
      <c r="CH49" s="412">
        <f t="shared" si="51"/>
        <v>2738</v>
      </c>
      <c r="CI49" s="441">
        <f t="shared" si="51"/>
        <v>2806</v>
      </c>
      <c r="CJ49" s="247">
        <v>1.54</v>
      </c>
      <c r="CK49" s="391">
        <f t="shared" si="17"/>
        <v>1.6555</v>
      </c>
      <c r="CL49" s="391">
        <f t="shared" si="31"/>
        <v>1.738275</v>
      </c>
      <c r="CM49" s="391">
        <f t="shared" si="32"/>
        <v>1.8251887500000001</v>
      </c>
      <c r="CN49" s="391">
        <f t="shared" si="33"/>
        <v>1.8708184687500002</v>
      </c>
      <c r="CO49" s="392">
        <f t="shared" si="34"/>
        <v>1.9175889304687503</v>
      </c>
    </row>
    <row r="50" spans="1:93" ht="38.25" x14ac:dyDescent="0.2">
      <c r="A50" s="677">
        <v>11</v>
      </c>
      <c r="B50" s="330" t="s">
        <v>269</v>
      </c>
      <c r="C50" s="331" t="s">
        <v>195</v>
      </c>
      <c r="D50" s="352">
        <v>1639</v>
      </c>
      <c r="E50" s="346">
        <v>1729</v>
      </c>
      <c r="F50" s="346">
        <v>1804</v>
      </c>
      <c r="G50" s="346">
        <v>1881</v>
      </c>
      <c r="H50" s="346">
        <v>1937</v>
      </c>
      <c r="I50" s="347">
        <v>1995</v>
      </c>
      <c r="J50" s="418">
        <f t="shared" si="18"/>
        <v>1150</v>
      </c>
      <c r="K50" s="419">
        <f t="shared" si="18"/>
        <v>1213</v>
      </c>
      <c r="L50" s="419">
        <f t="shared" si="18"/>
        <v>1266</v>
      </c>
      <c r="M50" s="419">
        <f t="shared" si="18"/>
        <v>1320</v>
      </c>
      <c r="N50" s="419">
        <f t="shared" si="18"/>
        <v>1359</v>
      </c>
      <c r="O50" s="420">
        <f t="shared" si="35"/>
        <v>1400</v>
      </c>
      <c r="P50" s="415">
        <f t="shared" si="36"/>
        <v>2048.75</v>
      </c>
      <c r="Q50" s="416">
        <f t="shared" si="36"/>
        <v>2161.25</v>
      </c>
      <c r="R50" s="416">
        <f t="shared" si="36"/>
        <v>2255</v>
      </c>
      <c r="S50" s="416">
        <f t="shared" si="36"/>
        <v>2351.25</v>
      </c>
      <c r="T50" s="416">
        <f t="shared" si="37"/>
        <v>2421.25</v>
      </c>
      <c r="U50" s="417">
        <f t="shared" si="37"/>
        <v>2493.75</v>
      </c>
      <c r="V50" s="406">
        <f t="shared" si="38"/>
        <v>1199</v>
      </c>
      <c r="W50" s="407">
        <f t="shared" si="38"/>
        <v>1265</v>
      </c>
      <c r="X50" s="407">
        <f t="shared" si="38"/>
        <v>1320</v>
      </c>
      <c r="Y50" s="407">
        <f t="shared" si="38"/>
        <v>1376</v>
      </c>
      <c r="Z50" s="407">
        <f t="shared" si="39"/>
        <v>1417</v>
      </c>
      <c r="AA50" s="408">
        <f t="shared" si="39"/>
        <v>1459</v>
      </c>
      <c r="AB50" s="415">
        <f t="shared" si="19"/>
        <v>2458.5</v>
      </c>
      <c r="AC50" s="416">
        <f t="shared" si="19"/>
        <v>2593.5</v>
      </c>
      <c r="AD50" s="416">
        <f t="shared" si="19"/>
        <v>2706</v>
      </c>
      <c r="AE50" s="416">
        <f t="shared" si="19"/>
        <v>2821.5</v>
      </c>
      <c r="AF50" s="416">
        <f t="shared" si="19"/>
        <v>2905.5</v>
      </c>
      <c r="AG50" s="417">
        <f t="shared" si="40"/>
        <v>2992.5</v>
      </c>
      <c r="AH50" s="406">
        <f t="shared" si="4"/>
        <v>1439</v>
      </c>
      <c r="AI50" s="407">
        <f t="shared" si="5"/>
        <v>1518</v>
      </c>
      <c r="AJ50" s="407">
        <f t="shared" si="6"/>
        <v>1584</v>
      </c>
      <c r="AK50" s="407">
        <f t="shared" si="7"/>
        <v>1651</v>
      </c>
      <c r="AL50" s="407">
        <f t="shared" si="8"/>
        <v>1700</v>
      </c>
      <c r="AM50" s="408">
        <f t="shared" si="9"/>
        <v>1751</v>
      </c>
      <c r="AN50" s="429">
        <f t="shared" si="20"/>
        <v>2831.375</v>
      </c>
      <c r="AO50" s="427">
        <f t="shared" si="20"/>
        <v>3006.875</v>
      </c>
      <c r="AP50" s="427">
        <f t="shared" si="20"/>
        <v>3144.5</v>
      </c>
      <c r="AQ50" s="427">
        <f t="shared" si="20"/>
        <v>3286.875</v>
      </c>
      <c r="AR50" s="427">
        <f t="shared" si="20"/>
        <v>3379.375</v>
      </c>
      <c r="AS50" s="435">
        <f t="shared" si="41"/>
        <v>3474.875</v>
      </c>
      <c r="AT50" s="442">
        <f t="shared" si="42"/>
        <v>1657</v>
      </c>
      <c r="AU50" s="443">
        <f t="shared" si="42"/>
        <v>1760</v>
      </c>
      <c r="AV50" s="443">
        <f t="shared" si="42"/>
        <v>1840</v>
      </c>
      <c r="AW50" s="443">
        <f t="shared" si="42"/>
        <v>1923</v>
      </c>
      <c r="AX50" s="443">
        <f t="shared" si="43"/>
        <v>1977</v>
      </c>
      <c r="AY50" s="444">
        <f t="shared" si="21"/>
        <v>2033</v>
      </c>
      <c r="AZ50" s="415">
        <f t="shared" si="22"/>
        <v>3204.25</v>
      </c>
      <c r="BA50" s="416">
        <f t="shared" si="22"/>
        <v>3420.25</v>
      </c>
      <c r="BB50" s="416">
        <f t="shared" si="22"/>
        <v>3583</v>
      </c>
      <c r="BC50" s="416">
        <f t="shared" si="22"/>
        <v>3752.25</v>
      </c>
      <c r="BD50" s="416">
        <f t="shared" si="22"/>
        <v>3853.25</v>
      </c>
      <c r="BE50" s="417">
        <f t="shared" si="44"/>
        <v>3957.25</v>
      </c>
      <c r="BF50" s="406">
        <f t="shared" si="45"/>
        <v>1875</v>
      </c>
      <c r="BG50" s="407">
        <f t="shared" si="45"/>
        <v>2001</v>
      </c>
      <c r="BH50" s="407">
        <f t="shared" si="45"/>
        <v>2097</v>
      </c>
      <c r="BI50" s="407">
        <f t="shared" si="45"/>
        <v>2196</v>
      </c>
      <c r="BJ50" s="407">
        <f t="shared" si="46"/>
        <v>2255</v>
      </c>
      <c r="BK50" s="408">
        <f t="shared" si="23"/>
        <v>2315</v>
      </c>
      <c r="BL50" s="429">
        <f t="shared" si="24"/>
        <v>3577.125</v>
      </c>
      <c r="BM50" s="434">
        <f t="shared" si="24"/>
        <v>3833.625</v>
      </c>
      <c r="BN50" s="434">
        <f t="shared" si="24"/>
        <v>4021.5</v>
      </c>
      <c r="BO50" s="434">
        <f t="shared" si="24"/>
        <v>4217.625</v>
      </c>
      <c r="BP50" s="434">
        <f t="shared" si="24"/>
        <v>4327.125</v>
      </c>
      <c r="BQ50" s="438">
        <f t="shared" si="47"/>
        <v>4439.625</v>
      </c>
      <c r="BR50" s="442">
        <f t="shared" si="48"/>
        <v>2093</v>
      </c>
      <c r="BS50" s="443">
        <f t="shared" si="48"/>
        <v>2243</v>
      </c>
      <c r="BT50" s="443">
        <f t="shared" si="48"/>
        <v>2353</v>
      </c>
      <c r="BU50" s="443">
        <f t="shared" si="48"/>
        <v>2468</v>
      </c>
      <c r="BV50" s="443">
        <f t="shared" si="49"/>
        <v>2532</v>
      </c>
      <c r="BW50" s="444">
        <f t="shared" si="25"/>
        <v>2598</v>
      </c>
      <c r="BX50" s="430">
        <v>3950</v>
      </c>
      <c r="BY50" s="426">
        <f t="shared" si="26"/>
        <v>4247</v>
      </c>
      <c r="BZ50" s="426">
        <f t="shared" si="27"/>
        <v>4460</v>
      </c>
      <c r="CA50" s="426">
        <f t="shared" si="28"/>
        <v>4683</v>
      </c>
      <c r="CB50" s="426">
        <f t="shared" si="29"/>
        <v>4801</v>
      </c>
      <c r="CC50" s="428">
        <f t="shared" si="30"/>
        <v>4922</v>
      </c>
      <c r="CD50" s="406">
        <f t="shared" si="50"/>
        <v>2311</v>
      </c>
      <c r="CE50" s="407">
        <f t="shared" si="50"/>
        <v>2485</v>
      </c>
      <c r="CF50" s="407">
        <f t="shared" si="50"/>
        <v>2610</v>
      </c>
      <c r="CG50" s="407">
        <f t="shared" si="50"/>
        <v>2740</v>
      </c>
      <c r="CH50" s="407">
        <f t="shared" si="51"/>
        <v>2809</v>
      </c>
      <c r="CI50" s="439">
        <f t="shared" si="51"/>
        <v>2880</v>
      </c>
      <c r="CJ50" s="402">
        <v>1.58</v>
      </c>
      <c r="CK50" s="403">
        <f t="shared" si="17"/>
        <v>1.6985000000000001</v>
      </c>
      <c r="CL50" s="403">
        <f t="shared" si="31"/>
        <v>1.783425</v>
      </c>
      <c r="CM50" s="403">
        <f t="shared" si="32"/>
        <v>1.87259625</v>
      </c>
      <c r="CN50" s="403">
        <f t="shared" si="33"/>
        <v>1.91941115625</v>
      </c>
      <c r="CO50" s="404">
        <f t="shared" si="34"/>
        <v>1.9673964351562501</v>
      </c>
    </row>
    <row r="51" spans="1:93" ht="15" customHeight="1" x14ac:dyDescent="0.2">
      <c r="A51" s="679"/>
      <c r="B51" s="332" t="s">
        <v>231</v>
      </c>
      <c r="C51" s="333" t="s">
        <v>195</v>
      </c>
      <c r="D51" s="353">
        <v>1564</v>
      </c>
      <c r="E51" s="348">
        <v>1650</v>
      </c>
      <c r="F51" s="348">
        <v>1721</v>
      </c>
      <c r="G51" s="348">
        <v>1794</v>
      </c>
      <c r="H51" s="348">
        <v>1847</v>
      </c>
      <c r="I51" s="349">
        <v>1901</v>
      </c>
      <c r="J51" s="343">
        <f t="shared" si="18"/>
        <v>1097</v>
      </c>
      <c r="K51" s="344">
        <f t="shared" si="18"/>
        <v>1158</v>
      </c>
      <c r="L51" s="344">
        <f t="shared" si="18"/>
        <v>1208</v>
      </c>
      <c r="M51" s="344">
        <f t="shared" si="18"/>
        <v>1259</v>
      </c>
      <c r="N51" s="344">
        <f t="shared" si="18"/>
        <v>1296</v>
      </c>
      <c r="O51" s="345">
        <f t="shared" si="35"/>
        <v>1334</v>
      </c>
      <c r="P51" s="257">
        <f t="shared" si="36"/>
        <v>1955</v>
      </c>
      <c r="Q51" s="248">
        <f t="shared" si="36"/>
        <v>2062.5</v>
      </c>
      <c r="R51" s="248">
        <f t="shared" si="36"/>
        <v>2151.25</v>
      </c>
      <c r="S51" s="248">
        <f t="shared" si="36"/>
        <v>2242.5</v>
      </c>
      <c r="T51" s="248">
        <f t="shared" si="37"/>
        <v>2308.75</v>
      </c>
      <c r="U51" s="258">
        <f t="shared" si="37"/>
        <v>2376.25</v>
      </c>
      <c r="V51" s="409">
        <f t="shared" si="38"/>
        <v>1144</v>
      </c>
      <c r="W51" s="405">
        <f t="shared" si="38"/>
        <v>1207</v>
      </c>
      <c r="X51" s="405">
        <f t="shared" si="38"/>
        <v>1259</v>
      </c>
      <c r="Y51" s="405">
        <f t="shared" si="38"/>
        <v>1312</v>
      </c>
      <c r="Z51" s="405">
        <f t="shared" si="39"/>
        <v>1351</v>
      </c>
      <c r="AA51" s="410">
        <f t="shared" si="39"/>
        <v>1391</v>
      </c>
      <c r="AB51" s="257">
        <f t="shared" si="19"/>
        <v>2346</v>
      </c>
      <c r="AC51" s="248">
        <f t="shared" si="19"/>
        <v>2475</v>
      </c>
      <c r="AD51" s="248">
        <f t="shared" si="19"/>
        <v>2581.5</v>
      </c>
      <c r="AE51" s="248">
        <f t="shared" si="19"/>
        <v>2691</v>
      </c>
      <c r="AF51" s="248">
        <f t="shared" si="19"/>
        <v>2770.5</v>
      </c>
      <c r="AG51" s="258">
        <f t="shared" si="40"/>
        <v>2851.5</v>
      </c>
      <c r="AH51" s="409">
        <f t="shared" si="4"/>
        <v>1373</v>
      </c>
      <c r="AI51" s="405">
        <f t="shared" si="5"/>
        <v>1448</v>
      </c>
      <c r="AJ51" s="405">
        <f t="shared" si="6"/>
        <v>1511</v>
      </c>
      <c r="AK51" s="405">
        <f t="shared" si="7"/>
        <v>1575</v>
      </c>
      <c r="AL51" s="405">
        <f t="shared" si="8"/>
        <v>1621</v>
      </c>
      <c r="AM51" s="410">
        <f t="shared" si="9"/>
        <v>1669</v>
      </c>
      <c r="AN51" s="263">
        <f t="shared" si="20"/>
        <v>2734.5</v>
      </c>
      <c r="AO51" s="366">
        <f t="shared" si="20"/>
        <v>2904.5</v>
      </c>
      <c r="AP51" s="366">
        <f t="shared" si="20"/>
        <v>3036.875</v>
      </c>
      <c r="AQ51" s="366">
        <f t="shared" si="20"/>
        <v>3174.25</v>
      </c>
      <c r="AR51" s="366">
        <f t="shared" si="20"/>
        <v>3262.875</v>
      </c>
      <c r="AS51" s="436">
        <f t="shared" si="41"/>
        <v>3353.375</v>
      </c>
      <c r="AT51" s="445">
        <f t="shared" si="42"/>
        <v>1600</v>
      </c>
      <c r="AU51" s="446">
        <f t="shared" si="42"/>
        <v>1700</v>
      </c>
      <c r="AV51" s="446">
        <f t="shared" si="42"/>
        <v>1777</v>
      </c>
      <c r="AW51" s="446">
        <f t="shared" si="42"/>
        <v>1857</v>
      </c>
      <c r="AX51" s="446">
        <f t="shared" si="43"/>
        <v>1909</v>
      </c>
      <c r="AY51" s="447">
        <f t="shared" si="21"/>
        <v>1962</v>
      </c>
      <c r="AZ51" s="257">
        <f t="shared" si="22"/>
        <v>3123</v>
      </c>
      <c r="BA51" s="248">
        <f t="shared" si="22"/>
        <v>3334</v>
      </c>
      <c r="BB51" s="248">
        <f t="shared" si="22"/>
        <v>3492.25</v>
      </c>
      <c r="BC51" s="248">
        <f t="shared" si="22"/>
        <v>3657.5</v>
      </c>
      <c r="BD51" s="248">
        <f t="shared" si="22"/>
        <v>3755.25</v>
      </c>
      <c r="BE51" s="258">
        <f t="shared" si="44"/>
        <v>3855.25</v>
      </c>
      <c r="BF51" s="409">
        <f t="shared" si="45"/>
        <v>1827</v>
      </c>
      <c r="BG51" s="405">
        <f t="shared" si="45"/>
        <v>1951</v>
      </c>
      <c r="BH51" s="405">
        <f t="shared" si="45"/>
        <v>2043</v>
      </c>
      <c r="BI51" s="405">
        <f t="shared" si="45"/>
        <v>2140</v>
      </c>
      <c r="BJ51" s="405">
        <f t="shared" si="46"/>
        <v>2197</v>
      </c>
      <c r="BK51" s="410">
        <f t="shared" si="23"/>
        <v>2256</v>
      </c>
      <c r="BL51" s="263">
        <f t="shared" si="24"/>
        <v>3511.5</v>
      </c>
      <c r="BM51" s="264">
        <f t="shared" si="24"/>
        <v>3763.5</v>
      </c>
      <c r="BN51" s="264">
        <f t="shared" si="24"/>
        <v>3947.625</v>
      </c>
      <c r="BO51" s="264">
        <f t="shared" si="24"/>
        <v>4140.75</v>
      </c>
      <c r="BP51" s="264">
        <f t="shared" si="24"/>
        <v>4247.625</v>
      </c>
      <c r="BQ51" s="265">
        <f t="shared" si="47"/>
        <v>4357.125</v>
      </c>
      <c r="BR51" s="445">
        <f t="shared" si="48"/>
        <v>2055</v>
      </c>
      <c r="BS51" s="446">
        <f t="shared" si="48"/>
        <v>2202</v>
      </c>
      <c r="BT51" s="446">
        <f t="shared" si="48"/>
        <v>2310</v>
      </c>
      <c r="BU51" s="446">
        <f t="shared" si="48"/>
        <v>2423</v>
      </c>
      <c r="BV51" s="446">
        <f t="shared" si="49"/>
        <v>2485</v>
      </c>
      <c r="BW51" s="447">
        <f t="shared" si="25"/>
        <v>2549</v>
      </c>
      <c r="BX51" s="252">
        <v>3900</v>
      </c>
      <c r="BY51" s="387">
        <f t="shared" si="26"/>
        <v>4193</v>
      </c>
      <c r="BZ51" s="387">
        <f t="shared" si="27"/>
        <v>4403</v>
      </c>
      <c r="CA51" s="387">
        <f t="shared" si="28"/>
        <v>4624</v>
      </c>
      <c r="CB51" s="387">
        <f t="shared" si="29"/>
        <v>4740</v>
      </c>
      <c r="CC51" s="388">
        <f t="shared" si="30"/>
        <v>4859</v>
      </c>
      <c r="CD51" s="409">
        <f t="shared" si="50"/>
        <v>2282</v>
      </c>
      <c r="CE51" s="405">
        <f t="shared" si="50"/>
        <v>2453</v>
      </c>
      <c r="CF51" s="405">
        <f t="shared" si="50"/>
        <v>2576</v>
      </c>
      <c r="CG51" s="405">
        <f t="shared" si="50"/>
        <v>2706</v>
      </c>
      <c r="CH51" s="405">
        <f t="shared" si="51"/>
        <v>2773</v>
      </c>
      <c r="CI51" s="440">
        <f t="shared" si="51"/>
        <v>2843</v>
      </c>
      <c r="CJ51" s="246">
        <v>1.56</v>
      </c>
      <c r="CK51" s="389">
        <f t="shared" si="17"/>
        <v>1.677</v>
      </c>
      <c r="CL51" s="389">
        <f t="shared" si="31"/>
        <v>1.76085</v>
      </c>
      <c r="CM51" s="389">
        <f t="shared" si="32"/>
        <v>1.8488925</v>
      </c>
      <c r="CN51" s="389">
        <f t="shared" si="33"/>
        <v>1.8951148125000001</v>
      </c>
      <c r="CO51" s="390">
        <f t="shared" si="34"/>
        <v>1.9424926828125002</v>
      </c>
    </row>
    <row r="52" spans="1:93" ht="15.75" customHeight="1" thickBot="1" x14ac:dyDescent="0.25">
      <c r="A52" s="678"/>
      <c r="B52" s="334" t="s">
        <v>232</v>
      </c>
      <c r="C52" s="335" t="s">
        <v>195</v>
      </c>
      <c r="D52" s="354">
        <v>1554</v>
      </c>
      <c r="E52" s="350">
        <v>1608</v>
      </c>
      <c r="F52" s="350">
        <v>1646</v>
      </c>
      <c r="G52" s="350">
        <v>1687</v>
      </c>
      <c r="H52" s="350">
        <v>1708</v>
      </c>
      <c r="I52" s="351">
        <v>1730</v>
      </c>
      <c r="J52" s="421">
        <f t="shared" si="18"/>
        <v>1090</v>
      </c>
      <c r="K52" s="422">
        <f t="shared" si="18"/>
        <v>1128</v>
      </c>
      <c r="L52" s="422">
        <f t="shared" si="18"/>
        <v>1155</v>
      </c>
      <c r="M52" s="422">
        <f t="shared" si="18"/>
        <v>1184</v>
      </c>
      <c r="N52" s="422">
        <f t="shared" si="18"/>
        <v>1198</v>
      </c>
      <c r="O52" s="423">
        <f t="shared" si="35"/>
        <v>1214</v>
      </c>
      <c r="P52" s="260">
        <f t="shared" si="36"/>
        <v>1942.5</v>
      </c>
      <c r="Q52" s="261">
        <f t="shared" si="36"/>
        <v>2010</v>
      </c>
      <c r="R52" s="261">
        <f t="shared" si="36"/>
        <v>2057.5</v>
      </c>
      <c r="S52" s="261">
        <f t="shared" si="36"/>
        <v>2108.75</v>
      </c>
      <c r="T52" s="261">
        <f t="shared" si="37"/>
        <v>2135</v>
      </c>
      <c r="U52" s="262">
        <f t="shared" si="37"/>
        <v>2162.5</v>
      </c>
      <c r="V52" s="411">
        <f t="shared" si="38"/>
        <v>1137</v>
      </c>
      <c r="W52" s="412">
        <f t="shared" si="38"/>
        <v>1176</v>
      </c>
      <c r="X52" s="412">
        <f t="shared" si="38"/>
        <v>1204</v>
      </c>
      <c r="Y52" s="412">
        <f t="shared" si="38"/>
        <v>1234</v>
      </c>
      <c r="Z52" s="412">
        <f t="shared" si="39"/>
        <v>1249</v>
      </c>
      <c r="AA52" s="413">
        <f t="shared" si="39"/>
        <v>1266</v>
      </c>
      <c r="AB52" s="260">
        <f t="shared" si="19"/>
        <v>2331</v>
      </c>
      <c r="AC52" s="261">
        <f t="shared" si="19"/>
        <v>2412</v>
      </c>
      <c r="AD52" s="261">
        <f t="shared" si="19"/>
        <v>2469</v>
      </c>
      <c r="AE52" s="261">
        <f t="shared" si="19"/>
        <v>2530.5</v>
      </c>
      <c r="AF52" s="261">
        <f t="shared" si="19"/>
        <v>2562</v>
      </c>
      <c r="AG52" s="262">
        <f t="shared" si="40"/>
        <v>2595</v>
      </c>
      <c r="AH52" s="411">
        <f t="shared" si="4"/>
        <v>1364</v>
      </c>
      <c r="AI52" s="412">
        <f t="shared" si="5"/>
        <v>1412</v>
      </c>
      <c r="AJ52" s="412">
        <f t="shared" si="6"/>
        <v>1445</v>
      </c>
      <c r="AK52" s="412">
        <f t="shared" si="7"/>
        <v>1481</v>
      </c>
      <c r="AL52" s="412">
        <f t="shared" si="8"/>
        <v>1499</v>
      </c>
      <c r="AM52" s="413">
        <f t="shared" si="9"/>
        <v>1519</v>
      </c>
      <c r="AN52" s="269">
        <f t="shared" si="20"/>
        <v>2710.75</v>
      </c>
      <c r="AO52" s="432">
        <f t="shared" si="20"/>
        <v>2843.75</v>
      </c>
      <c r="AP52" s="432">
        <f t="shared" si="20"/>
        <v>2938.25</v>
      </c>
      <c r="AQ52" s="432">
        <f t="shared" si="20"/>
        <v>3038.875</v>
      </c>
      <c r="AR52" s="432">
        <f t="shared" si="20"/>
        <v>3091.25</v>
      </c>
      <c r="AS52" s="437">
        <f t="shared" si="41"/>
        <v>3145.25</v>
      </c>
      <c r="AT52" s="448">
        <f t="shared" si="42"/>
        <v>1586</v>
      </c>
      <c r="AU52" s="449">
        <f t="shared" si="42"/>
        <v>1664</v>
      </c>
      <c r="AV52" s="449">
        <f t="shared" si="42"/>
        <v>1719</v>
      </c>
      <c r="AW52" s="449">
        <f t="shared" si="42"/>
        <v>1778</v>
      </c>
      <c r="AX52" s="449">
        <f t="shared" si="43"/>
        <v>1809</v>
      </c>
      <c r="AY52" s="450">
        <f t="shared" si="21"/>
        <v>1840</v>
      </c>
      <c r="AZ52" s="260">
        <f t="shared" si="22"/>
        <v>3090.5</v>
      </c>
      <c r="BA52" s="261">
        <f t="shared" si="22"/>
        <v>3275.5</v>
      </c>
      <c r="BB52" s="261">
        <f t="shared" si="22"/>
        <v>3407.5</v>
      </c>
      <c r="BC52" s="261">
        <f t="shared" si="22"/>
        <v>3547.25</v>
      </c>
      <c r="BD52" s="261">
        <f t="shared" si="22"/>
        <v>3620.5</v>
      </c>
      <c r="BE52" s="262">
        <f t="shared" si="44"/>
        <v>3695.5</v>
      </c>
      <c r="BF52" s="411">
        <f t="shared" si="45"/>
        <v>1808</v>
      </c>
      <c r="BG52" s="412">
        <f t="shared" si="45"/>
        <v>1917</v>
      </c>
      <c r="BH52" s="412">
        <f t="shared" si="45"/>
        <v>1994</v>
      </c>
      <c r="BI52" s="412">
        <f t="shared" si="45"/>
        <v>2076</v>
      </c>
      <c r="BJ52" s="412">
        <f t="shared" si="46"/>
        <v>2118</v>
      </c>
      <c r="BK52" s="413">
        <f t="shared" si="23"/>
        <v>2162</v>
      </c>
      <c r="BL52" s="269">
        <f t="shared" si="24"/>
        <v>3470.25</v>
      </c>
      <c r="BM52" s="270">
        <f t="shared" si="24"/>
        <v>3707.25</v>
      </c>
      <c r="BN52" s="270">
        <f t="shared" si="24"/>
        <v>3876.75</v>
      </c>
      <c r="BO52" s="270">
        <f t="shared" si="24"/>
        <v>4055.625</v>
      </c>
      <c r="BP52" s="270">
        <f t="shared" si="24"/>
        <v>4149.75</v>
      </c>
      <c r="BQ52" s="271">
        <f t="shared" si="47"/>
        <v>4245.75</v>
      </c>
      <c r="BR52" s="448">
        <f t="shared" si="48"/>
        <v>2031</v>
      </c>
      <c r="BS52" s="449">
        <f t="shared" si="48"/>
        <v>2169</v>
      </c>
      <c r="BT52" s="449">
        <f t="shared" si="48"/>
        <v>2268</v>
      </c>
      <c r="BU52" s="449">
        <f t="shared" si="48"/>
        <v>2373</v>
      </c>
      <c r="BV52" s="449">
        <f t="shared" si="49"/>
        <v>2428</v>
      </c>
      <c r="BW52" s="450">
        <f t="shared" si="25"/>
        <v>2484</v>
      </c>
      <c r="BX52" s="253">
        <v>3850</v>
      </c>
      <c r="BY52" s="431">
        <f t="shared" si="26"/>
        <v>4139</v>
      </c>
      <c r="BZ52" s="431">
        <f t="shared" si="27"/>
        <v>4346</v>
      </c>
      <c r="CA52" s="431">
        <f t="shared" si="28"/>
        <v>4564</v>
      </c>
      <c r="CB52" s="431">
        <f t="shared" si="29"/>
        <v>4679</v>
      </c>
      <c r="CC52" s="433">
        <f t="shared" si="30"/>
        <v>4796</v>
      </c>
      <c r="CD52" s="411">
        <f t="shared" si="50"/>
        <v>2253</v>
      </c>
      <c r="CE52" s="412">
        <f t="shared" si="50"/>
        <v>2422</v>
      </c>
      <c r="CF52" s="412">
        <f t="shared" si="50"/>
        <v>2543</v>
      </c>
      <c r="CG52" s="412">
        <f t="shared" si="50"/>
        <v>2670</v>
      </c>
      <c r="CH52" s="412">
        <f t="shared" si="51"/>
        <v>2738</v>
      </c>
      <c r="CI52" s="441">
        <f t="shared" si="51"/>
        <v>2806</v>
      </c>
      <c r="CJ52" s="247">
        <v>1.54</v>
      </c>
      <c r="CK52" s="391">
        <f t="shared" si="17"/>
        <v>1.6555</v>
      </c>
      <c r="CL52" s="391">
        <f t="shared" si="31"/>
        <v>1.738275</v>
      </c>
      <c r="CM52" s="391">
        <f t="shared" si="32"/>
        <v>1.8251887500000001</v>
      </c>
      <c r="CN52" s="391">
        <f t="shared" si="33"/>
        <v>1.8708184687500002</v>
      </c>
      <c r="CO52" s="392">
        <f t="shared" si="34"/>
        <v>1.9175889304687503</v>
      </c>
    </row>
    <row r="53" spans="1:93" ht="26.25" thickBot="1" x14ac:dyDescent="0.25">
      <c r="A53" s="677">
        <v>12</v>
      </c>
      <c r="B53" s="330" t="s">
        <v>266</v>
      </c>
      <c r="C53" s="331" t="s">
        <v>195</v>
      </c>
      <c r="D53" s="352">
        <v>1706</v>
      </c>
      <c r="E53" s="346">
        <v>1800</v>
      </c>
      <c r="F53" s="346">
        <v>1877</v>
      </c>
      <c r="G53" s="346">
        <v>1956</v>
      </c>
      <c r="H53" s="346">
        <v>2014</v>
      </c>
      <c r="I53" s="347">
        <v>2074</v>
      </c>
      <c r="J53" s="418">
        <f t="shared" si="18"/>
        <v>1197</v>
      </c>
      <c r="K53" s="419">
        <f t="shared" si="18"/>
        <v>1263</v>
      </c>
      <c r="L53" s="419">
        <f t="shared" si="18"/>
        <v>1317</v>
      </c>
      <c r="M53" s="419">
        <f t="shared" si="18"/>
        <v>1372</v>
      </c>
      <c r="N53" s="419">
        <f t="shared" si="18"/>
        <v>1413</v>
      </c>
      <c r="O53" s="420">
        <f t="shared" si="35"/>
        <v>1455</v>
      </c>
      <c r="P53" s="415">
        <f t="shared" si="36"/>
        <v>2132.5</v>
      </c>
      <c r="Q53" s="416">
        <f t="shared" si="36"/>
        <v>2250</v>
      </c>
      <c r="R53" s="416">
        <f t="shared" si="36"/>
        <v>2346.25</v>
      </c>
      <c r="S53" s="416">
        <f t="shared" si="36"/>
        <v>2445</v>
      </c>
      <c r="T53" s="416">
        <f t="shared" si="37"/>
        <v>2517.5</v>
      </c>
      <c r="U53" s="417">
        <f t="shared" si="37"/>
        <v>2592.5</v>
      </c>
      <c r="V53" s="406">
        <f t="shared" si="38"/>
        <v>1248</v>
      </c>
      <c r="W53" s="407">
        <f t="shared" si="38"/>
        <v>1317</v>
      </c>
      <c r="X53" s="407">
        <f t="shared" si="38"/>
        <v>1373</v>
      </c>
      <c r="Y53" s="407">
        <f t="shared" si="38"/>
        <v>1431</v>
      </c>
      <c r="Z53" s="407">
        <f t="shared" si="39"/>
        <v>1473</v>
      </c>
      <c r="AA53" s="408">
        <f t="shared" si="39"/>
        <v>1517</v>
      </c>
      <c r="AB53" s="415">
        <f t="shared" si="19"/>
        <v>2559</v>
      </c>
      <c r="AC53" s="416">
        <f t="shared" si="19"/>
        <v>2700</v>
      </c>
      <c r="AD53" s="416">
        <f t="shared" si="19"/>
        <v>2815.5</v>
      </c>
      <c r="AE53" s="416">
        <f t="shared" si="19"/>
        <v>2934</v>
      </c>
      <c r="AF53" s="416">
        <f t="shared" si="19"/>
        <v>3021</v>
      </c>
      <c r="AG53" s="417">
        <f t="shared" si="40"/>
        <v>3111</v>
      </c>
      <c r="AH53" s="406">
        <f t="shared" si="4"/>
        <v>1498</v>
      </c>
      <c r="AI53" s="407">
        <f t="shared" si="5"/>
        <v>1580</v>
      </c>
      <c r="AJ53" s="407">
        <f t="shared" si="6"/>
        <v>1648</v>
      </c>
      <c r="AK53" s="407">
        <f t="shared" si="7"/>
        <v>1717</v>
      </c>
      <c r="AL53" s="407">
        <f t="shared" si="8"/>
        <v>1768</v>
      </c>
      <c r="AM53" s="408">
        <f t="shared" si="9"/>
        <v>1820</v>
      </c>
      <c r="AN53" s="429">
        <f t="shared" si="20"/>
        <v>2919.25</v>
      </c>
      <c r="AO53" s="427">
        <f t="shared" si="20"/>
        <v>3100</v>
      </c>
      <c r="AP53" s="427">
        <f t="shared" si="20"/>
        <v>3240.375</v>
      </c>
      <c r="AQ53" s="427">
        <f t="shared" si="20"/>
        <v>3385.75</v>
      </c>
      <c r="AR53" s="427">
        <f t="shared" si="20"/>
        <v>3480.75</v>
      </c>
      <c r="AS53" s="435">
        <f t="shared" si="41"/>
        <v>3578.75</v>
      </c>
      <c r="AT53" s="442">
        <f t="shared" si="42"/>
        <v>1708</v>
      </c>
      <c r="AU53" s="443">
        <f t="shared" si="42"/>
        <v>1814</v>
      </c>
      <c r="AV53" s="443">
        <f t="shared" si="42"/>
        <v>1896</v>
      </c>
      <c r="AW53" s="443">
        <f t="shared" si="42"/>
        <v>1981</v>
      </c>
      <c r="AX53" s="443">
        <f t="shared" si="43"/>
        <v>2037</v>
      </c>
      <c r="AY53" s="444">
        <f t="shared" si="21"/>
        <v>2094</v>
      </c>
      <c r="AZ53" s="415">
        <f t="shared" si="22"/>
        <v>3279.5</v>
      </c>
      <c r="BA53" s="416">
        <f t="shared" si="22"/>
        <v>3500</v>
      </c>
      <c r="BB53" s="416">
        <f t="shared" si="22"/>
        <v>3665.25</v>
      </c>
      <c r="BC53" s="416">
        <f t="shared" si="22"/>
        <v>3837.5</v>
      </c>
      <c r="BD53" s="416">
        <f t="shared" si="22"/>
        <v>3940.5</v>
      </c>
      <c r="BE53" s="417">
        <f t="shared" si="44"/>
        <v>4046.5</v>
      </c>
      <c r="BF53" s="406">
        <f t="shared" si="45"/>
        <v>1919</v>
      </c>
      <c r="BG53" s="407">
        <f t="shared" si="45"/>
        <v>2048</v>
      </c>
      <c r="BH53" s="407">
        <f t="shared" si="45"/>
        <v>2145</v>
      </c>
      <c r="BI53" s="407">
        <f t="shared" si="45"/>
        <v>2245</v>
      </c>
      <c r="BJ53" s="407">
        <f t="shared" si="46"/>
        <v>2306</v>
      </c>
      <c r="BK53" s="408">
        <f t="shared" si="23"/>
        <v>2368</v>
      </c>
      <c r="BL53" s="429">
        <f t="shared" si="24"/>
        <v>3639.75</v>
      </c>
      <c r="BM53" s="434">
        <f t="shared" si="24"/>
        <v>3900</v>
      </c>
      <c r="BN53" s="434">
        <f t="shared" si="24"/>
        <v>4090.125</v>
      </c>
      <c r="BO53" s="434">
        <f t="shared" si="24"/>
        <v>4289.25</v>
      </c>
      <c r="BP53" s="434">
        <f t="shared" si="24"/>
        <v>4400.25</v>
      </c>
      <c r="BQ53" s="438">
        <f t="shared" si="47"/>
        <v>4514.25</v>
      </c>
      <c r="BR53" s="442">
        <f t="shared" si="48"/>
        <v>2130</v>
      </c>
      <c r="BS53" s="443">
        <f t="shared" si="48"/>
        <v>2282</v>
      </c>
      <c r="BT53" s="443">
        <f t="shared" si="48"/>
        <v>2393</v>
      </c>
      <c r="BU53" s="443">
        <f t="shared" si="48"/>
        <v>2510</v>
      </c>
      <c r="BV53" s="443">
        <f t="shared" si="49"/>
        <v>2575</v>
      </c>
      <c r="BW53" s="444">
        <f t="shared" si="25"/>
        <v>2641</v>
      </c>
      <c r="BX53" s="430">
        <v>4000</v>
      </c>
      <c r="BY53" s="426">
        <f t="shared" si="26"/>
        <v>4300</v>
      </c>
      <c r="BZ53" s="426">
        <f t="shared" si="27"/>
        <v>4515</v>
      </c>
      <c r="CA53" s="426">
        <f t="shared" si="28"/>
        <v>4741</v>
      </c>
      <c r="CB53" s="426">
        <f t="shared" si="29"/>
        <v>4860</v>
      </c>
      <c r="CC53" s="428">
        <f t="shared" si="30"/>
        <v>4982</v>
      </c>
      <c r="CD53" s="406">
        <f t="shared" si="50"/>
        <v>2340</v>
      </c>
      <c r="CE53" s="407">
        <f t="shared" si="50"/>
        <v>2516</v>
      </c>
      <c r="CF53" s="407">
        <f t="shared" si="50"/>
        <v>2642</v>
      </c>
      <c r="CG53" s="407">
        <f t="shared" si="50"/>
        <v>2774</v>
      </c>
      <c r="CH53" s="407">
        <f t="shared" si="51"/>
        <v>2844</v>
      </c>
      <c r="CI53" s="439">
        <f t="shared" si="51"/>
        <v>2915</v>
      </c>
      <c r="CJ53" s="402">
        <v>1.6</v>
      </c>
      <c r="CK53" s="403">
        <f t="shared" si="17"/>
        <v>1.7200000000000002</v>
      </c>
      <c r="CL53" s="403">
        <f t="shared" si="31"/>
        <v>1.8060000000000003</v>
      </c>
      <c r="CM53" s="403">
        <f t="shared" si="32"/>
        <v>1.8963000000000003</v>
      </c>
      <c r="CN53" s="403">
        <f t="shared" si="33"/>
        <v>1.9437075000000004</v>
      </c>
      <c r="CO53" s="404">
        <f t="shared" si="34"/>
        <v>1.9923001875000004</v>
      </c>
    </row>
    <row r="54" spans="1:93" ht="15" customHeight="1" x14ac:dyDescent="0.2">
      <c r="A54" s="679"/>
      <c r="B54" s="332" t="s">
        <v>219</v>
      </c>
      <c r="C54" s="333" t="s">
        <v>195</v>
      </c>
      <c r="D54" s="352">
        <v>1611</v>
      </c>
      <c r="E54" s="346">
        <v>1700</v>
      </c>
      <c r="F54" s="346">
        <v>1773</v>
      </c>
      <c r="G54" s="346">
        <v>1848</v>
      </c>
      <c r="H54" s="346">
        <v>1904</v>
      </c>
      <c r="I54" s="347">
        <v>1960</v>
      </c>
      <c r="J54" s="343">
        <f t="shared" si="18"/>
        <v>1130</v>
      </c>
      <c r="K54" s="344">
        <f t="shared" si="18"/>
        <v>1193</v>
      </c>
      <c r="L54" s="344">
        <f t="shared" si="18"/>
        <v>1244</v>
      </c>
      <c r="M54" s="344">
        <f t="shared" si="18"/>
        <v>1297</v>
      </c>
      <c r="N54" s="344">
        <f t="shared" si="18"/>
        <v>1336</v>
      </c>
      <c r="O54" s="345">
        <f t="shared" si="35"/>
        <v>1375</v>
      </c>
      <c r="P54" s="257">
        <f t="shared" si="36"/>
        <v>2013.75</v>
      </c>
      <c r="Q54" s="248">
        <f t="shared" si="36"/>
        <v>2125</v>
      </c>
      <c r="R54" s="248">
        <f t="shared" si="36"/>
        <v>2216.25</v>
      </c>
      <c r="S54" s="248">
        <f t="shared" si="36"/>
        <v>2310</v>
      </c>
      <c r="T54" s="248">
        <f t="shared" si="37"/>
        <v>2380</v>
      </c>
      <c r="U54" s="258">
        <f t="shared" si="37"/>
        <v>2450</v>
      </c>
      <c r="V54" s="409">
        <f t="shared" si="38"/>
        <v>1179</v>
      </c>
      <c r="W54" s="405">
        <f t="shared" si="38"/>
        <v>1244</v>
      </c>
      <c r="X54" s="405">
        <f t="shared" si="38"/>
        <v>1297</v>
      </c>
      <c r="Y54" s="405">
        <f t="shared" si="38"/>
        <v>1352</v>
      </c>
      <c r="Z54" s="405">
        <f t="shared" si="39"/>
        <v>1393</v>
      </c>
      <c r="AA54" s="410">
        <f t="shared" si="39"/>
        <v>1434</v>
      </c>
      <c r="AB54" s="257">
        <f t="shared" si="19"/>
        <v>2416.5</v>
      </c>
      <c r="AC54" s="248">
        <f t="shared" si="19"/>
        <v>2550</v>
      </c>
      <c r="AD54" s="248">
        <f t="shared" si="19"/>
        <v>2659.5</v>
      </c>
      <c r="AE54" s="248">
        <f t="shared" si="19"/>
        <v>2772</v>
      </c>
      <c r="AF54" s="248">
        <f t="shared" si="19"/>
        <v>2856</v>
      </c>
      <c r="AG54" s="258">
        <f t="shared" si="40"/>
        <v>2940</v>
      </c>
      <c r="AH54" s="409">
        <f t="shared" si="4"/>
        <v>1414</v>
      </c>
      <c r="AI54" s="405">
        <f t="shared" si="5"/>
        <v>1492</v>
      </c>
      <c r="AJ54" s="405">
        <f t="shared" si="6"/>
        <v>1556</v>
      </c>
      <c r="AK54" s="405">
        <f t="shared" si="7"/>
        <v>1622</v>
      </c>
      <c r="AL54" s="405">
        <f t="shared" si="8"/>
        <v>1671</v>
      </c>
      <c r="AM54" s="410">
        <f t="shared" si="9"/>
        <v>1720</v>
      </c>
      <c r="AN54" s="263">
        <f t="shared" si="20"/>
        <v>2799.875</v>
      </c>
      <c r="AO54" s="366">
        <f t="shared" si="20"/>
        <v>2974.25</v>
      </c>
      <c r="AP54" s="366">
        <f t="shared" si="20"/>
        <v>3109.625</v>
      </c>
      <c r="AQ54" s="366">
        <f t="shared" si="20"/>
        <v>3249.75</v>
      </c>
      <c r="AR54" s="366">
        <f t="shared" si="20"/>
        <v>3342.25</v>
      </c>
      <c r="AS54" s="436">
        <f t="shared" si="41"/>
        <v>3435.5</v>
      </c>
      <c r="AT54" s="445">
        <f t="shared" si="42"/>
        <v>1638</v>
      </c>
      <c r="AU54" s="446">
        <f t="shared" si="42"/>
        <v>1740</v>
      </c>
      <c r="AV54" s="446">
        <f t="shared" si="42"/>
        <v>1820</v>
      </c>
      <c r="AW54" s="446">
        <f t="shared" si="42"/>
        <v>1902</v>
      </c>
      <c r="AX54" s="446">
        <f t="shared" si="43"/>
        <v>1956</v>
      </c>
      <c r="AY54" s="447">
        <f t="shared" si="21"/>
        <v>2010</v>
      </c>
      <c r="AZ54" s="257">
        <f t="shared" si="22"/>
        <v>3183.25</v>
      </c>
      <c r="BA54" s="248">
        <f t="shared" si="22"/>
        <v>3398.5</v>
      </c>
      <c r="BB54" s="248">
        <f t="shared" si="22"/>
        <v>3559.75</v>
      </c>
      <c r="BC54" s="248">
        <f t="shared" si="22"/>
        <v>3727.5</v>
      </c>
      <c r="BD54" s="248">
        <f t="shared" si="22"/>
        <v>3828.5</v>
      </c>
      <c r="BE54" s="258">
        <f t="shared" si="44"/>
        <v>3931</v>
      </c>
      <c r="BF54" s="409">
        <f t="shared" si="45"/>
        <v>1863</v>
      </c>
      <c r="BG54" s="405">
        <f t="shared" si="45"/>
        <v>1989</v>
      </c>
      <c r="BH54" s="405">
        <f t="shared" si="45"/>
        <v>2083</v>
      </c>
      <c r="BI54" s="405">
        <f t="shared" si="45"/>
        <v>2181</v>
      </c>
      <c r="BJ54" s="405">
        <f t="shared" si="46"/>
        <v>2240</v>
      </c>
      <c r="BK54" s="410">
        <f t="shared" si="23"/>
        <v>2300</v>
      </c>
      <c r="BL54" s="263">
        <f t="shared" si="24"/>
        <v>3566.625</v>
      </c>
      <c r="BM54" s="264">
        <f t="shared" si="24"/>
        <v>3822.75</v>
      </c>
      <c r="BN54" s="264">
        <f t="shared" si="24"/>
        <v>4009.875</v>
      </c>
      <c r="BO54" s="264">
        <f t="shared" si="24"/>
        <v>4205.25</v>
      </c>
      <c r="BP54" s="264">
        <f t="shared" si="24"/>
        <v>4314.75</v>
      </c>
      <c r="BQ54" s="265">
        <f t="shared" si="47"/>
        <v>4426.5</v>
      </c>
      <c r="BR54" s="445">
        <f t="shared" si="48"/>
        <v>2087</v>
      </c>
      <c r="BS54" s="446">
        <f t="shared" si="48"/>
        <v>2237</v>
      </c>
      <c r="BT54" s="446">
        <f t="shared" si="48"/>
        <v>2346</v>
      </c>
      <c r="BU54" s="446">
        <f t="shared" si="48"/>
        <v>2461</v>
      </c>
      <c r="BV54" s="446">
        <f t="shared" si="49"/>
        <v>2525</v>
      </c>
      <c r="BW54" s="447">
        <f t="shared" si="25"/>
        <v>2590</v>
      </c>
      <c r="BX54" s="252">
        <v>3950</v>
      </c>
      <c r="BY54" s="387">
        <f t="shared" si="26"/>
        <v>4247</v>
      </c>
      <c r="BZ54" s="387">
        <f t="shared" si="27"/>
        <v>4460</v>
      </c>
      <c r="CA54" s="387">
        <f t="shared" si="28"/>
        <v>4683</v>
      </c>
      <c r="CB54" s="387">
        <f t="shared" si="29"/>
        <v>4801</v>
      </c>
      <c r="CC54" s="388">
        <f t="shared" si="30"/>
        <v>4922</v>
      </c>
      <c r="CD54" s="409">
        <f t="shared" si="50"/>
        <v>2311</v>
      </c>
      <c r="CE54" s="405">
        <f t="shared" si="50"/>
        <v>2485</v>
      </c>
      <c r="CF54" s="405">
        <f t="shared" si="50"/>
        <v>2610</v>
      </c>
      <c r="CG54" s="405">
        <f t="shared" si="50"/>
        <v>2740</v>
      </c>
      <c r="CH54" s="405">
        <f t="shared" si="51"/>
        <v>2809</v>
      </c>
      <c r="CI54" s="440">
        <f t="shared" si="51"/>
        <v>2880</v>
      </c>
      <c r="CJ54" s="246">
        <v>1.58</v>
      </c>
      <c r="CK54" s="389">
        <f t="shared" si="17"/>
        <v>1.6985000000000001</v>
      </c>
      <c r="CL54" s="389">
        <f t="shared" si="31"/>
        <v>1.783425</v>
      </c>
      <c r="CM54" s="389">
        <f t="shared" si="32"/>
        <v>1.87259625</v>
      </c>
      <c r="CN54" s="389">
        <f t="shared" si="33"/>
        <v>1.91941115625</v>
      </c>
      <c r="CO54" s="390">
        <f t="shared" si="34"/>
        <v>1.9673964351562501</v>
      </c>
    </row>
    <row r="55" spans="1:93" ht="15" customHeight="1" x14ac:dyDescent="0.2">
      <c r="A55" s="679"/>
      <c r="B55" s="332" t="s">
        <v>220</v>
      </c>
      <c r="C55" s="333" t="s">
        <v>195</v>
      </c>
      <c r="D55" s="353">
        <v>1559</v>
      </c>
      <c r="E55" s="348">
        <v>1645</v>
      </c>
      <c r="F55" s="348">
        <v>1716</v>
      </c>
      <c r="G55" s="348">
        <v>1788</v>
      </c>
      <c r="H55" s="348">
        <v>1841</v>
      </c>
      <c r="I55" s="349">
        <v>1895</v>
      </c>
      <c r="J55" s="343">
        <f t="shared" si="18"/>
        <v>1094</v>
      </c>
      <c r="K55" s="344">
        <f t="shared" si="18"/>
        <v>1154</v>
      </c>
      <c r="L55" s="344">
        <f t="shared" si="18"/>
        <v>1204</v>
      </c>
      <c r="M55" s="344">
        <f t="shared" si="18"/>
        <v>1255</v>
      </c>
      <c r="N55" s="344">
        <f t="shared" si="18"/>
        <v>1292</v>
      </c>
      <c r="O55" s="345">
        <f t="shared" si="35"/>
        <v>1330</v>
      </c>
      <c r="P55" s="257">
        <f t="shared" si="36"/>
        <v>1948.75</v>
      </c>
      <c r="Q55" s="248">
        <f t="shared" si="36"/>
        <v>2056.25</v>
      </c>
      <c r="R55" s="248">
        <f t="shared" si="36"/>
        <v>2145</v>
      </c>
      <c r="S55" s="248">
        <f t="shared" si="36"/>
        <v>2235</v>
      </c>
      <c r="T55" s="248">
        <f t="shared" si="37"/>
        <v>2301.25</v>
      </c>
      <c r="U55" s="258">
        <f t="shared" si="37"/>
        <v>2368.75</v>
      </c>
      <c r="V55" s="409">
        <f t="shared" si="38"/>
        <v>1141</v>
      </c>
      <c r="W55" s="405">
        <f t="shared" si="38"/>
        <v>1203</v>
      </c>
      <c r="X55" s="405">
        <f t="shared" si="38"/>
        <v>1255</v>
      </c>
      <c r="Y55" s="405">
        <f t="shared" si="38"/>
        <v>1308</v>
      </c>
      <c r="Z55" s="405">
        <f t="shared" si="39"/>
        <v>1347</v>
      </c>
      <c r="AA55" s="410">
        <f t="shared" si="39"/>
        <v>1386</v>
      </c>
      <c r="AB55" s="257">
        <f t="shared" si="19"/>
        <v>2338.5</v>
      </c>
      <c r="AC55" s="248">
        <f t="shared" si="19"/>
        <v>2467.5</v>
      </c>
      <c r="AD55" s="248">
        <f t="shared" si="19"/>
        <v>2574</v>
      </c>
      <c r="AE55" s="248">
        <f t="shared" si="19"/>
        <v>2682</v>
      </c>
      <c r="AF55" s="248">
        <f t="shared" si="19"/>
        <v>2761.5</v>
      </c>
      <c r="AG55" s="258">
        <f t="shared" si="40"/>
        <v>2842.5</v>
      </c>
      <c r="AH55" s="409">
        <f t="shared" si="4"/>
        <v>1369</v>
      </c>
      <c r="AI55" s="405">
        <f t="shared" si="5"/>
        <v>1444</v>
      </c>
      <c r="AJ55" s="405">
        <f t="shared" si="6"/>
        <v>1506</v>
      </c>
      <c r="AK55" s="405">
        <f t="shared" si="7"/>
        <v>1569</v>
      </c>
      <c r="AL55" s="405">
        <f t="shared" si="8"/>
        <v>1616</v>
      </c>
      <c r="AM55" s="410">
        <f t="shared" si="9"/>
        <v>1663</v>
      </c>
      <c r="AN55" s="263">
        <f t="shared" si="20"/>
        <v>2728.875</v>
      </c>
      <c r="AO55" s="366">
        <f t="shared" si="20"/>
        <v>2898.875</v>
      </c>
      <c r="AP55" s="366">
        <f t="shared" si="20"/>
        <v>3031.25</v>
      </c>
      <c r="AQ55" s="366">
        <f t="shared" si="20"/>
        <v>3167.5</v>
      </c>
      <c r="AR55" s="366">
        <f t="shared" si="20"/>
        <v>3256.125</v>
      </c>
      <c r="AS55" s="436">
        <f t="shared" si="41"/>
        <v>3346.625</v>
      </c>
      <c r="AT55" s="445">
        <f t="shared" si="42"/>
        <v>1597</v>
      </c>
      <c r="AU55" s="446">
        <f t="shared" si="42"/>
        <v>1696</v>
      </c>
      <c r="AV55" s="446">
        <f t="shared" si="42"/>
        <v>1774</v>
      </c>
      <c r="AW55" s="446">
        <f t="shared" si="42"/>
        <v>1853</v>
      </c>
      <c r="AX55" s="446">
        <f t="shared" si="43"/>
        <v>1905</v>
      </c>
      <c r="AY55" s="447">
        <f t="shared" si="21"/>
        <v>1958</v>
      </c>
      <c r="AZ55" s="257">
        <f t="shared" si="22"/>
        <v>3119.25</v>
      </c>
      <c r="BA55" s="248">
        <f t="shared" si="22"/>
        <v>3330.25</v>
      </c>
      <c r="BB55" s="248">
        <f t="shared" si="22"/>
        <v>3488.5</v>
      </c>
      <c r="BC55" s="248">
        <f t="shared" si="22"/>
        <v>3653</v>
      </c>
      <c r="BD55" s="248">
        <f t="shared" si="22"/>
        <v>3750.75</v>
      </c>
      <c r="BE55" s="258">
        <f t="shared" si="44"/>
        <v>3850.75</v>
      </c>
      <c r="BF55" s="409">
        <f t="shared" si="45"/>
        <v>1825</v>
      </c>
      <c r="BG55" s="405">
        <f t="shared" si="45"/>
        <v>1949</v>
      </c>
      <c r="BH55" s="405">
        <f t="shared" si="45"/>
        <v>2041</v>
      </c>
      <c r="BI55" s="405">
        <f t="shared" si="45"/>
        <v>2138</v>
      </c>
      <c r="BJ55" s="405">
        <f t="shared" si="46"/>
        <v>2195</v>
      </c>
      <c r="BK55" s="410">
        <f t="shared" si="23"/>
        <v>2253</v>
      </c>
      <c r="BL55" s="263">
        <f t="shared" si="24"/>
        <v>3509.625</v>
      </c>
      <c r="BM55" s="264">
        <f t="shared" si="24"/>
        <v>3761.625</v>
      </c>
      <c r="BN55" s="264">
        <f t="shared" si="24"/>
        <v>3945.75</v>
      </c>
      <c r="BO55" s="264">
        <f t="shared" si="24"/>
        <v>4138.5</v>
      </c>
      <c r="BP55" s="264">
        <f t="shared" si="24"/>
        <v>4245.375</v>
      </c>
      <c r="BQ55" s="265">
        <f t="shared" si="47"/>
        <v>4354.875</v>
      </c>
      <c r="BR55" s="445">
        <f t="shared" si="48"/>
        <v>2054</v>
      </c>
      <c r="BS55" s="446">
        <f t="shared" si="48"/>
        <v>2201</v>
      </c>
      <c r="BT55" s="446">
        <f t="shared" si="48"/>
        <v>2309</v>
      </c>
      <c r="BU55" s="446">
        <f t="shared" si="48"/>
        <v>2422</v>
      </c>
      <c r="BV55" s="446">
        <f t="shared" si="49"/>
        <v>2484</v>
      </c>
      <c r="BW55" s="447">
        <f t="shared" si="25"/>
        <v>2548</v>
      </c>
      <c r="BX55" s="252">
        <v>3900</v>
      </c>
      <c r="BY55" s="387">
        <f t="shared" si="26"/>
        <v>4193</v>
      </c>
      <c r="BZ55" s="387">
        <f t="shared" si="27"/>
        <v>4403</v>
      </c>
      <c r="CA55" s="387">
        <f t="shared" si="28"/>
        <v>4624</v>
      </c>
      <c r="CB55" s="387">
        <f t="shared" si="29"/>
        <v>4740</v>
      </c>
      <c r="CC55" s="388">
        <f t="shared" si="30"/>
        <v>4859</v>
      </c>
      <c r="CD55" s="409">
        <f t="shared" si="50"/>
        <v>2282</v>
      </c>
      <c r="CE55" s="405">
        <f t="shared" si="50"/>
        <v>2453</v>
      </c>
      <c r="CF55" s="405">
        <f t="shared" si="50"/>
        <v>2576</v>
      </c>
      <c r="CG55" s="405">
        <f t="shared" si="50"/>
        <v>2706</v>
      </c>
      <c r="CH55" s="405">
        <f t="shared" si="51"/>
        <v>2773</v>
      </c>
      <c r="CI55" s="440">
        <f t="shared" si="51"/>
        <v>2843</v>
      </c>
      <c r="CJ55" s="246">
        <v>1.56</v>
      </c>
      <c r="CK55" s="389">
        <f t="shared" si="17"/>
        <v>1.677</v>
      </c>
      <c r="CL55" s="389">
        <f t="shared" si="31"/>
        <v>1.76085</v>
      </c>
      <c r="CM55" s="389">
        <f t="shared" si="32"/>
        <v>1.8488925</v>
      </c>
      <c r="CN55" s="389">
        <f t="shared" si="33"/>
        <v>1.8951148125000001</v>
      </c>
      <c r="CO55" s="390">
        <f t="shared" si="34"/>
        <v>1.9424926828125002</v>
      </c>
    </row>
    <row r="56" spans="1:93" ht="15.75" customHeight="1" thickBot="1" x14ac:dyDescent="0.25">
      <c r="A56" s="678"/>
      <c r="B56" s="334" t="s">
        <v>216</v>
      </c>
      <c r="C56" s="335" t="s">
        <v>195</v>
      </c>
      <c r="D56" s="354">
        <v>1554</v>
      </c>
      <c r="E56" s="350">
        <v>1608</v>
      </c>
      <c r="F56" s="350">
        <v>1646</v>
      </c>
      <c r="G56" s="350">
        <v>1687</v>
      </c>
      <c r="H56" s="350">
        <v>1708</v>
      </c>
      <c r="I56" s="351">
        <v>1730</v>
      </c>
      <c r="J56" s="421">
        <f t="shared" si="18"/>
        <v>1090</v>
      </c>
      <c r="K56" s="422">
        <f t="shared" si="18"/>
        <v>1128</v>
      </c>
      <c r="L56" s="422">
        <f t="shared" si="18"/>
        <v>1155</v>
      </c>
      <c r="M56" s="422">
        <f t="shared" si="18"/>
        <v>1184</v>
      </c>
      <c r="N56" s="422">
        <f t="shared" si="18"/>
        <v>1198</v>
      </c>
      <c r="O56" s="423">
        <f t="shared" si="35"/>
        <v>1214</v>
      </c>
      <c r="P56" s="260">
        <f t="shared" si="36"/>
        <v>1942.5</v>
      </c>
      <c r="Q56" s="261">
        <f t="shared" si="36"/>
        <v>2010</v>
      </c>
      <c r="R56" s="261">
        <f t="shared" si="36"/>
        <v>2057.5</v>
      </c>
      <c r="S56" s="261">
        <f t="shared" si="36"/>
        <v>2108.75</v>
      </c>
      <c r="T56" s="261">
        <f t="shared" si="37"/>
        <v>2135</v>
      </c>
      <c r="U56" s="262">
        <f t="shared" si="37"/>
        <v>2162.5</v>
      </c>
      <c r="V56" s="411">
        <f t="shared" si="38"/>
        <v>1137</v>
      </c>
      <c r="W56" s="412">
        <f t="shared" si="38"/>
        <v>1176</v>
      </c>
      <c r="X56" s="412">
        <f t="shared" si="38"/>
        <v>1204</v>
      </c>
      <c r="Y56" s="412">
        <f t="shared" si="38"/>
        <v>1234</v>
      </c>
      <c r="Z56" s="412">
        <f t="shared" si="39"/>
        <v>1249</v>
      </c>
      <c r="AA56" s="413">
        <f t="shared" si="39"/>
        <v>1266</v>
      </c>
      <c r="AB56" s="260">
        <f t="shared" si="19"/>
        <v>2331</v>
      </c>
      <c r="AC56" s="261">
        <f t="shared" si="19"/>
        <v>2412</v>
      </c>
      <c r="AD56" s="261">
        <f t="shared" si="19"/>
        <v>2469</v>
      </c>
      <c r="AE56" s="261">
        <f t="shared" si="19"/>
        <v>2530.5</v>
      </c>
      <c r="AF56" s="261">
        <f t="shared" si="19"/>
        <v>2562</v>
      </c>
      <c r="AG56" s="262">
        <f t="shared" si="40"/>
        <v>2595</v>
      </c>
      <c r="AH56" s="411">
        <f t="shared" si="4"/>
        <v>1364</v>
      </c>
      <c r="AI56" s="412">
        <f t="shared" si="5"/>
        <v>1412</v>
      </c>
      <c r="AJ56" s="412">
        <f t="shared" si="6"/>
        <v>1445</v>
      </c>
      <c r="AK56" s="412">
        <f t="shared" si="7"/>
        <v>1481</v>
      </c>
      <c r="AL56" s="412">
        <f t="shared" si="8"/>
        <v>1499</v>
      </c>
      <c r="AM56" s="413">
        <f t="shared" si="9"/>
        <v>1519</v>
      </c>
      <c r="AN56" s="269">
        <f t="shared" si="20"/>
        <v>2710.75</v>
      </c>
      <c r="AO56" s="432">
        <f t="shared" si="20"/>
        <v>2843.75</v>
      </c>
      <c r="AP56" s="432">
        <f t="shared" si="20"/>
        <v>2938.25</v>
      </c>
      <c r="AQ56" s="432">
        <f t="shared" si="20"/>
        <v>3038.875</v>
      </c>
      <c r="AR56" s="432">
        <f t="shared" si="20"/>
        <v>3091.25</v>
      </c>
      <c r="AS56" s="437">
        <f t="shared" si="41"/>
        <v>3145.25</v>
      </c>
      <c r="AT56" s="448">
        <f t="shared" si="42"/>
        <v>1586</v>
      </c>
      <c r="AU56" s="449">
        <f t="shared" si="42"/>
        <v>1664</v>
      </c>
      <c r="AV56" s="449">
        <f t="shared" si="42"/>
        <v>1719</v>
      </c>
      <c r="AW56" s="449">
        <f t="shared" si="42"/>
        <v>1778</v>
      </c>
      <c r="AX56" s="449">
        <f t="shared" si="43"/>
        <v>1809</v>
      </c>
      <c r="AY56" s="450">
        <f t="shared" si="21"/>
        <v>1840</v>
      </c>
      <c r="AZ56" s="260">
        <f t="shared" si="22"/>
        <v>3090.5</v>
      </c>
      <c r="BA56" s="261">
        <f t="shared" si="22"/>
        <v>3275.5</v>
      </c>
      <c r="BB56" s="261">
        <f t="shared" si="22"/>
        <v>3407.5</v>
      </c>
      <c r="BC56" s="261">
        <f t="shared" si="22"/>
        <v>3547.25</v>
      </c>
      <c r="BD56" s="261">
        <f t="shared" si="22"/>
        <v>3620.5</v>
      </c>
      <c r="BE56" s="262">
        <f t="shared" si="44"/>
        <v>3695.5</v>
      </c>
      <c r="BF56" s="411">
        <f t="shared" si="45"/>
        <v>1808</v>
      </c>
      <c r="BG56" s="412">
        <f t="shared" si="45"/>
        <v>1917</v>
      </c>
      <c r="BH56" s="412">
        <f t="shared" si="45"/>
        <v>1994</v>
      </c>
      <c r="BI56" s="412">
        <f t="shared" si="45"/>
        <v>2076</v>
      </c>
      <c r="BJ56" s="412">
        <f t="shared" si="46"/>
        <v>2118</v>
      </c>
      <c r="BK56" s="413">
        <f t="shared" si="23"/>
        <v>2162</v>
      </c>
      <c r="BL56" s="269">
        <f t="shared" si="24"/>
        <v>3470.25</v>
      </c>
      <c r="BM56" s="270">
        <f t="shared" si="24"/>
        <v>3707.25</v>
      </c>
      <c r="BN56" s="270">
        <f t="shared" si="24"/>
        <v>3876.75</v>
      </c>
      <c r="BO56" s="270">
        <f t="shared" si="24"/>
        <v>4055.625</v>
      </c>
      <c r="BP56" s="270">
        <f t="shared" si="24"/>
        <v>4149.75</v>
      </c>
      <c r="BQ56" s="271">
        <f t="shared" si="47"/>
        <v>4245.75</v>
      </c>
      <c r="BR56" s="448">
        <f t="shared" si="48"/>
        <v>2031</v>
      </c>
      <c r="BS56" s="449">
        <f t="shared" si="48"/>
        <v>2169</v>
      </c>
      <c r="BT56" s="449">
        <f t="shared" si="48"/>
        <v>2268</v>
      </c>
      <c r="BU56" s="449">
        <f t="shared" si="48"/>
        <v>2373</v>
      </c>
      <c r="BV56" s="449">
        <f t="shared" si="49"/>
        <v>2428</v>
      </c>
      <c r="BW56" s="450">
        <f t="shared" si="25"/>
        <v>2484</v>
      </c>
      <c r="BX56" s="253">
        <v>3850</v>
      </c>
      <c r="BY56" s="431">
        <f t="shared" si="26"/>
        <v>4139</v>
      </c>
      <c r="BZ56" s="431">
        <f t="shared" si="27"/>
        <v>4346</v>
      </c>
      <c r="CA56" s="431">
        <f t="shared" si="28"/>
        <v>4564</v>
      </c>
      <c r="CB56" s="431">
        <f t="shared" si="29"/>
        <v>4679</v>
      </c>
      <c r="CC56" s="433">
        <f t="shared" si="30"/>
        <v>4796</v>
      </c>
      <c r="CD56" s="411">
        <f t="shared" si="50"/>
        <v>2253</v>
      </c>
      <c r="CE56" s="412">
        <f t="shared" si="50"/>
        <v>2422</v>
      </c>
      <c r="CF56" s="412">
        <f t="shared" si="50"/>
        <v>2543</v>
      </c>
      <c r="CG56" s="412">
        <f t="shared" si="50"/>
        <v>2670</v>
      </c>
      <c r="CH56" s="412">
        <f t="shared" si="51"/>
        <v>2738</v>
      </c>
      <c r="CI56" s="441">
        <f t="shared" si="51"/>
        <v>2806</v>
      </c>
      <c r="CJ56" s="247">
        <v>1.54</v>
      </c>
      <c r="CK56" s="391">
        <f t="shared" si="17"/>
        <v>1.6555</v>
      </c>
      <c r="CL56" s="391">
        <f t="shared" si="31"/>
        <v>1.738275</v>
      </c>
      <c r="CM56" s="391">
        <f t="shared" si="32"/>
        <v>1.8251887500000001</v>
      </c>
      <c r="CN56" s="391">
        <f t="shared" si="33"/>
        <v>1.8708184687500002</v>
      </c>
      <c r="CO56" s="392">
        <f t="shared" si="34"/>
        <v>1.9175889304687503</v>
      </c>
    </row>
    <row r="57" spans="1:93" ht="25.5" x14ac:dyDescent="0.2">
      <c r="A57" s="677">
        <v>13</v>
      </c>
      <c r="B57" s="330" t="s">
        <v>270</v>
      </c>
      <c r="C57" s="331" t="s">
        <v>136</v>
      </c>
      <c r="D57" s="352">
        <v>1686</v>
      </c>
      <c r="E57" s="346">
        <v>1780</v>
      </c>
      <c r="F57" s="346">
        <v>1857</v>
      </c>
      <c r="G57" s="346">
        <v>1936</v>
      </c>
      <c r="H57" s="346">
        <v>1994</v>
      </c>
      <c r="I57" s="347">
        <v>2054</v>
      </c>
      <c r="J57" s="418">
        <f t="shared" si="18"/>
        <v>1183</v>
      </c>
      <c r="K57" s="419">
        <f t="shared" si="18"/>
        <v>1249</v>
      </c>
      <c r="L57" s="419">
        <f t="shared" si="18"/>
        <v>1303</v>
      </c>
      <c r="M57" s="419">
        <f t="shared" si="18"/>
        <v>1358</v>
      </c>
      <c r="N57" s="419">
        <f t="shared" si="18"/>
        <v>1399</v>
      </c>
      <c r="O57" s="420">
        <f t="shared" si="35"/>
        <v>1441</v>
      </c>
      <c r="P57" s="415">
        <f t="shared" si="36"/>
        <v>2107.5</v>
      </c>
      <c r="Q57" s="416">
        <f t="shared" si="36"/>
        <v>2225</v>
      </c>
      <c r="R57" s="416">
        <f t="shared" si="36"/>
        <v>2321.25</v>
      </c>
      <c r="S57" s="416">
        <f t="shared" si="36"/>
        <v>2420</v>
      </c>
      <c r="T57" s="416">
        <f t="shared" si="37"/>
        <v>2492.5</v>
      </c>
      <c r="U57" s="417">
        <f t="shared" si="37"/>
        <v>2567.5</v>
      </c>
      <c r="V57" s="406">
        <f t="shared" si="38"/>
        <v>1233</v>
      </c>
      <c r="W57" s="407">
        <f t="shared" si="38"/>
        <v>1302</v>
      </c>
      <c r="X57" s="407">
        <f t="shared" si="38"/>
        <v>1358</v>
      </c>
      <c r="Y57" s="407">
        <f t="shared" si="38"/>
        <v>1416</v>
      </c>
      <c r="Z57" s="407">
        <f t="shared" si="39"/>
        <v>1459</v>
      </c>
      <c r="AA57" s="408">
        <f t="shared" si="39"/>
        <v>1502</v>
      </c>
      <c r="AB57" s="415">
        <f t="shared" si="19"/>
        <v>2529</v>
      </c>
      <c r="AC57" s="416">
        <f t="shared" si="19"/>
        <v>2670</v>
      </c>
      <c r="AD57" s="416">
        <f t="shared" si="19"/>
        <v>2785.5</v>
      </c>
      <c r="AE57" s="416">
        <f t="shared" si="19"/>
        <v>2904</v>
      </c>
      <c r="AF57" s="416">
        <f t="shared" si="19"/>
        <v>2991</v>
      </c>
      <c r="AG57" s="417">
        <f t="shared" si="40"/>
        <v>3081</v>
      </c>
      <c r="AH57" s="406">
        <f t="shared" si="4"/>
        <v>1480</v>
      </c>
      <c r="AI57" s="407">
        <f t="shared" si="5"/>
        <v>1562</v>
      </c>
      <c r="AJ57" s="407">
        <f t="shared" si="6"/>
        <v>1630</v>
      </c>
      <c r="AK57" s="407">
        <f t="shared" si="7"/>
        <v>1699</v>
      </c>
      <c r="AL57" s="407">
        <f t="shared" si="8"/>
        <v>1750</v>
      </c>
      <c r="AM57" s="408">
        <f t="shared" si="9"/>
        <v>1803</v>
      </c>
      <c r="AN57" s="429">
        <f t="shared" si="20"/>
        <v>2871.75</v>
      </c>
      <c r="AO57" s="427">
        <f t="shared" si="20"/>
        <v>3050.75</v>
      </c>
      <c r="AP57" s="427">
        <f t="shared" si="20"/>
        <v>3189.875</v>
      </c>
      <c r="AQ57" s="427">
        <f t="shared" si="20"/>
        <v>3334</v>
      </c>
      <c r="AR57" s="427">
        <f t="shared" si="20"/>
        <v>3428.25</v>
      </c>
      <c r="AS57" s="435">
        <f t="shared" si="41"/>
        <v>3525.5</v>
      </c>
      <c r="AT57" s="442">
        <f t="shared" si="42"/>
        <v>1680</v>
      </c>
      <c r="AU57" s="443">
        <f t="shared" si="42"/>
        <v>1785</v>
      </c>
      <c r="AV57" s="443">
        <f t="shared" si="42"/>
        <v>1867</v>
      </c>
      <c r="AW57" s="443">
        <f t="shared" si="42"/>
        <v>1951</v>
      </c>
      <c r="AX57" s="443">
        <f t="shared" si="43"/>
        <v>2006</v>
      </c>
      <c r="AY57" s="444">
        <f t="shared" si="21"/>
        <v>2063</v>
      </c>
      <c r="AZ57" s="415">
        <f t="shared" si="22"/>
        <v>3214.5</v>
      </c>
      <c r="BA57" s="416">
        <f t="shared" si="22"/>
        <v>3431.5</v>
      </c>
      <c r="BB57" s="416">
        <f t="shared" si="22"/>
        <v>3594.25</v>
      </c>
      <c r="BC57" s="416">
        <f t="shared" si="22"/>
        <v>3764</v>
      </c>
      <c r="BD57" s="416">
        <f t="shared" si="22"/>
        <v>3865.5</v>
      </c>
      <c r="BE57" s="417">
        <f t="shared" si="44"/>
        <v>3970</v>
      </c>
      <c r="BF57" s="406">
        <f t="shared" si="45"/>
        <v>1881</v>
      </c>
      <c r="BG57" s="407">
        <f t="shared" si="45"/>
        <v>2008</v>
      </c>
      <c r="BH57" s="407">
        <f t="shared" si="45"/>
        <v>2103</v>
      </c>
      <c r="BI57" s="407">
        <f t="shared" si="45"/>
        <v>2202</v>
      </c>
      <c r="BJ57" s="407">
        <f t="shared" si="46"/>
        <v>2262</v>
      </c>
      <c r="BK57" s="408">
        <f t="shared" si="23"/>
        <v>2323</v>
      </c>
      <c r="BL57" s="429">
        <f t="shared" si="24"/>
        <v>3557.25</v>
      </c>
      <c r="BM57" s="434">
        <f t="shared" si="24"/>
        <v>3812.25</v>
      </c>
      <c r="BN57" s="434">
        <f t="shared" si="24"/>
        <v>3998.625</v>
      </c>
      <c r="BO57" s="434">
        <f t="shared" si="24"/>
        <v>4194</v>
      </c>
      <c r="BP57" s="434">
        <f t="shared" si="24"/>
        <v>4302.75</v>
      </c>
      <c r="BQ57" s="438">
        <f t="shared" si="47"/>
        <v>4414.5</v>
      </c>
      <c r="BR57" s="442">
        <f t="shared" si="48"/>
        <v>2081</v>
      </c>
      <c r="BS57" s="443">
        <f t="shared" si="48"/>
        <v>2231</v>
      </c>
      <c r="BT57" s="443">
        <f t="shared" si="48"/>
        <v>2340</v>
      </c>
      <c r="BU57" s="443">
        <f t="shared" si="48"/>
        <v>2454</v>
      </c>
      <c r="BV57" s="443">
        <f t="shared" si="49"/>
        <v>2518</v>
      </c>
      <c r="BW57" s="444">
        <f t="shared" si="25"/>
        <v>2583</v>
      </c>
      <c r="BX57" s="430">
        <v>3900</v>
      </c>
      <c r="BY57" s="426">
        <f t="shared" si="26"/>
        <v>4193</v>
      </c>
      <c r="BZ57" s="426">
        <f t="shared" si="27"/>
        <v>4403</v>
      </c>
      <c r="CA57" s="426">
        <f t="shared" si="28"/>
        <v>4624</v>
      </c>
      <c r="CB57" s="426">
        <f t="shared" si="29"/>
        <v>4740</v>
      </c>
      <c r="CC57" s="428">
        <f t="shared" si="30"/>
        <v>4859</v>
      </c>
      <c r="CD57" s="406">
        <f t="shared" si="50"/>
        <v>2282</v>
      </c>
      <c r="CE57" s="407">
        <f t="shared" si="50"/>
        <v>2453</v>
      </c>
      <c r="CF57" s="407">
        <f t="shared" si="50"/>
        <v>2576</v>
      </c>
      <c r="CG57" s="407">
        <f t="shared" si="50"/>
        <v>2706</v>
      </c>
      <c r="CH57" s="407">
        <f t="shared" si="51"/>
        <v>2773</v>
      </c>
      <c r="CI57" s="439">
        <f t="shared" si="51"/>
        <v>2843</v>
      </c>
      <c r="CJ57" s="402">
        <v>1.56</v>
      </c>
      <c r="CK57" s="403">
        <f t="shared" si="17"/>
        <v>1.677</v>
      </c>
      <c r="CL57" s="403">
        <f t="shared" si="31"/>
        <v>1.76085</v>
      </c>
      <c r="CM57" s="403">
        <f t="shared" si="32"/>
        <v>1.8488925</v>
      </c>
      <c r="CN57" s="403">
        <f t="shared" si="33"/>
        <v>1.8951148125000001</v>
      </c>
      <c r="CO57" s="404">
        <f t="shared" si="34"/>
        <v>1.9424926828125002</v>
      </c>
    </row>
    <row r="58" spans="1:93" ht="15" customHeight="1" x14ac:dyDescent="0.2">
      <c r="A58" s="679"/>
      <c r="B58" s="332" t="s">
        <v>233</v>
      </c>
      <c r="C58" s="333" t="s">
        <v>136</v>
      </c>
      <c r="D58" s="353">
        <v>1602</v>
      </c>
      <c r="E58" s="348">
        <v>1690</v>
      </c>
      <c r="F58" s="348">
        <v>1763</v>
      </c>
      <c r="G58" s="348">
        <v>1838</v>
      </c>
      <c r="H58" s="348">
        <v>1893</v>
      </c>
      <c r="I58" s="349">
        <v>1950</v>
      </c>
      <c r="J58" s="343">
        <f t="shared" si="18"/>
        <v>1124</v>
      </c>
      <c r="K58" s="344">
        <f t="shared" si="18"/>
        <v>1186</v>
      </c>
      <c r="L58" s="344">
        <f t="shared" si="18"/>
        <v>1237</v>
      </c>
      <c r="M58" s="344">
        <f t="shared" si="18"/>
        <v>1290</v>
      </c>
      <c r="N58" s="344">
        <f t="shared" si="18"/>
        <v>1328</v>
      </c>
      <c r="O58" s="345">
        <f t="shared" si="35"/>
        <v>1368</v>
      </c>
      <c r="P58" s="257">
        <f t="shared" si="36"/>
        <v>2002.5</v>
      </c>
      <c r="Q58" s="248">
        <f t="shared" si="36"/>
        <v>2112.5</v>
      </c>
      <c r="R58" s="248">
        <f t="shared" si="36"/>
        <v>2203.75</v>
      </c>
      <c r="S58" s="248">
        <f t="shared" si="36"/>
        <v>2297.5</v>
      </c>
      <c r="T58" s="248">
        <f t="shared" si="37"/>
        <v>2366.25</v>
      </c>
      <c r="U58" s="258">
        <f t="shared" si="37"/>
        <v>2437.5</v>
      </c>
      <c r="V58" s="409">
        <f t="shared" si="38"/>
        <v>1172</v>
      </c>
      <c r="W58" s="405">
        <f t="shared" si="38"/>
        <v>1236</v>
      </c>
      <c r="X58" s="405">
        <f t="shared" si="38"/>
        <v>1290</v>
      </c>
      <c r="Y58" s="405">
        <f t="shared" si="38"/>
        <v>1345</v>
      </c>
      <c r="Z58" s="405">
        <f t="shared" si="39"/>
        <v>1385</v>
      </c>
      <c r="AA58" s="410">
        <f t="shared" si="39"/>
        <v>1426</v>
      </c>
      <c r="AB58" s="257">
        <f t="shared" si="19"/>
        <v>2403</v>
      </c>
      <c r="AC58" s="248">
        <f t="shared" si="19"/>
        <v>2535</v>
      </c>
      <c r="AD58" s="248">
        <f t="shared" si="19"/>
        <v>2644.5</v>
      </c>
      <c r="AE58" s="248">
        <f t="shared" si="19"/>
        <v>2757</v>
      </c>
      <c r="AF58" s="248">
        <f t="shared" si="19"/>
        <v>2839.5</v>
      </c>
      <c r="AG58" s="258">
        <f t="shared" si="40"/>
        <v>2925</v>
      </c>
      <c r="AH58" s="409">
        <f t="shared" si="4"/>
        <v>1406</v>
      </c>
      <c r="AI58" s="405">
        <f t="shared" si="5"/>
        <v>1483</v>
      </c>
      <c r="AJ58" s="405">
        <f t="shared" si="6"/>
        <v>1548</v>
      </c>
      <c r="AK58" s="405">
        <f t="shared" si="7"/>
        <v>1613</v>
      </c>
      <c r="AL58" s="405">
        <f t="shared" si="8"/>
        <v>1662</v>
      </c>
      <c r="AM58" s="410">
        <f t="shared" si="9"/>
        <v>1712</v>
      </c>
      <c r="AN58" s="263">
        <f t="shared" si="20"/>
        <v>2764.75</v>
      </c>
      <c r="AO58" s="366">
        <f t="shared" si="20"/>
        <v>2936</v>
      </c>
      <c r="AP58" s="366">
        <f t="shared" si="20"/>
        <v>3069.875</v>
      </c>
      <c r="AQ58" s="366">
        <f t="shared" si="20"/>
        <v>3208.75</v>
      </c>
      <c r="AR58" s="366">
        <f t="shared" si="20"/>
        <v>3299.375</v>
      </c>
      <c r="AS58" s="436">
        <f t="shared" si="41"/>
        <v>3392.75</v>
      </c>
      <c r="AT58" s="445">
        <f t="shared" si="42"/>
        <v>1618</v>
      </c>
      <c r="AU58" s="446">
        <f t="shared" si="42"/>
        <v>1718</v>
      </c>
      <c r="AV58" s="446">
        <f t="shared" si="42"/>
        <v>1796</v>
      </c>
      <c r="AW58" s="446">
        <f t="shared" si="42"/>
        <v>1878</v>
      </c>
      <c r="AX58" s="446">
        <f t="shared" si="43"/>
        <v>1931</v>
      </c>
      <c r="AY58" s="447">
        <f t="shared" si="21"/>
        <v>1985</v>
      </c>
      <c r="AZ58" s="257">
        <f t="shared" si="22"/>
        <v>3126.5</v>
      </c>
      <c r="BA58" s="248">
        <f t="shared" si="22"/>
        <v>3337</v>
      </c>
      <c r="BB58" s="248">
        <f t="shared" si="22"/>
        <v>3495.25</v>
      </c>
      <c r="BC58" s="248">
        <f t="shared" si="22"/>
        <v>3660.5</v>
      </c>
      <c r="BD58" s="248">
        <f t="shared" si="22"/>
        <v>3759.25</v>
      </c>
      <c r="BE58" s="258">
        <f t="shared" si="44"/>
        <v>3860.5</v>
      </c>
      <c r="BF58" s="409">
        <f t="shared" si="45"/>
        <v>1830</v>
      </c>
      <c r="BG58" s="405">
        <f t="shared" si="45"/>
        <v>1953</v>
      </c>
      <c r="BH58" s="405">
        <f t="shared" si="45"/>
        <v>2045</v>
      </c>
      <c r="BI58" s="405">
        <f t="shared" si="45"/>
        <v>2142</v>
      </c>
      <c r="BJ58" s="405">
        <f t="shared" si="46"/>
        <v>2200</v>
      </c>
      <c r="BK58" s="410">
        <f t="shared" si="23"/>
        <v>2259</v>
      </c>
      <c r="BL58" s="263">
        <f t="shared" si="24"/>
        <v>3488.25</v>
      </c>
      <c r="BM58" s="264">
        <f t="shared" si="24"/>
        <v>3738</v>
      </c>
      <c r="BN58" s="264">
        <f t="shared" si="24"/>
        <v>3920.625</v>
      </c>
      <c r="BO58" s="264">
        <f t="shared" si="24"/>
        <v>4112.25</v>
      </c>
      <c r="BP58" s="264">
        <f t="shared" si="24"/>
        <v>4219.125</v>
      </c>
      <c r="BQ58" s="265">
        <f t="shared" si="47"/>
        <v>4328.25</v>
      </c>
      <c r="BR58" s="445">
        <f t="shared" si="48"/>
        <v>2041</v>
      </c>
      <c r="BS58" s="446">
        <f t="shared" si="48"/>
        <v>2187</v>
      </c>
      <c r="BT58" s="446">
        <f t="shared" si="48"/>
        <v>2294</v>
      </c>
      <c r="BU58" s="446">
        <f t="shared" si="48"/>
        <v>2406</v>
      </c>
      <c r="BV58" s="446">
        <f t="shared" si="49"/>
        <v>2469</v>
      </c>
      <c r="BW58" s="447">
        <f t="shared" si="25"/>
        <v>2533</v>
      </c>
      <c r="BX58" s="252">
        <v>3850</v>
      </c>
      <c r="BY58" s="387">
        <f t="shared" si="26"/>
        <v>4139</v>
      </c>
      <c r="BZ58" s="387">
        <f t="shared" si="27"/>
        <v>4346</v>
      </c>
      <c r="CA58" s="387">
        <f t="shared" si="28"/>
        <v>4564</v>
      </c>
      <c r="CB58" s="387">
        <f t="shared" si="29"/>
        <v>4679</v>
      </c>
      <c r="CC58" s="388">
        <f t="shared" si="30"/>
        <v>4796</v>
      </c>
      <c r="CD58" s="409">
        <f t="shared" si="50"/>
        <v>2253</v>
      </c>
      <c r="CE58" s="405">
        <f t="shared" si="50"/>
        <v>2422</v>
      </c>
      <c r="CF58" s="405">
        <f t="shared" si="50"/>
        <v>2543</v>
      </c>
      <c r="CG58" s="405">
        <f t="shared" si="50"/>
        <v>2670</v>
      </c>
      <c r="CH58" s="405">
        <f t="shared" si="51"/>
        <v>2738</v>
      </c>
      <c r="CI58" s="440">
        <f t="shared" si="51"/>
        <v>2806</v>
      </c>
      <c r="CJ58" s="246">
        <v>1.54</v>
      </c>
      <c r="CK58" s="389">
        <f t="shared" si="17"/>
        <v>1.6555</v>
      </c>
      <c r="CL58" s="389">
        <f t="shared" si="31"/>
        <v>1.738275</v>
      </c>
      <c r="CM58" s="389">
        <f t="shared" si="32"/>
        <v>1.8251887500000001</v>
      </c>
      <c r="CN58" s="389">
        <f t="shared" si="33"/>
        <v>1.8708184687500002</v>
      </c>
      <c r="CO58" s="390">
        <f t="shared" si="34"/>
        <v>1.9175889304687503</v>
      </c>
    </row>
    <row r="59" spans="1:93" ht="15" customHeight="1" x14ac:dyDescent="0.2">
      <c r="A59" s="679"/>
      <c r="B59" s="332" t="s">
        <v>234</v>
      </c>
      <c r="C59" s="333" t="s">
        <v>136</v>
      </c>
      <c r="D59" s="353">
        <v>1534</v>
      </c>
      <c r="E59" s="348">
        <v>1618</v>
      </c>
      <c r="F59" s="348">
        <v>1687</v>
      </c>
      <c r="G59" s="348">
        <v>1758</v>
      </c>
      <c r="H59" s="348">
        <v>1811</v>
      </c>
      <c r="I59" s="349">
        <v>1864</v>
      </c>
      <c r="J59" s="343">
        <f t="shared" si="18"/>
        <v>1076</v>
      </c>
      <c r="K59" s="344">
        <f t="shared" si="18"/>
        <v>1135</v>
      </c>
      <c r="L59" s="344">
        <f t="shared" si="18"/>
        <v>1184</v>
      </c>
      <c r="M59" s="344">
        <f t="shared" si="18"/>
        <v>1234</v>
      </c>
      <c r="N59" s="344">
        <f t="shared" si="18"/>
        <v>1271</v>
      </c>
      <c r="O59" s="345">
        <f t="shared" si="35"/>
        <v>1308</v>
      </c>
      <c r="P59" s="257">
        <f t="shared" si="36"/>
        <v>1917.5</v>
      </c>
      <c r="Q59" s="248">
        <f t="shared" si="36"/>
        <v>2022.5</v>
      </c>
      <c r="R59" s="248">
        <f t="shared" si="36"/>
        <v>2108.75</v>
      </c>
      <c r="S59" s="248">
        <f t="shared" si="36"/>
        <v>2197.5</v>
      </c>
      <c r="T59" s="248">
        <f t="shared" si="37"/>
        <v>2263.75</v>
      </c>
      <c r="U59" s="258">
        <f t="shared" si="37"/>
        <v>2330</v>
      </c>
      <c r="V59" s="409">
        <f t="shared" si="38"/>
        <v>1122</v>
      </c>
      <c r="W59" s="405">
        <f t="shared" si="38"/>
        <v>1184</v>
      </c>
      <c r="X59" s="405">
        <f t="shared" si="38"/>
        <v>1234</v>
      </c>
      <c r="Y59" s="405">
        <f t="shared" si="38"/>
        <v>1286</v>
      </c>
      <c r="Z59" s="405">
        <f t="shared" si="39"/>
        <v>1325</v>
      </c>
      <c r="AA59" s="410">
        <f t="shared" si="39"/>
        <v>1364</v>
      </c>
      <c r="AB59" s="257">
        <f t="shared" si="19"/>
        <v>2301</v>
      </c>
      <c r="AC59" s="248">
        <f t="shared" si="19"/>
        <v>2427</v>
      </c>
      <c r="AD59" s="248">
        <f t="shared" si="19"/>
        <v>2530.5</v>
      </c>
      <c r="AE59" s="248">
        <f t="shared" si="19"/>
        <v>2637</v>
      </c>
      <c r="AF59" s="248">
        <f t="shared" si="19"/>
        <v>2716.5</v>
      </c>
      <c r="AG59" s="258">
        <f t="shared" si="40"/>
        <v>2796</v>
      </c>
      <c r="AH59" s="409">
        <f t="shared" si="4"/>
        <v>1347</v>
      </c>
      <c r="AI59" s="405">
        <f t="shared" si="5"/>
        <v>1420</v>
      </c>
      <c r="AJ59" s="405">
        <f t="shared" si="6"/>
        <v>1481</v>
      </c>
      <c r="AK59" s="405">
        <f t="shared" si="7"/>
        <v>1543</v>
      </c>
      <c r="AL59" s="405">
        <f t="shared" si="8"/>
        <v>1590</v>
      </c>
      <c r="AM59" s="410">
        <f t="shared" si="9"/>
        <v>1636</v>
      </c>
      <c r="AN59" s="263">
        <f t="shared" si="20"/>
        <v>2663.25</v>
      </c>
      <c r="AO59" s="366">
        <f t="shared" si="20"/>
        <v>2828.25</v>
      </c>
      <c r="AP59" s="366">
        <f t="shared" si="20"/>
        <v>2956.375</v>
      </c>
      <c r="AQ59" s="366">
        <f t="shared" si="20"/>
        <v>3089.25</v>
      </c>
      <c r="AR59" s="366">
        <f t="shared" si="20"/>
        <v>3176.875</v>
      </c>
      <c r="AS59" s="436">
        <f t="shared" si="41"/>
        <v>3265</v>
      </c>
      <c r="AT59" s="445">
        <f t="shared" si="42"/>
        <v>1559</v>
      </c>
      <c r="AU59" s="446">
        <f t="shared" si="42"/>
        <v>1655</v>
      </c>
      <c r="AV59" s="446">
        <f t="shared" si="42"/>
        <v>1730</v>
      </c>
      <c r="AW59" s="446">
        <f t="shared" si="42"/>
        <v>1808</v>
      </c>
      <c r="AX59" s="446">
        <f t="shared" si="43"/>
        <v>1859</v>
      </c>
      <c r="AY59" s="447">
        <f t="shared" si="21"/>
        <v>1911</v>
      </c>
      <c r="AZ59" s="257">
        <f t="shared" si="22"/>
        <v>3025.5</v>
      </c>
      <c r="BA59" s="248">
        <f t="shared" si="22"/>
        <v>3229.5</v>
      </c>
      <c r="BB59" s="248">
        <f t="shared" si="22"/>
        <v>3382.25</v>
      </c>
      <c r="BC59" s="248">
        <f t="shared" si="22"/>
        <v>3541.5</v>
      </c>
      <c r="BD59" s="248">
        <f t="shared" si="22"/>
        <v>3637.25</v>
      </c>
      <c r="BE59" s="258">
        <f t="shared" si="44"/>
        <v>3734</v>
      </c>
      <c r="BF59" s="409">
        <f t="shared" si="45"/>
        <v>1770</v>
      </c>
      <c r="BG59" s="405">
        <f t="shared" si="45"/>
        <v>1890</v>
      </c>
      <c r="BH59" s="405">
        <f t="shared" si="45"/>
        <v>1979</v>
      </c>
      <c r="BI59" s="405">
        <f t="shared" si="45"/>
        <v>2072</v>
      </c>
      <c r="BJ59" s="405">
        <f t="shared" si="46"/>
        <v>2128</v>
      </c>
      <c r="BK59" s="410">
        <f t="shared" si="23"/>
        <v>2185</v>
      </c>
      <c r="BL59" s="263">
        <f t="shared" si="24"/>
        <v>3387.75</v>
      </c>
      <c r="BM59" s="264">
        <f t="shared" si="24"/>
        <v>3630.75</v>
      </c>
      <c r="BN59" s="264">
        <f t="shared" si="24"/>
        <v>3808.125</v>
      </c>
      <c r="BO59" s="264">
        <f t="shared" si="24"/>
        <v>3993.75</v>
      </c>
      <c r="BP59" s="264">
        <f t="shared" si="24"/>
        <v>4097.625</v>
      </c>
      <c r="BQ59" s="265">
        <f t="shared" si="47"/>
        <v>4203</v>
      </c>
      <c r="BR59" s="445">
        <f t="shared" si="48"/>
        <v>1982</v>
      </c>
      <c r="BS59" s="446">
        <f t="shared" si="48"/>
        <v>2124</v>
      </c>
      <c r="BT59" s="446">
        <f t="shared" si="48"/>
        <v>2228</v>
      </c>
      <c r="BU59" s="446">
        <f t="shared" si="48"/>
        <v>2337</v>
      </c>
      <c r="BV59" s="446">
        <f t="shared" si="49"/>
        <v>2398</v>
      </c>
      <c r="BW59" s="447">
        <f t="shared" si="25"/>
        <v>2459</v>
      </c>
      <c r="BX59" s="252">
        <v>3750</v>
      </c>
      <c r="BY59" s="387">
        <f t="shared" si="26"/>
        <v>4032</v>
      </c>
      <c r="BZ59" s="387">
        <f t="shared" si="27"/>
        <v>4234</v>
      </c>
      <c r="CA59" s="387">
        <f t="shared" si="28"/>
        <v>4446</v>
      </c>
      <c r="CB59" s="387">
        <f t="shared" si="29"/>
        <v>4558</v>
      </c>
      <c r="CC59" s="388">
        <f t="shared" si="30"/>
        <v>4672</v>
      </c>
      <c r="CD59" s="409">
        <f t="shared" si="50"/>
        <v>2194</v>
      </c>
      <c r="CE59" s="405">
        <f t="shared" si="50"/>
        <v>2359</v>
      </c>
      <c r="CF59" s="405">
        <f t="shared" si="50"/>
        <v>2477</v>
      </c>
      <c r="CG59" s="405">
        <f t="shared" si="50"/>
        <v>2601</v>
      </c>
      <c r="CH59" s="405">
        <f t="shared" si="51"/>
        <v>2667</v>
      </c>
      <c r="CI59" s="440">
        <f t="shared" si="51"/>
        <v>2734</v>
      </c>
      <c r="CJ59" s="246">
        <v>1.5</v>
      </c>
      <c r="CK59" s="389">
        <f t="shared" si="17"/>
        <v>1.6125</v>
      </c>
      <c r="CL59" s="389">
        <f t="shared" si="31"/>
        <v>1.693125</v>
      </c>
      <c r="CM59" s="389">
        <f t="shared" si="32"/>
        <v>1.7777812500000001</v>
      </c>
      <c r="CN59" s="389">
        <f t="shared" si="33"/>
        <v>1.82222578125</v>
      </c>
      <c r="CO59" s="390">
        <f t="shared" si="34"/>
        <v>1.8677814257812499</v>
      </c>
    </row>
    <row r="60" spans="1:93" ht="15.75" customHeight="1" thickBot="1" x14ac:dyDescent="0.25">
      <c r="A60" s="678"/>
      <c r="B60" s="334" t="s">
        <v>223</v>
      </c>
      <c r="C60" s="335" t="s">
        <v>136</v>
      </c>
      <c r="D60" s="354">
        <v>1529</v>
      </c>
      <c r="E60" s="350">
        <v>1581</v>
      </c>
      <c r="F60" s="350">
        <v>1618</v>
      </c>
      <c r="G60" s="350">
        <v>1657</v>
      </c>
      <c r="H60" s="350">
        <v>1678</v>
      </c>
      <c r="I60" s="351">
        <v>1699</v>
      </c>
      <c r="J60" s="421">
        <f t="shared" si="18"/>
        <v>1073</v>
      </c>
      <c r="K60" s="422">
        <f t="shared" si="18"/>
        <v>1109</v>
      </c>
      <c r="L60" s="422">
        <f t="shared" si="18"/>
        <v>1135</v>
      </c>
      <c r="M60" s="422">
        <f t="shared" si="18"/>
        <v>1163</v>
      </c>
      <c r="N60" s="422">
        <f t="shared" si="18"/>
        <v>1177</v>
      </c>
      <c r="O60" s="423">
        <f t="shared" si="35"/>
        <v>1192</v>
      </c>
      <c r="P60" s="260">
        <f t="shared" si="36"/>
        <v>1911.25</v>
      </c>
      <c r="Q60" s="261">
        <f t="shared" si="36"/>
        <v>1976.25</v>
      </c>
      <c r="R60" s="261">
        <f t="shared" si="36"/>
        <v>2022.5</v>
      </c>
      <c r="S60" s="261">
        <f t="shared" si="36"/>
        <v>2071.25</v>
      </c>
      <c r="T60" s="261">
        <f t="shared" si="37"/>
        <v>2097.5</v>
      </c>
      <c r="U60" s="262">
        <f t="shared" si="37"/>
        <v>2123.75</v>
      </c>
      <c r="V60" s="411">
        <f t="shared" si="38"/>
        <v>1119</v>
      </c>
      <c r="W60" s="412">
        <f t="shared" si="38"/>
        <v>1157</v>
      </c>
      <c r="X60" s="412">
        <f t="shared" si="38"/>
        <v>1184</v>
      </c>
      <c r="Y60" s="412">
        <f t="shared" si="38"/>
        <v>1212</v>
      </c>
      <c r="Z60" s="412">
        <f t="shared" si="39"/>
        <v>1228</v>
      </c>
      <c r="AA60" s="413">
        <f t="shared" si="39"/>
        <v>1243</v>
      </c>
      <c r="AB60" s="260">
        <f t="shared" si="19"/>
        <v>2293.5</v>
      </c>
      <c r="AC60" s="261">
        <f t="shared" si="19"/>
        <v>2371.5</v>
      </c>
      <c r="AD60" s="261">
        <f t="shared" si="19"/>
        <v>2427</v>
      </c>
      <c r="AE60" s="261">
        <f t="shared" si="19"/>
        <v>2485.5</v>
      </c>
      <c r="AF60" s="261">
        <f t="shared" si="19"/>
        <v>2517</v>
      </c>
      <c r="AG60" s="262">
        <f t="shared" si="40"/>
        <v>2548.5</v>
      </c>
      <c r="AH60" s="411">
        <f t="shared" si="4"/>
        <v>1342</v>
      </c>
      <c r="AI60" s="412">
        <f t="shared" si="5"/>
        <v>1388</v>
      </c>
      <c r="AJ60" s="412">
        <f t="shared" si="6"/>
        <v>1420</v>
      </c>
      <c r="AK60" s="412">
        <f t="shared" si="7"/>
        <v>1455</v>
      </c>
      <c r="AL60" s="412">
        <f t="shared" si="8"/>
        <v>1473</v>
      </c>
      <c r="AM60" s="413">
        <f t="shared" si="9"/>
        <v>1491</v>
      </c>
      <c r="AN60" s="269">
        <f t="shared" si="20"/>
        <v>2622.625</v>
      </c>
      <c r="AO60" s="432">
        <f t="shared" si="20"/>
        <v>2748.875</v>
      </c>
      <c r="AP60" s="432">
        <f t="shared" si="20"/>
        <v>2839.25</v>
      </c>
      <c r="AQ60" s="432">
        <f t="shared" si="20"/>
        <v>2934.125</v>
      </c>
      <c r="AR60" s="432">
        <f t="shared" si="20"/>
        <v>2984.5</v>
      </c>
      <c r="AS60" s="437">
        <f t="shared" si="41"/>
        <v>3035.625</v>
      </c>
      <c r="AT60" s="448">
        <f t="shared" si="42"/>
        <v>1535</v>
      </c>
      <c r="AU60" s="449">
        <f t="shared" si="42"/>
        <v>1609</v>
      </c>
      <c r="AV60" s="449">
        <f t="shared" si="42"/>
        <v>1661</v>
      </c>
      <c r="AW60" s="449">
        <f t="shared" si="42"/>
        <v>1717</v>
      </c>
      <c r="AX60" s="449">
        <f t="shared" si="43"/>
        <v>1746</v>
      </c>
      <c r="AY60" s="450">
        <f t="shared" si="21"/>
        <v>1776</v>
      </c>
      <c r="AZ60" s="260">
        <f t="shared" si="22"/>
        <v>2951.75</v>
      </c>
      <c r="BA60" s="261">
        <f t="shared" si="22"/>
        <v>3126.25</v>
      </c>
      <c r="BB60" s="261">
        <f t="shared" si="22"/>
        <v>3251.5</v>
      </c>
      <c r="BC60" s="261">
        <f t="shared" si="22"/>
        <v>3382.75</v>
      </c>
      <c r="BD60" s="261">
        <f t="shared" si="22"/>
        <v>3452</v>
      </c>
      <c r="BE60" s="262">
        <f t="shared" si="44"/>
        <v>3522.75</v>
      </c>
      <c r="BF60" s="411">
        <f t="shared" si="45"/>
        <v>1727</v>
      </c>
      <c r="BG60" s="412">
        <f t="shared" si="45"/>
        <v>1829</v>
      </c>
      <c r="BH60" s="412">
        <f t="shared" si="45"/>
        <v>1903</v>
      </c>
      <c r="BI60" s="412">
        <f t="shared" si="45"/>
        <v>1979</v>
      </c>
      <c r="BJ60" s="412">
        <f t="shared" si="46"/>
        <v>2020</v>
      </c>
      <c r="BK60" s="413">
        <f t="shared" si="23"/>
        <v>2061</v>
      </c>
      <c r="BL60" s="269">
        <f t="shared" si="24"/>
        <v>3280.875</v>
      </c>
      <c r="BM60" s="270">
        <f t="shared" si="24"/>
        <v>3503.625</v>
      </c>
      <c r="BN60" s="270">
        <f t="shared" si="24"/>
        <v>3663.75</v>
      </c>
      <c r="BO60" s="270">
        <f t="shared" si="24"/>
        <v>3831.375</v>
      </c>
      <c r="BP60" s="270">
        <f t="shared" si="24"/>
        <v>3919.5</v>
      </c>
      <c r="BQ60" s="271">
        <f t="shared" si="47"/>
        <v>4009.875</v>
      </c>
      <c r="BR60" s="448">
        <f t="shared" si="48"/>
        <v>1920</v>
      </c>
      <c r="BS60" s="449">
        <f t="shared" si="48"/>
        <v>2050</v>
      </c>
      <c r="BT60" s="449">
        <f t="shared" si="48"/>
        <v>2144</v>
      </c>
      <c r="BU60" s="449">
        <f t="shared" si="48"/>
        <v>2242</v>
      </c>
      <c r="BV60" s="449">
        <f t="shared" si="49"/>
        <v>2293</v>
      </c>
      <c r="BW60" s="450">
        <f t="shared" si="25"/>
        <v>2346</v>
      </c>
      <c r="BX60" s="253">
        <v>3610</v>
      </c>
      <c r="BY60" s="431">
        <f t="shared" si="26"/>
        <v>3881</v>
      </c>
      <c r="BZ60" s="431">
        <f t="shared" si="27"/>
        <v>4076</v>
      </c>
      <c r="CA60" s="431">
        <f t="shared" si="28"/>
        <v>4280</v>
      </c>
      <c r="CB60" s="431">
        <f t="shared" si="29"/>
        <v>4387</v>
      </c>
      <c r="CC60" s="433">
        <f t="shared" si="30"/>
        <v>4497</v>
      </c>
      <c r="CD60" s="411">
        <f t="shared" si="50"/>
        <v>2112</v>
      </c>
      <c r="CE60" s="412">
        <f t="shared" si="50"/>
        <v>2271</v>
      </c>
      <c r="CF60" s="412">
        <f t="shared" si="50"/>
        <v>2385</v>
      </c>
      <c r="CG60" s="412">
        <f t="shared" si="50"/>
        <v>2504</v>
      </c>
      <c r="CH60" s="412">
        <f t="shared" si="51"/>
        <v>2567</v>
      </c>
      <c r="CI60" s="441">
        <f t="shared" si="51"/>
        <v>2631</v>
      </c>
      <c r="CJ60" s="247">
        <v>1.44</v>
      </c>
      <c r="CK60" s="391">
        <f t="shared" si="17"/>
        <v>1.548</v>
      </c>
      <c r="CL60" s="391">
        <f t="shared" si="31"/>
        <v>1.6254</v>
      </c>
      <c r="CM60" s="391">
        <f t="shared" si="32"/>
        <v>1.7066699999999999</v>
      </c>
      <c r="CN60" s="391">
        <f t="shared" si="33"/>
        <v>1.7493367499999999</v>
      </c>
      <c r="CO60" s="392">
        <f t="shared" si="34"/>
        <v>1.7930701687499999</v>
      </c>
    </row>
    <row r="61" spans="1:93" ht="25.5" x14ac:dyDescent="0.2">
      <c r="A61" s="677">
        <v>14</v>
      </c>
      <c r="B61" s="330" t="s">
        <v>271</v>
      </c>
      <c r="C61" s="331" t="s">
        <v>196</v>
      </c>
      <c r="D61" s="352">
        <v>1802</v>
      </c>
      <c r="E61" s="346">
        <v>1902</v>
      </c>
      <c r="F61" s="346">
        <v>1985</v>
      </c>
      <c r="G61" s="346">
        <v>2070</v>
      </c>
      <c r="H61" s="346">
        <v>2134</v>
      </c>
      <c r="I61" s="347">
        <v>2198</v>
      </c>
      <c r="J61" s="418">
        <f t="shared" si="18"/>
        <v>1264</v>
      </c>
      <c r="K61" s="419">
        <f t="shared" si="18"/>
        <v>1335</v>
      </c>
      <c r="L61" s="419">
        <f t="shared" si="18"/>
        <v>1393</v>
      </c>
      <c r="M61" s="419">
        <f t="shared" si="18"/>
        <v>1452</v>
      </c>
      <c r="N61" s="419">
        <f t="shared" si="18"/>
        <v>1497</v>
      </c>
      <c r="O61" s="420">
        <f t="shared" si="35"/>
        <v>1542</v>
      </c>
      <c r="P61" s="415">
        <f t="shared" si="36"/>
        <v>2252.5</v>
      </c>
      <c r="Q61" s="416">
        <f t="shared" si="36"/>
        <v>2377.5</v>
      </c>
      <c r="R61" s="416">
        <f t="shared" si="36"/>
        <v>2481.25</v>
      </c>
      <c r="S61" s="416">
        <f t="shared" si="36"/>
        <v>2587.5</v>
      </c>
      <c r="T61" s="416">
        <f t="shared" si="37"/>
        <v>2667.5</v>
      </c>
      <c r="U61" s="417">
        <f t="shared" si="37"/>
        <v>2747.5</v>
      </c>
      <c r="V61" s="406">
        <f t="shared" si="38"/>
        <v>1318</v>
      </c>
      <c r="W61" s="407">
        <f t="shared" si="38"/>
        <v>1391</v>
      </c>
      <c r="X61" s="407">
        <f t="shared" si="38"/>
        <v>1452</v>
      </c>
      <c r="Y61" s="407">
        <f t="shared" si="38"/>
        <v>1514</v>
      </c>
      <c r="Z61" s="407">
        <f t="shared" si="39"/>
        <v>1561</v>
      </c>
      <c r="AA61" s="408">
        <f t="shared" si="39"/>
        <v>1608</v>
      </c>
      <c r="AB61" s="415">
        <f t="shared" si="19"/>
        <v>2703</v>
      </c>
      <c r="AC61" s="416">
        <f t="shared" si="19"/>
        <v>2853</v>
      </c>
      <c r="AD61" s="416">
        <f t="shared" si="19"/>
        <v>2977.5</v>
      </c>
      <c r="AE61" s="416">
        <f t="shared" si="19"/>
        <v>3105</v>
      </c>
      <c r="AF61" s="416">
        <f t="shared" si="19"/>
        <v>3201</v>
      </c>
      <c r="AG61" s="417">
        <f t="shared" si="40"/>
        <v>3297</v>
      </c>
      <c r="AH61" s="406">
        <f t="shared" si="4"/>
        <v>1582</v>
      </c>
      <c r="AI61" s="407">
        <f t="shared" si="5"/>
        <v>1670</v>
      </c>
      <c r="AJ61" s="407">
        <f t="shared" si="6"/>
        <v>1742</v>
      </c>
      <c r="AK61" s="407">
        <f t="shared" si="7"/>
        <v>1817</v>
      </c>
      <c r="AL61" s="407">
        <f t="shared" si="8"/>
        <v>1873</v>
      </c>
      <c r="AM61" s="408">
        <f t="shared" si="9"/>
        <v>1929</v>
      </c>
      <c r="AN61" s="429">
        <f t="shared" si="20"/>
        <v>3014.75</v>
      </c>
      <c r="AO61" s="427">
        <f t="shared" si="20"/>
        <v>3201.5</v>
      </c>
      <c r="AP61" s="427">
        <f t="shared" si="20"/>
        <v>3348.125</v>
      </c>
      <c r="AQ61" s="427">
        <f t="shared" si="20"/>
        <v>3499.5</v>
      </c>
      <c r="AR61" s="427">
        <f t="shared" si="20"/>
        <v>3601</v>
      </c>
      <c r="AS61" s="435">
        <f t="shared" si="41"/>
        <v>3703.25</v>
      </c>
      <c r="AT61" s="442">
        <f t="shared" si="42"/>
        <v>1764</v>
      </c>
      <c r="AU61" s="443">
        <f t="shared" si="42"/>
        <v>1873</v>
      </c>
      <c r="AV61" s="443">
        <f t="shared" si="42"/>
        <v>1959</v>
      </c>
      <c r="AW61" s="443">
        <f t="shared" si="42"/>
        <v>2048</v>
      </c>
      <c r="AX61" s="443">
        <f t="shared" si="43"/>
        <v>2107</v>
      </c>
      <c r="AY61" s="444">
        <f t="shared" si="21"/>
        <v>2167</v>
      </c>
      <c r="AZ61" s="415">
        <f t="shared" si="22"/>
        <v>3326.5</v>
      </c>
      <c r="BA61" s="416">
        <f t="shared" si="22"/>
        <v>3550</v>
      </c>
      <c r="BB61" s="416">
        <f t="shared" si="22"/>
        <v>3718.75</v>
      </c>
      <c r="BC61" s="416">
        <f t="shared" si="22"/>
        <v>3894</v>
      </c>
      <c r="BD61" s="416">
        <f t="shared" si="22"/>
        <v>4001</v>
      </c>
      <c r="BE61" s="417">
        <f t="shared" si="44"/>
        <v>4109.5</v>
      </c>
      <c r="BF61" s="406">
        <f t="shared" si="45"/>
        <v>1947</v>
      </c>
      <c r="BG61" s="407">
        <f t="shared" si="45"/>
        <v>2077</v>
      </c>
      <c r="BH61" s="407">
        <f t="shared" si="45"/>
        <v>2176</v>
      </c>
      <c r="BI61" s="407">
        <f t="shared" si="45"/>
        <v>2278</v>
      </c>
      <c r="BJ61" s="407">
        <f t="shared" si="46"/>
        <v>2341</v>
      </c>
      <c r="BK61" s="408">
        <f t="shared" si="23"/>
        <v>2405</v>
      </c>
      <c r="BL61" s="429">
        <f t="shared" si="24"/>
        <v>3638.25</v>
      </c>
      <c r="BM61" s="434">
        <f t="shared" si="24"/>
        <v>3898.5</v>
      </c>
      <c r="BN61" s="434">
        <f t="shared" si="24"/>
        <v>4089.375</v>
      </c>
      <c r="BO61" s="434">
        <f t="shared" si="24"/>
        <v>4288.5</v>
      </c>
      <c r="BP61" s="434">
        <f t="shared" si="24"/>
        <v>4401</v>
      </c>
      <c r="BQ61" s="438">
        <f t="shared" si="47"/>
        <v>4515.75</v>
      </c>
      <c r="BR61" s="442">
        <f t="shared" si="48"/>
        <v>2129</v>
      </c>
      <c r="BS61" s="443">
        <f t="shared" si="48"/>
        <v>2281</v>
      </c>
      <c r="BT61" s="443">
        <f t="shared" si="48"/>
        <v>2393</v>
      </c>
      <c r="BU61" s="443">
        <f t="shared" si="48"/>
        <v>2509</v>
      </c>
      <c r="BV61" s="443">
        <f t="shared" si="49"/>
        <v>2575</v>
      </c>
      <c r="BW61" s="444">
        <f t="shared" si="25"/>
        <v>2642</v>
      </c>
      <c r="BX61" s="430">
        <v>3950</v>
      </c>
      <c r="BY61" s="426">
        <f t="shared" si="26"/>
        <v>4247</v>
      </c>
      <c r="BZ61" s="426">
        <f t="shared" si="27"/>
        <v>4460</v>
      </c>
      <c r="CA61" s="426">
        <f t="shared" si="28"/>
        <v>4683</v>
      </c>
      <c r="CB61" s="426">
        <f t="shared" si="29"/>
        <v>4801</v>
      </c>
      <c r="CC61" s="428">
        <f t="shared" si="30"/>
        <v>4922</v>
      </c>
      <c r="CD61" s="406">
        <f t="shared" si="50"/>
        <v>2311</v>
      </c>
      <c r="CE61" s="407">
        <f t="shared" si="50"/>
        <v>2485</v>
      </c>
      <c r="CF61" s="407">
        <f t="shared" si="50"/>
        <v>2610</v>
      </c>
      <c r="CG61" s="407">
        <f t="shared" si="50"/>
        <v>2740</v>
      </c>
      <c r="CH61" s="407">
        <f t="shared" si="51"/>
        <v>2809</v>
      </c>
      <c r="CI61" s="439">
        <f t="shared" si="51"/>
        <v>2880</v>
      </c>
      <c r="CJ61" s="402">
        <v>1.58</v>
      </c>
      <c r="CK61" s="403">
        <f t="shared" si="17"/>
        <v>1.6985000000000001</v>
      </c>
      <c r="CL61" s="403">
        <f t="shared" si="31"/>
        <v>1.783425</v>
      </c>
      <c r="CM61" s="403">
        <f t="shared" si="32"/>
        <v>1.87259625</v>
      </c>
      <c r="CN61" s="403">
        <f t="shared" si="33"/>
        <v>1.91941115625</v>
      </c>
      <c r="CO61" s="404">
        <f t="shared" si="34"/>
        <v>1.9673964351562501</v>
      </c>
    </row>
    <row r="62" spans="1:93" ht="15" customHeight="1" x14ac:dyDescent="0.2">
      <c r="A62" s="679"/>
      <c r="B62" s="332" t="s">
        <v>235</v>
      </c>
      <c r="C62" s="333" t="s">
        <v>196</v>
      </c>
      <c r="D62" s="353">
        <v>1681</v>
      </c>
      <c r="E62" s="348">
        <v>1774</v>
      </c>
      <c r="F62" s="348">
        <v>1851</v>
      </c>
      <c r="G62" s="348">
        <v>1930</v>
      </c>
      <c r="H62" s="348">
        <v>1988</v>
      </c>
      <c r="I62" s="349">
        <v>2047</v>
      </c>
      <c r="J62" s="343">
        <f t="shared" si="18"/>
        <v>1180</v>
      </c>
      <c r="K62" s="344">
        <f t="shared" si="18"/>
        <v>1245</v>
      </c>
      <c r="L62" s="344">
        <f t="shared" si="18"/>
        <v>1299</v>
      </c>
      <c r="M62" s="344">
        <f t="shared" si="18"/>
        <v>1354</v>
      </c>
      <c r="N62" s="344">
        <f t="shared" si="18"/>
        <v>1395</v>
      </c>
      <c r="O62" s="345">
        <f t="shared" si="35"/>
        <v>1436</v>
      </c>
      <c r="P62" s="257">
        <f t="shared" si="36"/>
        <v>2101.25</v>
      </c>
      <c r="Q62" s="248">
        <f t="shared" si="36"/>
        <v>2217.5</v>
      </c>
      <c r="R62" s="248">
        <f t="shared" si="36"/>
        <v>2313.75</v>
      </c>
      <c r="S62" s="248">
        <f t="shared" si="36"/>
        <v>2412.5</v>
      </c>
      <c r="T62" s="248">
        <f t="shared" si="37"/>
        <v>2485</v>
      </c>
      <c r="U62" s="258">
        <f t="shared" si="37"/>
        <v>2558.75</v>
      </c>
      <c r="V62" s="409">
        <f t="shared" si="38"/>
        <v>1230</v>
      </c>
      <c r="W62" s="405">
        <f t="shared" si="38"/>
        <v>1298</v>
      </c>
      <c r="X62" s="405">
        <f t="shared" si="38"/>
        <v>1354</v>
      </c>
      <c r="Y62" s="405">
        <f t="shared" si="38"/>
        <v>1412</v>
      </c>
      <c r="Z62" s="405">
        <f t="shared" si="39"/>
        <v>1454</v>
      </c>
      <c r="AA62" s="410">
        <f t="shared" si="39"/>
        <v>1497</v>
      </c>
      <c r="AB62" s="257">
        <f t="shared" si="19"/>
        <v>2521.5</v>
      </c>
      <c r="AC62" s="248">
        <f t="shared" si="19"/>
        <v>2661</v>
      </c>
      <c r="AD62" s="248">
        <f t="shared" si="19"/>
        <v>2776.5</v>
      </c>
      <c r="AE62" s="248">
        <f t="shared" si="19"/>
        <v>2895</v>
      </c>
      <c r="AF62" s="248">
        <f t="shared" si="19"/>
        <v>2982</v>
      </c>
      <c r="AG62" s="258">
        <f t="shared" si="40"/>
        <v>3070.5</v>
      </c>
      <c r="AH62" s="409">
        <f t="shared" si="4"/>
        <v>1476</v>
      </c>
      <c r="AI62" s="405">
        <f t="shared" si="5"/>
        <v>1557</v>
      </c>
      <c r="AJ62" s="405">
        <f t="shared" si="6"/>
        <v>1625</v>
      </c>
      <c r="AK62" s="405">
        <f t="shared" si="7"/>
        <v>1694</v>
      </c>
      <c r="AL62" s="405">
        <f t="shared" si="8"/>
        <v>1745</v>
      </c>
      <c r="AM62" s="410">
        <f t="shared" si="9"/>
        <v>1797</v>
      </c>
      <c r="AN62" s="263">
        <f t="shared" si="20"/>
        <v>2866.125</v>
      </c>
      <c r="AO62" s="366">
        <f t="shared" si="20"/>
        <v>3044</v>
      </c>
      <c r="AP62" s="366">
        <f t="shared" si="20"/>
        <v>3183.125</v>
      </c>
      <c r="AQ62" s="366">
        <f t="shared" si="20"/>
        <v>3327.25</v>
      </c>
      <c r="AR62" s="366">
        <f t="shared" si="20"/>
        <v>3421.5</v>
      </c>
      <c r="AS62" s="436">
        <f t="shared" si="41"/>
        <v>3517.625</v>
      </c>
      <c r="AT62" s="445">
        <f t="shared" si="42"/>
        <v>1677</v>
      </c>
      <c r="AU62" s="446">
        <f t="shared" si="42"/>
        <v>1781</v>
      </c>
      <c r="AV62" s="446">
        <f t="shared" si="42"/>
        <v>1863</v>
      </c>
      <c r="AW62" s="446">
        <f t="shared" si="42"/>
        <v>1947</v>
      </c>
      <c r="AX62" s="446">
        <f t="shared" si="43"/>
        <v>2002</v>
      </c>
      <c r="AY62" s="447">
        <f t="shared" si="21"/>
        <v>2058</v>
      </c>
      <c r="AZ62" s="257">
        <f t="shared" si="22"/>
        <v>3210.75</v>
      </c>
      <c r="BA62" s="248">
        <f t="shared" si="22"/>
        <v>3427</v>
      </c>
      <c r="BB62" s="248">
        <f t="shared" si="22"/>
        <v>3589.75</v>
      </c>
      <c r="BC62" s="248">
        <f t="shared" si="22"/>
        <v>3759.5</v>
      </c>
      <c r="BD62" s="248">
        <f t="shared" si="22"/>
        <v>3861</v>
      </c>
      <c r="BE62" s="258">
        <f t="shared" si="44"/>
        <v>3964.75</v>
      </c>
      <c r="BF62" s="409">
        <f t="shared" si="45"/>
        <v>1879</v>
      </c>
      <c r="BG62" s="405">
        <f t="shared" si="45"/>
        <v>2005</v>
      </c>
      <c r="BH62" s="405">
        <f t="shared" si="45"/>
        <v>2101</v>
      </c>
      <c r="BI62" s="405">
        <f t="shared" si="45"/>
        <v>2200</v>
      </c>
      <c r="BJ62" s="405">
        <f t="shared" si="46"/>
        <v>2259</v>
      </c>
      <c r="BK62" s="410">
        <f t="shared" si="23"/>
        <v>2320</v>
      </c>
      <c r="BL62" s="263">
        <f t="shared" si="24"/>
        <v>3555.375</v>
      </c>
      <c r="BM62" s="264">
        <f t="shared" si="24"/>
        <v>3810</v>
      </c>
      <c r="BN62" s="264">
        <f t="shared" si="24"/>
        <v>3996.375</v>
      </c>
      <c r="BO62" s="264">
        <f t="shared" si="24"/>
        <v>4191.75</v>
      </c>
      <c r="BP62" s="264">
        <f t="shared" si="24"/>
        <v>4300.5</v>
      </c>
      <c r="BQ62" s="265">
        <f t="shared" si="47"/>
        <v>4411.875</v>
      </c>
      <c r="BR62" s="445">
        <f t="shared" si="48"/>
        <v>2080</v>
      </c>
      <c r="BS62" s="446">
        <f t="shared" si="48"/>
        <v>2229</v>
      </c>
      <c r="BT62" s="446">
        <f t="shared" si="48"/>
        <v>2338</v>
      </c>
      <c r="BU62" s="446">
        <f t="shared" si="48"/>
        <v>2453</v>
      </c>
      <c r="BV62" s="446">
        <f t="shared" si="49"/>
        <v>2516</v>
      </c>
      <c r="BW62" s="447">
        <f t="shared" si="25"/>
        <v>2581</v>
      </c>
      <c r="BX62" s="252">
        <v>3900</v>
      </c>
      <c r="BY62" s="387">
        <f t="shared" si="26"/>
        <v>4193</v>
      </c>
      <c r="BZ62" s="387">
        <f t="shared" si="27"/>
        <v>4403</v>
      </c>
      <c r="CA62" s="387">
        <f t="shared" si="28"/>
        <v>4624</v>
      </c>
      <c r="CB62" s="387">
        <f t="shared" si="29"/>
        <v>4740</v>
      </c>
      <c r="CC62" s="388">
        <f t="shared" si="30"/>
        <v>4859</v>
      </c>
      <c r="CD62" s="409">
        <f t="shared" si="50"/>
        <v>2282</v>
      </c>
      <c r="CE62" s="405">
        <f t="shared" si="50"/>
        <v>2453</v>
      </c>
      <c r="CF62" s="405">
        <f t="shared" si="50"/>
        <v>2576</v>
      </c>
      <c r="CG62" s="405">
        <f t="shared" si="50"/>
        <v>2706</v>
      </c>
      <c r="CH62" s="405">
        <f t="shared" si="51"/>
        <v>2773</v>
      </c>
      <c r="CI62" s="440">
        <f t="shared" si="51"/>
        <v>2843</v>
      </c>
      <c r="CJ62" s="246">
        <v>1.56</v>
      </c>
      <c r="CK62" s="389">
        <f t="shared" si="17"/>
        <v>1.677</v>
      </c>
      <c r="CL62" s="389">
        <f t="shared" si="31"/>
        <v>1.76085</v>
      </c>
      <c r="CM62" s="389">
        <f t="shared" si="32"/>
        <v>1.8488925</v>
      </c>
      <c r="CN62" s="389">
        <f t="shared" si="33"/>
        <v>1.8951148125000001</v>
      </c>
      <c r="CO62" s="390">
        <f t="shared" si="34"/>
        <v>1.9424926828125002</v>
      </c>
    </row>
    <row r="63" spans="1:93" ht="15" customHeight="1" x14ac:dyDescent="0.2">
      <c r="A63" s="679"/>
      <c r="B63" s="332" t="s">
        <v>236</v>
      </c>
      <c r="C63" s="333" t="s">
        <v>196</v>
      </c>
      <c r="D63" s="353">
        <v>1546</v>
      </c>
      <c r="E63" s="348">
        <v>1631</v>
      </c>
      <c r="F63" s="348">
        <v>1700</v>
      </c>
      <c r="G63" s="348">
        <v>1772</v>
      </c>
      <c r="H63" s="348">
        <v>1825</v>
      </c>
      <c r="I63" s="349">
        <v>1879</v>
      </c>
      <c r="J63" s="343">
        <f t="shared" si="18"/>
        <v>1085</v>
      </c>
      <c r="K63" s="344">
        <f t="shared" si="18"/>
        <v>1144</v>
      </c>
      <c r="L63" s="344">
        <f t="shared" si="18"/>
        <v>1193</v>
      </c>
      <c r="M63" s="344">
        <f t="shared" si="18"/>
        <v>1243</v>
      </c>
      <c r="N63" s="344">
        <f t="shared" si="18"/>
        <v>1281</v>
      </c>
      <c r="O63" s="345">
        <f t="shared" si="35"/>
        <v>1318</v>
      </c>
      <c r="P63" s="257">
        <f t="shared" si="36"/>
        <v>1932.5</v>
      </c>
      <c r="Q63" s="248">
        <f t="shared" si="36"/>
        <v>2038.75</v>
      </c>
      <c r="R63" s="248">
        <f t="shared" si="36"/>
        <v>2125</v>
      </c>
      <c r="S63" s="248">
        <f t="shared" si="36"/>
        <v>2215</v>
      </c>
      <c r="T63" s="248">
        <f t="shared" si="37"/>
        <v>2281.25</v>
      </c>
      <c r="U63" s="258">
        <f t="shared" si="37"/>
        <v>2348.75</v>
      </c>
      <c r="V63" s="409">
        <f t="shared" si="38"/>
        <v>1131</v>
      </c>
      <c r="W63" s="405">
        <f t="shared" si="38"/>
        <v>1193</v>
      </c>
      <c r="X63" s="405">
        <f t="shared" si="38"/>
        <v>1244</v>
      </c>
      <c r="Y63" s="405">
        <f t="shared" si="38"/>
        <v>1296</v>
      </c>
      <c r="Z63" s="405">
        <f t="shared" si="39"/>
        <v>1335</v>
      </c>
      <c r="AA63" s="410">
        <f t="shared" si="39"/>
        <v>1375</v>
      </c>
      <c r="AB63" s="257">
        <f t="shared" si="19"/>
        <v>2319</v>
      </c>
      <c r="AC63" s="248">
        <f t="shared" si="19"/>
        <v>2446.5</v>
      </c>
      <c r="AD63" s="248">
        <f t="shared" si="19"/>
        <v>2550</v>
      </c>
      <c r="AE63" s="248">
        <f t="shared" si="19"/>
        <v>2658</v>
      </c>
      <c r="AF63" s="248">
        <f t="shared" si="19"/>
        <v>2737.5</v>
      </c>
      <c r="AG63" s="258">
        <f t="shared" si="40"/>
        <v>2818.5</v>
      </c>
      <c r="AH63" s="409">
        <f t="shared" si="4"/>
        <v>1357</v>
      </c>
      <c r="AI63" s="405">
        <f t="shared" si="5"/>
        <v>1432</v>
      </c>
      <c r="AJ63" s="405">
        <f t="shared" si="6"/>
        <v>1492</v>
      </c>
      <c r="AK63" s="405">
        <f t="shared" si="7"/>
        <v>1555</v>
      </c>
      <c r="AL63" s="405">
        <f t="shared" si="8"/>
        <v>1602</v>
      </c>
      <c r="AM63" s="410">
        <f t="shared" si="9"/>
        <v>1649</v>
      </c>
      <c r="AN63" s="263">
        <f t="shared" si="20"/>
        <v>2701.75</v>
      </c>
      <c r="AO63" s="366">
        <f t="shared" si="20"/>
        <v>2869.625</v>
      </c>
      <c r="AP63" s="366">
        <f t="shared" si="20"/>
        <v>2999</v>
      </c>
      <c r="AQ63" s="366">
        <f t="shared" si="20"/>
        <v>3134.5</v>
      </c>
      <c r="AR63" s="366">
        <f t="shared" si="20"/>
        <v>3222.875</v>
      </c>
      <c r="AS63" s="436">
        <f t="shared" si="41"/>
        <v>3312.875</v>
      </c>
      <c r="AT63" s="445">
        <f t="shared" si="42"/>
        <v>1581</v>
      </c>
      <c r="AU63" s="446">
        <f t="shared" si="42"/>
        <v>1679</v>
      </c>
      <c r="AV63" s="446">
        <f t="shared" si="42"/>
        <v>1755</v>
      </c>
      <c r="AW63" s="446">
        <f t="shared" si="42"/>
        <v>1834</v>
      </c>
      <c r="AX63" s="446">
        <f t="shared" si="43"/>
        <v>1886</v>
      </c>
      <c r="AY63" s="447">
        <f t="shared" si="21"/>
        <v>1939</v>
      </c>
      <c r="AZ63" s="257">
        <f t="shared" si="22"/>
        <v>3084.5</v>
      </c>
      <c r="BA63" s="248">
        <f t="shared" si="22"/>
        <v>3292.75</v>
      </c>
      <c r="BB63" s="248">
        <f t="shared" si="22"/>
        <v>3448</v>
      </c>
      <c r="BC63" s="248">
        <f t="shared" si="22"/>
        <v>3611</v>
      </c>
      <c r="BD63" s="248">
        <f t="shared" si="22"/>
        <v>3708.25</v>
      </c>
      <c r="BE63" s="258">
        <f t="shared" si="44"/>
        <v>3807.25</v>
      </c>
      <c r="BF63" s="409">
        <f t="shared" si="45"/>
        <v>1805</v>
      </c>
      <c r="BG63" s="405">
        <f t="shared" si="45"/>
        <v>1927</v>
      </c>
      <c r="BH63" s="405">
        <f t="shared" si="45"/>
        <v>2018</v>
      </c>
      <c r="BI63" s="405">
        <f t="shared" si="45"/>
        <v>2113</v>
      </c>
      <c r="BJ63" s="405">
        <f t="shared" si="46"/>
        <v>2170</v>
      </c>
      <c r="BK63" s="410">
        <f t="shared" si="23"/>
        <v>2228</v>
      </c>
      <c r="BL63" s="263">
        <f t="shared" si="24"/>
        <v>3467.25</v>
      </c>
      <c r="BM63" s="264">
        <f t="shared" si="24"/>
        <v>3715.875</v>
      </c>
      <c r="BN63" s="264">
        <f t="shared" si="24"/>
        <v>3897</v>
      </c>
      <c r="BO63" s="264">
        <f t="shared" si="24"/>
        <v>4087.5</v>
      </c>
      <c r="BP63" s="264">
        <f t="shared" si="24"/>
        <v>4193.625</v>
      </c>
      <c r="BQ63" s="265">
        <f t="shared" si="47"/>
        <v>4301.625</v>
      </c>
      <c r="BR63" s="445">
        <f t="shared" si="48"/>
        <v>2029</v>
      </c>
      <c r="BS63" s="446">
        <f t="shared" si="48"/>
        <v>2174</v>
      </c>
      <c r="BT63" s="446">
        <f t="shared" si="48"/>
        <v>2280</v>
      </c>
      <c r="BU63" s="446">
        <f t="shared" si="48"/>
        <v>2392</v>
      </c>
      <c r="BV63" s="446">
        <f t="shared" si="49"/>
        <v>2454</v>
      </c>
      <c r="BW63" s="447">
        <f t="shared" si="25"/>
        <v>2517</v>
      </c>
      <c r="BX63" s="252">
        <v>3850</v>
      </c>
      <c r="BY63" s="387">
        <f t="shared" si="26"/>
        <v>4139</v>
      </c>
      <c r="BZ63" s="387">
        <f t="shared" si="27"/>
        <v>4346</v>
      </c>
      <c r="CA63" s="387">
        <f t="shared" si="28"/>
        <v>4564</v>
      </c>
      <c r="CB63" s="387">
        <f t="shared" si="29"/>
        <v>4679</v>
      </c>
      <c r="CC63" s="388">
        <f t="shared" si="30"/>
        <v>4796</v>
      </c>
      <c r="CD63" s="409">
        <f t="shared" si="50"/>
        <v>2253</v>
      </c>
      <c r="CE63" s="405">
        <f t="shared" si="50"/>
        <v>2422</v>
      </c>
      <c r="CF63" s="405">
        <f t="shared" si="50"/>
        <v>2543</v>
      </c>
      <c r="CG63" s="405">
        <f t="shared" si="50"/>
        <v>2670</v>
      </c>
      <c r="CH63" s="405">
        <f t="shared" si="51"/>
        <v>2738</v>
      </c>
      <c r="CI63" s="440">
        <f t="shared" si="51"/>
        <v>2806</v>
      </c>
      <c r="CJ63" s="246">
        <v>1.54</v>
      </c>
      <c r="CK63" s="389">
        <f t="shared" si="17"/>
        <v>1.6555</v>
      </c>
      <c r="CL63" s="389">
        <f t="shared" si="31"/>
        <v>1.738275</v>
      </c>
      <c r="CM63" s="389">
        <f t="shared" si="32"/>
        <v>1.8251887500000001</v>
      </c>
      <c r="CN63" s="389">
        <f t="shared" si="33"/>
        <v>1.8708184687500002</v>
      </c>
      <c r="CO63" s="390">
        <f t="shared" si="34"/>
        <v>1.9175889304687503</v>
      </c>
    </row>
    <row r="64" spans="1:93" ht="15.75" customHeight="1" thickBot="1" x14ac:dyDescent="0.25">
      <c r="A64" s="678"/>
      <c r="B64" s="334" t="s">
        <v>237</v>
      </c>
      <c r="C64" s="335" t="s">
        <v>196</v>
      </c>
      <c r="D64" s="354">
        <v>1529</v>
      </c>
      <c r="E64" s="350">
        <v>1581</v>
      </c>
      <c r="F64" s="350">
        <v>1618</v>
      </c>
      <c r="G64" s="350">
        <v>1657</v>
      </c>
      <c r="H64" s="350">
        <v>1678</v>
      </c>
      <c r="I64" s="351">
        <v>1699</v>
      </c>
      <c r="J64" s="421">
        <f t="shared" si="18"/>
        <v>1073</v>
      </c>
      <c r="K64" s="422">
        <f t="shared" si="18"/>
        <v>1109</v>
      </c>
      <c r="L64" s="422">
        <f t="shared" si="18"/>
        <v>1135</v>
      </c>
      <c r="M64" s="422">
        <f t="shared" si="18"/>
        <v>1163</v>
      </c>
      <c r="N64" s="422">
        <f t="shared" si="18"/>
        <v>1177</v>
      </c>
      <c r="O64" s="423">
        <f t="shared" si="35"/>
        <v>1192</v>
      </c>
      <c r="P64" s="260">
        <f t="shared" si="36"/>
        <v>1911.25</v>
      </c>
      <c r="Q64" s="261">
        <f t="shared" si="36"/>
        <v>1976.25</v>
      </c>
      <c r="R64" s="261">
        <f t="shared" si="36"/>
        <v>2022.5</v>
      </c>
      <c r="S64" s="261">
        <f t="shared" si="36"/>
        <v>2071.25</v>
      </c>
      <c r="T64" s="261">
        <f t="shared" si="37"/>
        <v>2097.5</v>
      </c>
      <c r="U64" s="262">
        <f t="shared" si="37"/>
        <v>2123.75</v>
      </c>
      <c r="V64" s="411">
        <f t="shared" si="38"/>
        <v>1119</v>
      </c>
      <c r="W64" s="412">
        <f t="shared" si="38"/>
        <v>1157</v>
      </c>
      <c r="X64" s="412">
        <f t="shared" si="38"/>
        <v>1184</v>
      </c>
      <c r="Y64" s="412">
        <f t="shared" si="38"/>
        <v>1212</v>
      </c>
      <c r="Z64" s="412">
        <f t="shared" si="39"/>
        <v>1228</v>
      </c>
      <c r="AA64" s="413">
        <f t="shared" si="39"/>
        <v>1243</v>
      </c>
      <c r="AB64" s="260">
        <f t="shared" si="19"/>
        <v>2293.5</v>
      </c>
      <c r="AC64" s="261">
        <f t="shared" si="19"/>
        <v>2371.5</v>
      </c>
      <c r="AD64" s="261">
        <f t="shared" si="19"/>
        <v>2427</v>
      </c>
      <c r="AE64" s="261">
        <f t="shared" si="19"/>
        <v>2485.5</v>
      </c>
      <c r="AF64" s="261">
        <f t="shared" si="19"/>
        <v>2517</v>
      </c>
      <c r="AG64" s="262">
        <f t="shared" si="40"/>
        <v>2548.5</v>
      </c>
      <c r="AH64" s="411">
        <f t="shared" si="4"/>
        <v>1342</v>
      </c>
      <c r="AI64" s="412">
        <f t="shared" si="5"/>
        <v>1388</v>
      </c>
      <c r="AJ64" s="412">
        <f t="shared" si="6"/>
        <v>1420</v>
      </c>
      <c r="AK64" s="412">
        <f t="shared" si="7"/>
        <v>1455</v>
      </c>
      <c r="AL64" s="412">
        <f t="shared" si="8"/>
        <v>1473</v>
      </c>
      <c r="AM64" s="413">
        <f t="shared" si="9"/>
        <v>1491</v>
      </c>
      <c r="AN64" s="269">
        <f t="shared" si="20"/>
        <v>2657.625</v>
      </c>
      <c r="AO64" s="432">
        <f t="shared" si="20"/>
        <v>2786.625</v>
      </c>
      <c r="AP64" s="432">
        <f t="shared" si="20"/>
        <v>2878.75</v>
      </c>
      <c r="AQ64" s="432">
        <f t="shared" si="20"/>
        <v>2975.625</v>
      </c>
      <c r="AR64" s="432">
        <f t="shared" si="20"/>
        <v>3027.25</v>
      </c>
      <c r="AS64" s="437">
        <f t="shared" si="41"/>
        <v>3079.375</v>
      </c>
      <c r="AT64" s="448">
        <f t="shared" si="42"/>
        <v>1555</v>
      </c>
      <c r="AU64" s="449">
        <f t="shared" si="42"/>
        <v>1631</v>
      </c>
      <c r="AV64" s="449">
        <f t="shared" si="42"/>
        <v>1685</v>
      </c>
      <c r="AW64" s="449">
        <f t="shared" si="42"/>
        <v>1741</v>
      </c>
      <c r="AX64" s="449">
        <f t="shared" si="43"/>
        <v>1771</v>
      </c>
      <c r="AY64" s="450">
        <f t="shared" si="21"/>
        <v>1802</v>
      </c>
      <c r="AZ64" s="260">
        <f t="shared" si="22"/>
        <v>3021.75</v>
      </c>
      <c r="BA64" s="261">
        <f t="shared" si="22"/>
        <v>3201.75</v>
      </c>
      <c r="BB64" s="261">
        <f t="shared" si="22"/>
        <v>3330.5</v>
      </c>
      <c r="BC64" s="261">
        <f t="shared" si="22"/>
        <v>3465.75</v>
      </c>
      <c r="BD64" s="261">
        <f t="shared" si="22"/>
        <v>3537.5</v>
      </c>
      <c r="BE64" s="262">
        <f t="shared" si="44"/>
        <v>3610.25</v>
      </c>
      <c r="BF64" s="411">
        <f t="shared" si="45"/>
        <v>1768</v>
      </c>
      <c r="BG64" s="412">
        <f t="shared" si="45"/>
        <v>1874</v>
      </c>
      <c r="BH64" s="412">
        <f t="shared" si="45"/>
        <v>1949</v>
      </c>
      <c r="BI64" s="412">
        <f t="shared" si="45"/>
        <v>2028</v>
      </c>
      <c r="BJ64" s="412">
        <f t="shared" si="46"/>
        <v>2070</v>
      </c>
      <c r="BK64" s="413">
        <f t="shared" si="23"/>
        <v>2112</v>
      </c>
      <c r="BL64" s="269">
        <f t="shared" si="24"/>
        <v>3385.875</v>
      </c>
      <c r="BM64" s="270">
        <f t="shared" si="24"/>
        <v>3616.875</v>
      </c>
      <c r="BN64" s="270">
        <f t="shared" si="24"/>
        <v>3782.25</v>
      </c>
      <c r="BO64" s="270">
        <f t="shared" si="24"/>
        <v>3955.875</v>
      </c>
      <c r="BP64" s="270">
        <f t="shared" si="24"/>
        <v>4047.75</v>
      </c>
      <c r="BQ64" s="271">
        <f t="shared" si="47"/>
        <v>4141.125</v>
      </c>
      <c r="BR64" s="448">
        <f t="shared" si="48"/>
        <v>1981</v>
      </c>
      <c r="BS64" s="449">
        <f t="shared" si="48"/>
        <v>2116</v>
      </c>
      <c r="BT64" s="449">
        <f t="shared" si="48"/>
        <v>2213</v>
      </c>
      <c r="BU64" s="449">
        <f t="shared" si="48"/>
        <v>2315</v>
      </c>
      <c r="BV64" s="449">
        <f t="shared" si="49"/>
        <v>2368</v>
      </c>
      <c r="BW64" s="450">
        <f t="shared" si="25"/>
        <v>2423</v>
      </c>
      <c r="BX64" s="253">
        <v>3750</v>
      </c>
      <c r="BY64" s="431">
        <f t="shared" si="26"/>
        <v>4032</v>
      </c>
      <c r="BZ64" s="431">
        <f t="shared" si="27"/>
        <v>4234</v>
      </c>
      <c r="CA64" s="431">
        <f t="shared" si="28"/>
        <v>4446</v>
      </c>
      <c r="CB64" s="431">
        <f t="shared" si="29"/>
        <v>4558</v>
      </c>
      <c r="CC64" s="433">
        <f t="shared" si="30"/>
        <v>4672</v>
      </c>
      <c r="CD64" s="411">
        <f t="shared" si="50"/>
        <v>2194</v>
      </c>
      <c r="CE64" s="412">
        <f t="shared" si="50"/>
        <v>2359</v>
      </c>
      <c r="CF64" s="412">
        <f t="shared" si="50"/>
        <v>2477</v>
      </c>
      <c r="CG64" s="412">
        <f t="shared" si="50"/>
        <v>2601</v>
      </c>
      <c r="CH64" s="412">
        <f t="shared" si="51"/>
        <v>2667</v>
      </c>
      <c r="CI64" s="441">
        <f t="shared" si="51"/>
        <v>2734</v>
      </c>
      <c r="CJ64" s="247">
        <v>1.5</v>
      </c>
      <c r="CK64" s="391">
        <f t="shared" si="17"/>
        <v>1.6125</v>
      </c>
      <c r="CL64" s="391">
        <f t="shared" si="31"/>
        <v>1.693125</v>
      </c>
      <c r="CM64" s="391">
        <f t="shared" si="32"/>
        <v>1.7777812500000001</v>
      </c>
      <c r="CN64" s="391">
        <f t="shared" si="33"/>
        <v>1.82222578125</v>
      </c>
      <c r="CO64" s="392">
        <f t="shared" si="34"/>
        <v>1.8677814257812499</v>
      </c>
    </row>
    <row r="65" spans="1:93" ht="25.5" x14ac:dyDescent="0.2">
      <c r="A65" s="677">
        <v>15</v>
      </c>
      <c r="B65" s="330" t="s">
        <v>238</v>
      </c>
      <c r="C65" s="331" t="s">
        <v>136</v>
      </c>
      <c r="D65" s="352">
        <v>1802</v>
      </c>
      <c r="E65" s="346">
        <v>1902</v>
      </c>
      <c r="F65" s="346">
        <v>1985</v>
      </c>
      <c r="G65" s="346">
        <v>2070</v>
      </c>
      <c r="H65" s="346">
        <v>2134</v>
      </c>
      <c r="I65" s="347">
        <v>2198</v>
      </c>
      <c r="J65" s="418">
        <f t="shared" si="18"/>
        <v>1264</v>
      </c>
      <c r="K65" s="419">
        <f t="shared" si="18"/>
        <v>1335</v>
      </c>
      <c r="L65" s="419">
        <f t="shared" si="18"/>
        <v>1393</v>
      </c>
      <c r="M65" s="419">
        <f t="shared" si="18"/>
        <v>1452</v>
      </c>
      <c r="N65" s="419">
        <f t="shared" si="18"/>
        <v>1497</v>
      </c>
      <c r="O65" s="420">
        <f t="shared" si="35"/>
        <v>1542</v>
      </c>
      <c r="P65" s="415">
        <f t="shared" si="36"/>
        <v>2252.5</v>
      </c>
      <c r="Q65" s="416">
        <f t="shared" si="36"/>
        <v>2377.5</v>
      </c>
      <c r="R65" s="416">
        <f t="shared" si="36"/>
        <v>2481.25</v>
      </c>
      <c r="S65" s="416">
        <f t="shared" si="36"/>
        <v>2587.5</v>
      </c>
      <c r="T65" s="416">
        <f t="shared" si="37"/>
        <v>2667.5</v>
      </c>
      <c r="U65" s="417">
        <f t="shared" si="37"/>
        <v>2747.5</v>
      </c>
      <c r="V65" s="406">
        <f t="shared" si="38"/>
        <v>1318</v>
      </c>
      <c r="W65" s="407">
        <f t="shared" si="38"/>
        <v>1391</v>
      </c>
      <c r="X65" s="407">
        <f t="shared" si="38"/>
        <v>1452</v>
      </c>
      <c r="Y65" s="407">
        <f t="shared" si="38"/>
        <v>1514</v>
      </c>
      <c r="Z65" s="407">
        <f t="shared" si="39"/>
        <v>1561</v>
      </c>
      <c r="AA65" s="408">
        <f t="shared" si="39"/>
        <v>1608</v>
      </c>
      <c r="AB65" s="415">
        <f t="shared" si="19"/>
        <v>2703</v>
      </c>
      <c r="AC65" s="416">
        <f t="shared" si="19"/>
        <v>2853</v>
      </c>
      <c r="AD65" s="416">
        <f t="shared" si="19"/>
        <v>2977.5</v>
      </c>
      <c r="AE65" s="416">
        <f t="shared" si="19"/>
        <v>3105</v>
      </c>
      <c r="AF65" s="416">
        <f t="shared" si="19"/>
        <v>3201</v>
      </c>
      <c r="AG65" s="417">
        <f t="shared" si="40"/>
        <v>3297</v>
      </c>
      <c r="AH65" s="406">
        <f t="shared" si="4"/>
        <v>1582</v>
      </c>
      <c r="AI65" s="407">
        <f t="shared" si="5"/>
        <v>1670</v>
      </c>
      <c r="AJ65" s="407">
        <f t="shared" si="6"/>
        <v>1742</v>
      </c>
      <c r="AK65" s="407">
        <f t="shared" si="7"/>
        <v>1817</v>
      </c>
      <c r="AL65" s="407">
        <f t="shared" si="8"/>
        <v>1873</v>
      </c>
      <c r="AM65" s="408">
        <f t="shared" si="9"/>
        <v>1929</v>
      </c>
      <c r="AN65" s="429">
        <f t="shared" si="20"/>
        <v>3002.25</v>
      </c>
      <c r="AO65" s="427">
        <f t="shared" si="20"/>
        <v>3188</v>
      </c>
      <c r="AP65" s="427">
        <f t="shared" si="20"/>
        <v>3333.875</v>
      </c>
      <c r="AQ65" s="427">
        <f t="shared" si="20"/>
        <v>3484.75</v>
      </c>
      <c r="AR65" s="427">
        <f t="shared" si="20"/>
        <v>3585.75</v>
      </c>
      <c r="AS65" s="435">
        <f t="shared" si="41"/>
        <v>3687.5</v>
      </c>
      <c r="AT65" s="442">
        <f t="shared" si="42"/>
        <v>1757</v>
      </c>
      <c r="AU65" s="443">
        <f t="shared" si="42"/>
        <v>1865</v>
      </c>
      <c r="AV65" s="443">
        <f t="shared" si="42"/>
        <v>1951</v>
      </c>
      <c r="AW65" s="443">
        <f t="shared" si="42"/>
        <v>2039</v>
      </c>
      <c r="AX65" s="443">
        <f t="shared" si="43"/>
        <v>2098</v>
      </c>
      <c r="AY65" s="444">
        <f t="shared" si="21"/>
        <v>2158</v>
      </c>
      <c r="AZ65" s="415">
        <f t="shared" si="22"/>
        <v>3301.5</v>
      </c>
      <c r="BA65" s="416">
        <f t="shared" si="22"/>
        <v>3523</v>
      </c>
      <c r="BB65" s="416">
        <f t="shared" si="22"/>
        <v>3690.25</v>
      </c>
      <c r="BC65" s="416">
        <f t="shared" si="22"/>
        <v>3864.5</v>
      </c>
      <c r="BD65" s="416">
        <f t="shared" si="22"/>
        <v>3970.5</v>
      </c>
      <c r="BE65" s="417">
        <f t="shared" si="44"/>
        <v>4078</v>
      </c>
      <c r="BF65" s="406">
        <f t="shared" si="45"/>
        <v>1932</v>
      </c>
      <c r="BG65" s="407">
        <f t="shared" si="45"/>
        <v>2061</v>
      </c>
      <c r="BH65" s="407">
        <f t="shared" si="45"/>
        <v>2159</v>
      </c>
      <c r="BI65" s="407">
        <f t="shared" si="45"/>
        <v>2261</v>
      </c>
      <c r="BJ65" s="407">
        <f t="shared" si="46"/>
        <v>2323</v>
      </c>
      <c r="BK65" s="408">
        <f t="shared" si="23"/>
        <v>2386</v>
      </c>
      <c r="BL65" s="429">
        <f t="shared" si="24"/>
        <v>3600.75</v>
      </c>
      <c r="BM65" s="434">
        <f t="shared" si="24"/>
        <v>3858</v>
      </c>
      <c r="BN65" s="434">
        <f t="shared" si="24"/>
        <v>4046.625</v>
      </c>
      <c r="BO65" s="434">
        <f t="shared" si="24"/>
        <v>4244.25</v>
      </c>
      <c r="BP65" s="434">
        <f t="shared" si="24"/>
        <v>4355.25</v>
      </c>
      <c r="BQ65" s="438">
        <f t="shared" si="47"/>
        <v>4468.5</v>
      </c>
      <c r="BR65" s="442">
        <f t="shared" si="48"/>
        <v>2107</v>
      </c>
      <c r="BS65" s="443">
        <f t="shared" si="48"/>
        <v>2257</v>
      </c>
      <c r="BT65" s="443">
        <f t="shared" si="48"/>
        <v>2368</v>
      </c>
      <c r="BU65" s="443">
        <f t="shared" si="48"/>
        <v>2483</v>
      </c>
      <c r="BV65" s="443">
        <f t="shared" si="49"/>
        <v>2548</v>
      </c>
      <c r="BW65" s="444">
        <f t="shared" si="25"/>
        <v>2615</v>
      </c>
      <c r="BX65" s="430">
        <v>3900</v>
      </c>
      <c r="BY65" s="426">
        <f t="shared" si="26"/>
        <v>4193</v>
      </c>
      <c r="BZ65" s="426">
        <f t="shared" si="27"/>
        <v>4403</v>
      </c>
      <c r="CA65" s="426">
        <f t="shared" si="28"/>
        <v>4624</v>
      </c>
      <c r="CB65" s="426">
        <f t="shared" si="29"/>
        <v>4740</v>
      </c>
      <c r="CC65" s="428">
        <f t="shared" si="30"/>
        <v>4859</v>
      </c>
      <c r="CD65" s="406">
        <f t="shared" si="50"/>
        <v>2282</v>
      </c>
      <c r="CE65" s="407">
        <f t="shared" si="50"/>
        <v>2453</v>
      </c>
      <c r="CF65" s="407">
        <f t="shared" si="50"/>
        <v>2576</v>
      </c>
      <c r="CG65" s="407">
        <f t="shared" si="50"/>
        <v>2706</v>
      </c>
      <c r="CH65" s="407">
        <f t="shared" si="51"/>
        <v>2773</v>
      </c>
      <c r="CI65" s="439">
        <f t="shared" si="51"/>
        <v>2843</v>
      </c>
      <c r="CJ65" s="402">
        <v>1.56</v>
      </c>
      <c r="CK65" s="403">
        <f t="shared" si="17"/>
        <v>1.677</v>
      </c>
      <c r="CL65" s="403">
        <f t="shared" si="31"/>
        <v>1.76085</v>
      </c>
      <c r="CM65" s="403">
        <f t="shared" si="32"/>
        <v>1.8488925</v>
      </c>
      <c r="CN65" s="403">
        <f t="shared" si="33"/>
        <v>1.8951148125000001</v>
      </c>
      <c r="CO65" s="404">
        <f t="shared" si="34"/>
        <v>1.9424926828125002</v>
      </c>
    </row>
    <row r="66" spans="1:93" ht="15" customHeight="1" x14ac:dyDescent="0.2">
      <c r="A66" s="679"/>
      <c r="B66" s="332" t="s">
        <v>239</v>
      </c>
      <c r="C66" s="333" t="s">
        <v>136</v>
      </c>
      <c r="D66" s="353">
        <v>1681</v>
      </c>
      <c r="E66" s="348">
        <v>1774</v>
      </c>
      <c r="F66" s="348">
        <v>1851</v>
      </c>
      <c r="G66" s="348">
        <v>1930</v>
      </c>
      <c r="H66" s="348">
        <v>1988</v>
      </c>
      <c r="I66" s="349">
        <v>2047</v>
      </c>
      <c r="J66" s="343">
        <f t="shared" si="18"/>
        <v>1180</v>
      </c>
      <c r="K66" s="344">
        <f t="shared" si="18"/>
        <v>1245</v>
      </c>
      <c r="L66" s="344">
        <f t="shared" si="18"/>
        <v>1299</v>
      </c>
      <c r="M66" s="344">
        <f t="shared" si="18"/>
        <v>1354</v>
      </c>
      <c r="N66" s="344">
        <f t="shared" si="18"/>
        <v>1395</v>
      </c>
      <c r="O66" s="345">
        <f t="shared" si="35"/>
        <v>1436</v>
      </c>
      <c r="P66" s="257">
        <f t="shared" si="36"/>
        <v>2101.25</v>
      </c>
      <c r="Q66" s="248">
        <f t="shared" si="36"/>
        <v>2217.5</v>
      </c>
      <c r="R66" s="248">
        <f t="shared" si="36"/>
        <v>2313.75</v>
      </c>
      <c r="S66" s="248">
        <f t="shared" si="36"/>
        <v>2412.5</v>
      </c>
      <c r="T66" s="248">
        <f t="shared" si="37"/>
        <v>2485</v>
      </c>
      <c r="U66" s="258">
        <f t="shared" si="37"/>
        <v>2558.75</v>
      </c>
      <c r="V66" s="409">
        <f t="shared" si="38"/>
        <v>1230</v>
      </c>
      <c r="W66" s="405">
        <f t="shared" si="38"/>
        <v>1298</v>
      </c>
      <c r="X66" s="405">
        <f t="shared" si="38"/>
        <v>1354</v>
      </c>
      <c r="Y66" s="405">
        <f t="shared" si="38"/>
        <v>1412</v>
      </c>
      <c r="Z66" s="405">
        <f t="shared" si="39"/>
        <v>1454</v>
      </c>
      <c r="AA66" s="410">
        <f t="shared" si="39"/>
        <v>1497</v>
      </c>
      <c r="AB66" s="257">
        <f t="shared" si="19"/>
        <v>2521.5</v>
      </c>
      <c r="AC66" s="248">
        <f t="shared" si="19"/>
        <v>2661</v>
      </c>
      <c r="AD66" s="248">
        <f t="shared" si="19"/>
        <v>2776.5</v>
      </c>
      <c r="AE66" s="248">
        <f t="shared" si="19"/>
        <v>2895</v>
      </c>
      <c r="AF66" s="248">
        <f t="shared" si="19"/>
        <v>2982</v>
      </c>
      <c r="AG66" s="258">
        <f t="shared" si="40"/>
        <v>3070.5</v>
      </c>
      <c r="AH66" s="409">
        <f t="shared" si="4"/>
        <v>1476</v>
      </c>
      <c r="AI66" s="405">
        <f t="shared" si="5"/>
        <v>1557</v>
      </c>
      <c r="AJ66" s="405">
        <f t="shared" si="6"/>
        <v>1625</v>
      </c>
      <c r="AK66" s="405">
        <f t="shared" si="7"/>
        <v>1694</v>
      </c>
      <c r="AL66" s="405">
        <f t="shared" si="8"/>
        <v>1745</v>
      </c>
      <c r="AM66" s="410">
        <f t="shared" si="9"/>
        <v>1797</v>
      </c>
      <c r="AN66" s="263">
        <f t="shared" si="20"/>
        <v>2853.625</v>
      </c>
      <c r="AO66" s="366">
        <f t="shared" si="20"/>
        <v>3030.5</v>
      </c>
      <c r="AP66" s="366">
        <f t="shared" si="20"/>
        <v>3168.875</v>
      </c>
      <c r="AQ66" s="366">
        <f t="shared" si="20"/>
        <v>3312.25</v>
      </c>
      <c r="AR66" s="366">
        <f t="shared" si="20"/>
        <v>3406.25</v>
      </c>
      <c r="AS66" s="436">
        <f t="shared" si="41"/>
        <v>3501.875</v>
      </c>
      <c r="AT66" s="445">
        <f t="shared" si="42"/>
        <v>1670</v>
      </c>
      <c r="AU66" s="446">
        <f t="shared" si="42"/>
        <v>1773</v>
      </c>
      <c r="AV66" s="446">
        <f t="shared" si="42"/>
        <v>1854</v>
      </c>
      <c r="AW66" s="446">
        <f t="shared" si="42"/>
        <v>1938</v>
      </c>
      <c r="AX66" s="446">
        <f t="shared" si="43"/>
        <v>1993</v>
      </c>
      <c r="AY66" s="447">
        <f t="shared" si="21"/>
        <v>2049</v>
      </c>
      <c r="AZ66" s="257">
        <f t="shared" si="22"/>
        <v>3185.75</v>
      </c>
      <c r="BA66" s="248">
        <f t="shared" si="22"/>
        <v>3400</v>
      </c>
      <c r="BB66" s="248">
        <f t="shared" si="22"/>
        <v>3561.25</v>
      </c>
      <c r="BC66" s="248">
        <f t="shared" si="22"/>
        <v>3729.5</v>
      </c>
      <c r="BD66" s="248">
        <f t="shared" si="22"/>
        <v>3830.5</v>
      </c>
      <c r="BE66" s="258">
        <f t="shared" si="44"/>
        <v>3933.25</v>
      </c>
      <c r="BF66" s="409">
        <f t="shared" si="45"/>
        <v>1864</v>
      </c>
      <c r="BG66" s="405">
        <f t="shared" si="45"/>
        <v>1989</v>
      </c>
      <c r="BH66" s="405">
        <f t="shared" si="45"/>
        <v>2084</v>
      </c>
      <c r="BI66" s="405">
        <f t="shared" si="45"/>
        <v>2182</v>
      </c>
      <c r="BJ66" s="405">
        <f t="shared" si="46"/>
        <v>2241</v>
      </c>
      <c r="BK66" s="410">
        <f t="shared" si="23"/>
        <v>2301</v>
      </c>
      <c r="BL66" s="263">
        <f t="shared" si="24"/>
        <v>3517.875</v>
      </c>
      <c r="BM66" s="264">
        <f t="shared" si="24"/>
        <v>3769.5</v>
      </c>
      <c r="BN66" s="264">
        <f t="shared" si="24"/>
        <v>3953.625</v>
      </c>
      <c r="BO66" s="264">
        <f t="shared" si="24"/>
        <v>4146.75</v>
      </c>
      <c r="BP66" s="264">
        <f t="shared" si="24"/>
        <v>4254.75</v>
      </c>
      <c r="BQ66" s="265">
        <f t="shared" si="47"/>
        <v>4364.625</v>
      </c>
      <c r="BR66" s="445">
        <f t="shared" si="48"/>
        <v>2058</v>
      </c>
      <c r="BS66" s="446">
        <f t="shared" si="48"/>
        <v>2206</v>
      </c>
      <c r="BT66" s="446">
        <f t="shared" si="48"/>
        <v>2313</v>
      </c>
      <c r="BU66" s="446">
        <f t="shared" si="48"/>
        <v>2426</v>
      </c>
      <c r="BV66" s="446">
        <f t="shared" si="49"/>
        <v>2490</v>
      </c>
      <c r="BW66" s="447">
        <f t="shared" si="25"/>
        <v>2554</v>
      </c>
      <c r="BX66" s="252">
        <v>3850</v>
      </c>
      <c r="BY66" s="387">
        <f t="shared" si="26"/>
        <v>4139</v>
      </c>
      <c r="BZ66" s="387">
        <f t="shared" si="27"/>
        <v>4346</v>
      </c>
      <c r="CA66" s="387">
        <f t="shared" si="28"/>
        <v>4564</v>
      </c>
      <c r="CB66" s="387">
        <f t="shared" si="29"/>
        <v>4679</v>
      </c>
      <c r="CC66" s="388">
        <f t="shared" si="30"/>
        <v>4796</v>
      </c>
      <c r="CD66" s="409">
        <f t="shared" si="50"/>
        <v>2253</v>
      </c>
      <c r="CE66" s="405">
        <f t="shared" si="50"/>
        <v>2422</v>
      </c>
      <c r="CF66" s="405">
        <f t="shared" si="50"/>
        <v>2543</v>
      </c>
      <c r="CG66" s="405">
        <f t="shared" si="50"/>
        <v>2670</v>
      </c>
      <c r="CH66" s="405">
        <f t="shared" si="51"/>
        <v>2738</v>
      </c>
      <c r="CI66" s="440">
        <f t="shared" si="51"/>
        <v>2806</v>
      </c>
      <c r="CJ66" s="246">
        <v>1.54</v>
      </c>
      <c r="CK66" s="389">
        <f t="shared" si="17"/>
        <v>1.6555</v>
      </c>
      <c r="CL66" s="389">
        <f t="shared" si="31"/>
        <v>1.738275</v>
      </c>
      <c r="CM66" s="389">
        <f t="shared" si="32"/>
        <v>1.8251887500000001</v>
      </c>
      <c r="CN66" s="389">
        <f t="shared" si="33"/>
        <v>1.8708184687500002</v>
      </c>
      <c r="CO66" s="390">
        <f t="shared" si="34"/>
        <v>1.9175889304687503</v>
      </c>
    </row>
    <row r="67" spans="1:93" ht="15" customHeight="1" x14ac:dyDescent="0.2">
      <c r="A67" s="679"/>
      <c r="B67" s="332" t="s">
        <v>240</v>
      </c>
      <c r="C67" s="333" t="s">
        <v>136</v>
      </c>
      <c r="D67" s="353">
        <v>1546</v>
      </c>
      <c r="E67" s="348">
        <v>1631</v>
      </c>
      <c r="F67" s="348">
        <v>1700</v>
      </c>
      <c r="G67" s="348">
        <v>1772</v>
      </c>
      <c r="H67" s="348">
        <v>1825</v>
      </c>
      <c r="I67" s="349">
        <v>1879</v>
      </c>
      <c r="J67" s="343">
        <f t="shared" si="18"/>
        <v>1085</v>
      </c>
      <c r="K67" s="344">
        <f t="shared" si="18"/>
        <v>1144</v>
      </c>
      <c r="L67" s="344">
        <f t="shared" si="18"/>
        <v>1193</v>
      </c>
      <c r="M67" s="344">
        <f t="shared" si="18"/>
        <v>1243</v>
      </c>
      <c r="N67" s="344">
        <f t="shared" si="18"/>
        <v>1281</v>
      </c>
      <c r="O67" s="345">
        <f t="shared" si="35"/>
        <v>1318</v>
      </c>
      <c r="P67" s="257">
        <f t="shared" si="36"/>
        <v>1932.5</v>
      </c>
      <c r="Q67" s="248">
        <f t="shared" si="36"/>
        <v>2038.75</v>
      </c>
      <c r="R67" s="248">
        <f t="shared" si="36"/>
        <v>2125</v>
      </c>
      <c r="S67" s="248">
        <f t="shared" si="36"/>
        <v>2215</v>
      </c>
      <c r="T67" s="248">
        <f t="shared" si="37"/>
        <v>2281.25</v>
      </c>
      <c r="U67" s="258">
        <f t="shared" si="37"/>
        <v>2348.75</v>
      </c>
      <c r="V67" s="409">
        <f t="shared" si="38"/>
        <v>1131</v>
      </c>
      <c r="W67" s="405">
        <f t="shared" si="38"/>
        <v>1193</v>
      </c>
      <c r="X67" s="405">
        <f t="shared" si="38"/>
        <v>1244</v>
      </c>
      <c r="Y67" s="405">
        <f t="shared" si="38"/>
        <v>1296</v>
      </c>
      <c r="Z67" s="405">
        <f t="shared" si="39"/>
        <v>1335</v>
      </c>
      <c r="AA67" s="410">
        <f t="shared" si="39"/>
        <v>1375</v>
      </c>
      <c r="AB67" s="257">
        <f t="shared" si="19"/>
        <v>2319</v>
      </c>
      <c r="AC67" s="248">
        <f t="shared" si="19"/>
        <v>2446.5</v>
      </c>
      <c r="AD67" s="248">
        <f t="shared" si="19"/>
        <v>2550</v>
      </c>
      <c r="AE67" s="248">
        <f t="shared" si="19"/>
        <v>2658</v>
      </c>
      <c r="AF67" s="248">
        <f t="shared" si="19"/>
        <v>2737.5</v>
      </c>
      <c r="AG67" s="258">
        <f t="shared" si="40"/>
        <v>2818.5</v>
      </c>
      <c r="AH67" s="409">
        <f t="shared" si="4"/>
        <v>1357</v>
      </c>
      <c r="AI67" s="405">
        <f t="shared" si="5"/>
        <v>1432</v>
      </c>
      <c r="AJ67" s="405">
        <f t="shared" si="6"/>
        <v>1492</v>
      </c>
      <c r="AK67" s="405">
        <f t="shared" si="7"/>
        <v>1555</v>
      </c>
      <c r="AL67" s="405">
        <f t="shared" si="8"/>
        <v>1602</v>
      </c>
      <c r="AM67" s="410">
        <f t="shared" si="9"/>
        <v>1649</v>
      </c>
      <c r="AN67" s="263">
        <f t="shared" si="20"/>
        <v>2676.75</v>
      </c>
      <c r="AO67" s="366">
        <f t="shared" si="20"/>
        <v>2842.875</v>
      </c>
      <c r="AP67" s="366">
        <f t="shared" si="20"/>
        <v>2971</v>
      </c>
      <c r="AQ67" s="366">
        <f t="shared" si="20"/>
        <v>3105</v>
      </c>
      <c r="AR67" s="366">
        <f t="shared" si="20"/>
        <v>3192.625</v>
      </c>
      <c r="AS67" s="436">
        <f t="shared" si="41"/>
        <v>3281.875</v>
      </c>
      <c r="AT67" s="445">
        <f t="shared" si="42"/>
        <v>1566</v>
      </c>
      <c r="AU67" s="446">
        <f t="shared" si="42"/>
        <v>1664</v>
      </c>
      <c r="AV67" s="446">
        <f t="shared" si="42"/>
        <v>1739</v>
      </c>
      <c r="AW67" s="446">
        <f t="shared" si="42"/>
        <v>1817</v>
      </c>
      <c r="AX67" s="446">
        <f t="shared" si="43"/>
        <v>1868</v>
      </c>
      <c r="AY67" s="447">
        <f t="shared" si="21"/>
        <v>1920</v>
      </c>
      <c r="AZ67" s="257">
        <f t="shared" si="22"/>
        <v>3034.5</v>
      </c>
      <c r="BA67" s="248">
        <f t="shared" si="22"/>
        <v>3239.25</v>
      </c>
      <c r="BB67" s="248">
        <f t="shared" si="22"/>
        <v>3392</v>
      </c>
      <c r="BC67" s="248">
        <f t="shared" si="22"/>
        <v>3552</v>
      </c>
      <c r="BD67" s="248">
        <f t="shared" si="22"/>
        <v>3647.75</v>
      </c>
      <c r="BE67" s="258">
        <f t="shared" si="44"/>
        <v>3745.25</v>
      </c>
      <c r="BF67" s="409">
        <f t="shared" si="45"/>
        <v>1776</v>
      </c>
      <c r="BG67" s="405">
        <f t="shared" si="45"/>
        <v>1895</v>
      </c>
      <c r="BH67" s="405">
        <f t="shared" si="45"/>
        <v>1985</v>
      </c>
      <c r="BI67" s="405">
        <f t="shared" si="45"/>
        <v>2078</v>
      </c>
      <c r="BJ67" s="405">
        <f t="shared" si="46"/>
        <v>2134</v>
      </c>
      <c r="BK67" s="410">
        <f t="shared" si="23"/>
        <v>2191</v>
      </c>
      <c r="BL67" s="263">
        <f t="shared" si="24"/>
        <v>3392.25</v>
      </c>
      <c r="BM67" s="264">
        <f t="shared" si="24"/>
        <v>3635.625</v>
      </c>
      <c r="BN67" s="264">
        <f t="shared" si="24"/>
        <v>3813</v>
      </c>
      <c r="BO67" s="264">
        <f t="shared" si="24"/>
        <v>3999</v>
      </c>
      <c r="BP67" s="264">
        <f t="shared" si="24"/>
        <v>4102.875</v>
      </c>
      <c r="BQ67" s="265">
        <f t="shared" si="47"/>
        <v>4208.625</v>
      </c>
      <c r="BR67" s="445">
        <f t="shared" si="48"/>
        <v>1985</v>
      </c>
      <c r="BS67" s="446">
        <f t="shared" si="48"/>
        <v>2127</v>
      </c>
      <c r="BT67" s="446">
        <f t="shared" si="48"/>
        <v>2231</v>
      </c>
      <c r="BU67" s="446">
        <f t="shared" si="48"/>
        <v>2340</v>
      </c>
      <c r="BV67" s="446">
        <f t="shared" si="49"/>
        <v>2401</v>
      </c>
      <c r="BW67" s="447">
        <f t="shared" si="25"/>
        <v>2463</v>
      </c>
      <c r="BX67" s="252">
        <v>3750</v>
      </c>
      <c r="BY67" s="387">
        <f t="shared" si="26"/>
        <v>4032</v>
      </c>
      <c r="BZ67" s="387">
        <f t="shared" si="27"/>
        <v>4234</v>
      </c>
      <c r="CA67" s="387">
        <f t="shared" si="28"/>
        <v>4446</v>
      </c>
      <c r="CB67" s="387">
        <f t="shared" si="29"/>
        <v>4558</v>
      </c>
      <c r="CC67" s="388">
        <f t="shared" si="30"/>
        <v>4672</v>
      </c>
      <c r="CD67" s="409">
        <f t="shared" si="50"/>
        <v>2194</v>
      </c>
      <c r="CE67" s="405">
        <f t="shared" si="50"/>
        <v>2359</v>
      </c>
      <c r="CF67" s="405">
        <f t="shared" si="50"/>
        <v>2477</v>
      </c>
      <c r="CG67" s="405">
        <f t="shared" si="50"/>
        <v>2601</v>
      </c>
      <c r="CH67" s="405">
        <f t="shared" si="51"/>
        <v>2667</v>
      </c>
      <c r="CI67" s="440">
        <f t="shared" si="51"/>
        <v>2734</v>
      </c>
      <c r="CJ67" s="246">
        <v>1.5</v>
      </c>
      <c r="CK67" s="389">
        <f t="shared" si="17"/>
        <v>1.6125</v>
      </c>
      <c r="CL67" s="389">
        <f t="shared" si="31"/>
        <v>1.693125</v>
      </c>
      <c r="CM67" s="389">
        <f t="shared" si="32"/>
        <v>1.7777812500000001</v>
      </c>
      <c r="CN67" s="389">
        <f t="shared" si="33"/>
        <v>1.82222578125</v>
      </c>
      <c r="CO67" s="390">
        <f t="shared" si="34"/>
        <v>1.8677814257812499</v>
      </c>
    </row>
    <row r="68" spans="1:93" ht="15.75" customHeight="1" thickBot="1" x14ac:dyDescent="0.25">
      <c r="A68" s="678"/>
      <c r="B68" s="334" t="s">
        <v>241</v>
      </c>
      <c r="C68" s="335" t="s">
        <v>136</v>
      </c>
      <c r="D68" s="354">
        <v>1529</v>
      </c>
      <c r="E68" s="350">
        <v>1581</v>
      </c>
      <c r="F68" s="350">
        <v>1618</v>
      </c>
      <c r="G68" s="350">
        <v>1657</v>
      </c>
      <c r="H68" s="350">
        <v>1678</v>
      </c>
      <c r="I68" s="351">
        <v>1699</v>
      </c>
      <c r="J68" s="421">
        <f t="shared" si="18"/>
        <v>1073</v>
      </c>
      <c r="K68" s="422">
        <f t="shared" si="18"/>
        <v>1109</v>
      </c>
      <c r="L68" s="422">
        <f t="shared" si="18"/>
        <v>1135</v>
      </c>
      <c r="M68" s="422">
        <f t="shared" si="18"/>
        <v>1163</v>
      </c>
      <c r="N68" s="422">
        <f t="shared" si="18"/>
        <v>1177</v>
      </c>
      <c r="O68" s="423">
        <f t="shared" si="35"/>
        <v>1192</v>
      </c>
      <c r="P68" s="260">
        <f t="shared" si="36"/>
        <v>1911.25</v>
      </c>
      <c r="Q68" s="261">
        <f t="shared" si="36"/>
        <v>1976.25</v>
      </c>
      <c r="R68" s="261">
        <f t="shared" si="36"/>
        <v>2022.5</v>
      </c>
      <c r="S68" s="261">
        <f t="shared" si="36"/>
        <v>2071.25</v>
      </c>
      <c r="T68" s="261">
        <f t="shared" si="37"/>
        <v>2097.5</v>
      </c>
      <c r="U68" s="262">
        <f t="shared" si="37"/>
        <v>2123.75</v>
      </c>
      <c r="V68" s="411">
        <f t="shared" si="38"/>
        <v>1119</v>
      </c>
      <c r="W68" s="412">
        <f t="shared" si="38"/>
        <v>1157</v>
      </c>
      <c r="X68" s="412">
        <f t="shared" si="38"/>
        <v>1184</v>
      </c>
      <c r="Y68" s="412">
        <f t="shared" si="38"/>
        <v>1212</v>
      </c>
      <c r="Z68" s="412">
        <f t="shared" si="39"/>
        <v>1228</v>
      </c>
      <c r="AA68" s="413">
        <f t="shared" si="39"/>
        <v>1243</v>
      </c>
      <c r="AB68" s="260">
        <f t="shared" si="19"/>
        <v>2293.5</v>
      </c>
      <c r="AC68" s="261">
        <f t="shared" si="19"/>
        <v>2371.5</v>
      </c>
      <c r="AD68" s="261">
        <f t="shared" si="19"/>
        <v>2427</v>
      </c>
      <c r="AE68" s="261">
        <f t="shared" si="19"/>
        <v>2485.5</v>
      </c>
      <c r="AF68" s="261">
        <f t="shared" si="19"/>
        <v>2517</v>
      </c>
      <c r="AG68" s="262">
        <f t="shared" si="40"/>
        <v>2548.5</v>
      </c>
      <c r="AH68" s="411">
        <f t="shared" si="4"/>
        <v>1342</v>
      </c>
      <c r="AI68" s="412">
        <f t="shared" si="5"/>
        <v>1388</v>
      </c>
      <c r="AJ68" s="412">
        <f t="shared" si="6"/>
        <v>1420</v>
      </c>
      <c r="AK68" s="412">
        <f t="shared" si="7"/>
        <v>1455</v>
      </c>
      <c r="AL68" s="412">
        <f t="shared" si="8"/>
        <v>1473</v>
      </c>
      <c r="AM68" s="413">
        <f t="shared" si="9"/>
        <v>1491</v>
      </c>
      <c r="AN68" s="269">
        <f t="shared" si="20"/>
        <v>2622.625</v>
      </c>
      <c r="AO68" s="432">
        <f t="shared" si="20"/>
        <v>2748.875</v>
      </c>
      <c r="AP68" s="432">
        <f t="shared" si="20"/>
        <v>2839.25</v>
      </c>
      <c r="AQ68" s="432">
        <f t="shared" si="20"/>
        <v>2934.125</v>
      </c>
      <c r="AR68" s="432">
        <f t="shared" si="20"/>
        <v>2984.5</v>
      </c>
      <c r="AS68" s="437">
        <f t="shared" si="41"/>
        <v>3035.625</v>
      </c>
      <c r="AT68" s="448">
        <f t="shared" si="42"/>
        <v>1535</v>
      </c>
      <c r="AU68" s="449">
        <f t="shared" si="42"/>
        <v>1609</v>
      </c>
      <c r="AV68" s="449">
        <f t="shared" si="42"/>
        <v>1661</v>
      </c>
      <c r="AW68" s="449">
        <f t="shared" si="42"/>
        <v>1717</v>
      </c>
      <c r="AX68" s="449">
        <f t="shared" si="43"/>
        <v>1746</v>
      </c>
      <c r="AY68" s="450">
        <f t="shared" si="21"/>
        <v>1776</v>
      </c>
      <c r="AZ68" s="260">
        <f t="shared" si="22"/>
        <v>2951.75</v>
      </c>
      <c r="BA68" s="261">
        <f t="shared" si="22"/>
        <v>3126.25</v>
      </c>
      <c r="BB68" s="261">
        <f t="shared" si="22"/>
        <v>3251.5</v>
      </c>
      <c r="BC68" s="261">
        <f t="shared" si="22"/>
        <v>3382.75</v>
      </c>
      <c r="BD68" s="261">
        <f t="shared" si="22"/>
        <v>3452</v>
      </c>
      <c r="BE68" s="262">
        <f t="shared" si="44"/>
        <v>3522.75</v>
      </c>
      <c r="BF68" s="411">
        <f t="shared" si="45"/>
        <v>1727</v>
      </c>
      <c r="BG68" s="412">
        <f t="shared" si="45"/>
        <v>1829</v>
      </c>
      <c r="BH68" s="412">
        <f t="shared" si="45"/>
        <v>1903</v>
      </c>
      <c r="BI68" s="412">
        <f t="shared" si="45"/>
        <v>1979</v>
      </c>
      <c r="BJ68" s="412">
        <f t="shared" si="46"/>
        <v>2020</v>
      </c>
      <c r="BK68" s="413">
        <f t="shared" si="23"/>
        <v>2061</v>
      </c>
      <c r="BL68" s="269">
        <f t="shared" si="24"/>
        <v>3280.875</v>
      </c>
      <c r="BM68" s="270">
        <f t="shared" si="24"/>
        <v>3503.625</v>
      </c>
      <c r="BN68" s="270">
        <f t="shared" si="24"/>
        <v>3663.75</v>
      </c>
      <c r="BO68" s="270">
        <f t="shared" si="24"/>
        <v>3831.375</v>
      </c>
      <c r="BP68" s="270">
        <f t="shared" si="24"/>
        <v>3919.5</v>
      </c>
      <c r="BQ68" s="271">
        <f t="shared" si="47"/>
        <v>4009.875</v>
      </c>
      <c r="BR68" s="448">
        <f t="shared" si="48"/>
        <v>1920</v>
      </c>
      <c r="BS68" s="449">
        <f t="shared" si="48"/>
        <v>2050</v>
      </c>
      <c r="BT68" s="449">
        <f t="shared" si="48"/>
        <v>2144</v>
      </c>
      <c r="BU68" s="449">
        <f t="shared" si="48"/>
        <v>2242</v>
      </c>
      <c r="BV68" s="449">
        <f t="shared" si="49"/>
        <v>2293</v>
      </c>
      <c r="BW68" s="450">
        <f t="shared" si="25"/>
        <v>2346</v>
      </c>
      <c r="BX68" s="253">
        <v>3610</v>
      </c>
      <c r="BY68" s="431">
        <f t="shared" si="26"/>
        <v>3881</v>
      </c>
      <c r="BZ68" s="431">
        <f t="shared" si="27"/>
        <v>4076</v>
      </c>
      <c r="CA68" s="431">
        <f t="shared" si="28"/>
        <v>4280</v>
      </c>
      <c r="CB68" s="431">
        <f t="shared" si="29"/>
        <v>4387</v>
      </c>
      <c r="CC68" s="433">
        <f t="shared" si="30"/>
        <v>4497</v>
      </c>
      <c r="CD68" s="411">
        <f t="shared" si="50"/>
        <v>2112</v>
      </c>
      <c r="CE68" s="412">
        <f t="shared" si="50"/>
        <v>2271</v>
      </c>
      <c r="CF68" s="412">
        <f t="shared" si="50"/>
        <v>2385</v>
      </c>
      <c r="CG68" s="412">
        <f t="shared" si="50"/>
        <v>2504</v>
      </c>
      <c r="CH68" s="412">
        <f t="shared" si="51"/>
        <v>2567</v>
      </c>
      <c r="CI68" s="441">
        <f t="shared" si="51"/>
        <v>2631</v>
      </c>
      <c r="CJ68" s="247">
        <v>1.44</v>
      </c>
      <c r="CK68" s="391">
        <f t="shared" si="17"/>
        <v>1.548</v>
      </c>
      <c r="CL68" s="391">
        <f t="shared" si="31"/>
        <v>1.6254</v>
      </c>
      <c r="CM68" s="391">
        <f t="shared" si="32"/>
        <v>1.7066699999999999</v>
      </c>
      <c r="CN68" s="391">
        <f t="shared" si="33"/>
        <v>1.7493367499999999</v>
      </c>
      <c r="CO68" s="392">
        <f t="shared" si="34"/>
        <v>1.7930701687499999</v>
      </c>
    </row>
    <row r="69" spans="1:93" ht="25.5" x14ac:dyDescent="0.2">
      <c r="A69" s="677">
        <v>16</v>
      </c>
      <c r="B69" s="330" t="s">
        <v>272</v>
      </c>
      <c r="C69" s="331" t="s">
        <v>136</v>
      </c>
      <c r="D69" s="352">
        <v>1541</v>
      </c>
      <c r="E69" s="346">
        <v>1626</v>
      </c>
      <c r="F69" s="346">
        <v>1696</v>
      </c>
      <c r="G69" s="346">
        <v>1767</v>
      </c>
      <c r="H69" s="346">
        <v>1820</v>
      </c>
      <c r="I69" s="347">
        <v>1873</v>
      </c>
      <c r="J69" s="418">
        <f t="shared" si="18"/>
        <v>1081</v>
      </c>
      <c r="K69" s="419">
        <f t="shared" si="18"/>
        <v>1141</v>
      </c>
      <c r="L69" s="419">
        <f t="shared" si="18"/>
        <v>1190</v>
      </c>
      <c r="M69" s="419">
        <f t="shared" si="18"/>
        <v>1240</v>
      </c>
      <c r="N69" s="419">
        <f t="shared" si="18"/>
        <v>1277</v>
      </c>
      <c r="O69" s="420">
        <f t="shared" si="35"/>
        <v>1314</v>
      </c>
      <c r="P69" s="415">
        <f t="shared" si="36"/>
        <v>1926.25</v>
      </c>
      <c r="Q69" s="416">
        <f t="shared" si="36"/>
        <v>2032.5</v>
      </c>
      <c r="R69" s="416">
        <f t="shared" si="36"/>
        <v>2120</v>
      </c>
      <c r="S69" s="416">
        <f t="shared" si="36"/>
        <v>2208.75</v>
      </c>
      <c r="T69" s="416">
        <f t="shared" si="37"/>
        <v>2275</v>
      </c>
      <c r="U69" s="417">
        <f t="shared" si="37"/>
        <v>2341.25</v>
      </c>
      <c r="V69" s="406">
        <f t="shared" si="38"/>
        <v>1127</v>
      </c>
      <c r="W69" s="407">
        <f t="shared" si="38"/>
        <v>1190</v>
      </c>
      <c r="X69" s="407">
        <f t="shared" si="38"/>
        <v>1241</v>
      </c>
      <c r="Y69" s="407">
        <f t="shared" si="38"/>
        <v>1293</v>
      </c>
      <c r="Z69" s="407">
        <f t="shared" si="39"/>
        <v>1331</v>
      </c>
      <c r="AA69" s="408">
        <f t="shared" si="39"/>
        <v>1370</v>
      </c>
      <c r="AB69" s="415">
        <f t="shared" si="19"/>
        <v>2311.5</v>
      </c>
      <c r="AC69" s="416">
        <f t="shared" si="19"/>
        <v>2439</v>
      </c>
      <c r="AD69" s="416">
        <f t="shared" si="19"/>
        <v>2544</v>
      </c>
      <c r="AE69" s="416">
        <f t="shared" si="19"/>
        <v>2650.5</v>
      </c>
      <c r="AF69" s="416">
        <f t="shared" si="19"/>
        <v>2730</v>
      </c>
      <c r="AG69" s="417">
        <f t="shared" si="40"/>
        <v>2809.5</v>
      </c>
      <c r="AH69" s="406">
        <f t="shared" si="4"/>
        <v>1353</v>
      </c>
      <c r="AI69" s="407">
        <f t="shared" si="5"/>
        <v>1427</v>
      </c>
      <c r="AJ69" s="407">
        <f t="shared" si="6"/>
        <v>1489</v>
      </c>
      <c r="AK69" s="407">
        <f t="shared" si="7"/>
        <v>1551</v>
      </c>
      <c r="AL69" s="407">
        <f t="shared" si="8"/>
        <v>1598</v>
      </c>
      <c r="AM69" s="408">
        <f t="shared" si="9"/>
        <v>1644</v>
      </c>
      <c r="AN69" s="429">
        <f t="shared" si="20"/>
        <v>2708.625</v>
      </c>
      <c r="AO69" s="427">
        <f t="shared" si="20"/>
        <v>2877.5</v>
      </c>
      <c r="AP69" s="427">
        <f t="shared" si="20"/>
        <v>3008.75</v>
      </c>
      <c r="AQ69" s="427">
        <f t="shared" si="20"/>
        <v>3143.875</v>
      </c>
      <c r="AR69" s="427">
        <f t="shared" si="20"/>
        <v>3232.5</v>
      </c>
      <c r="AS69" s="435">
        <f t="shared" si="41"/>
        <v>3321.875</v>
      </c>
      <c r="AT69" s="442">
        <f t="shared" si="42"/>
        <v>1585</v>
      </c>
      <c r="AU69" s="443">
        <f t="shared" si="42"/>
        <v>1684</v>
      </c>
      <c r="AV69" s="443">
        <f t="shared" si="42"/>
        <v>1761</v>
      </c>
      <c r="AW69" s="443">
        <f t="shared" si="42"/>
        <v>1840</v>
      </c>
      <c r="AX69" s="443">
        <f t="shared" si="43"/>
        <v>1892</v>
      </c>
      <c r="AY69" s="444">
        <f t="shared" si="21"/>
        <v>1944</v>
      </c>
      <c r="AZ69" s="415">
        <f t="shared" si="22"/>
        <v>3105.75</v>
      </c>
      <c r="BA69" s="416">
        <f t="shared" si="22"/>
        <v>3316</v>
      </c>
      <c r="BB69" s="416">
        <f t="shared" si="22"/>
        <v>3473.5</v>
      </c>
      <c r="BC69" s="416">
        <f t="shared" si="22"/>
        <v>3637.25</v>
      </c>
      <c r="BD69" s="416">
        <f t="shared" si="22"/>
        <v>3735</v>
      </c>
      <c r="BE69" s="417">
        <f t="shared" si="44"/>
        <v>3834.25</v>
      </c>
      <c r="BF69" s="406">
        <f t="shared" si="45"/>
        <v>1817</v>
      </c>
      <c r="BG69" s="407">
        <f t="shared" si="45"/>
        <v>1940</v>
      </c>
      <c r="BH69" s="407">
        <f t="shared" si="45"/>
        <v>2032</v>
      </c>
      <c r="BI69" s="407">
        <f t="shared" si="45"/>
        <v>2128</v>
      </c>
      <c r="BJ69" s="407">
        <f t="shared" si="46"/>
        <v>2185</v>
      </c>
      <c r="BK69" s="408">
        <f t="shared" si="23"/>
        <v>2244</v>
      </c>
      <c r="BL69" s="429">
        <f t="shared" si="24"/>
        <v>3502.875</v>
      </c>
      <c r="BM69" s="434">
        <f t="shared" si="24"/>
        <v>3754.5</v>
      </c>
      <c r="BN69" s="434">
        <f t="shared" si="24"/>
        <v>3938.25</v>
      </c>
      <c r="BO69" s="434">
        <f t="shared" si="24"/>
        <v>4130.625</v>
      </c>
      <c r="BP69" s="434">
        <f t="shared" si="24"/>
        <v>4237.5</v>
      </c>
      <c r="BQ69" s="438">
        <f t="shared" si="47"/>
        <v>4346.625</v>
      </c>
      <c r="BR69" s="442">
        <f t="shared" si="48"/>
        <v>2050</v>
      </c>
      <c r="BS69" s="443">
        <f t="shared" si="48"/>
        <v>2197</v>
      </c>
      <c r="BT69" s="443">
        <f t="shared" si="48"/>
        <v>2304</v>
      </c>
      <c r="BU69" s="443">
        <f t="shared" si="48"/>
        <v>2417</v>
      </c>
      <c r="BV69" s="443">
        <f t="shared" si="49"/>
        <v>2479</v>
      </c>
      <c r="BW69" s="444">
        <f t="shared" si="25"/>
        <v>2543</v>
      </c>
      <c r="BX69" s="430">
        <v>3900</v>
      </c>
      <c r="BY69" s="426">
        <f t="shared" si="26"/>
        <v>4193</v>
      </c>
      <c r="BZ69" s="426">
        <f t="shared" si="27"/>
        <v>4403</v>
      </c>
      <c r="CA69" s="426">
        <f t="shared" si="28"/>
        <v>4624</v>
      </c>
      <c r="CB69" s="426">
        <f t="shared" si="29"/>
        <v>4740</v>
      </c>
      <c r="CC69" s="428">
        <f t="shared" si="30"/>
        <v>4859</v>
      </c>
      <c r="CD69" s="406">
        <f t="shared" si="50"/>
        <v>2282</v>
      </c>
      <c r="CE69" s="407">
        <f t="shared" si="50"/>
        <v>2453</v>
      </c>
      <c r="CF69" s="407">
        <f t="shared" si="50"/>
        <v>2576</v>
      </c>
      <c r="CG69" s="407">
        <f t="shared" si="50"/>
        <v>2706</v>
      </c>
      <c r="CH69" s="407">
        <f t="shared" si="51"/>
        <v>2773</v>
      </c>
      <c r="CI69" s="439">
        <f t="shared" si="51"/>
        <v>2843</v>
      </c>
      <c r="CJ69" s="402">
        <v>1.56</v>
      </c>
      <c r="CK69" s="403">
        <f t="shared" si="17"/>
        <v>1.677</v>
      </c>
      <c r="CL69" s="403">
        <f t="shared" si="31"/>
        <v>1.76085</v>
      </c>
      <c r="CM69" s="403">
        <f t="shared" si="32"/>
        <v>1.8488925</v>
      </c>
      <c r="CN69" s="403">
        <f t="shared" si="33"/>
        <v>1.8951148125000001</v>
      </c>
      <c r="CO69" s="404">
        <f t="shared" si="34"/>
        <v>1.9424926828125002</v>
      </c>
    </row>
    <row r="70" spans="1:93" ht="15" customHeight="1" x14ac:dyDescent="0.2">
      <c r="A70" s="679"/>
      <c r="B70" s="332" t="s">
        <v>242</v>
      </c>
      <c r="C70" s="333" t="s">
        <v>136</v>
      </c>
      <c r="D70" s="353">
        <v>1539</v>
      </c>
      <c r="E70" s="348">
        <v>1623</v>
      </c>
      <c r="F70" s="348">
        <v>1693</v>
      </c>
      <c r="G70" s="348">
        <v>1764</v>
      </c>
      <c r="H70" s="348">
        <v>1817</v>
      </c>
      <c r="I70" s="349">
        <v>1870</v>
      </c>
      <c r="J70" s="343">
        <f t="shared" si="18"/>
        <v>1080</v>
      </c>
      <c r="K70" s="344">
        <f t="shared" si="18"/>
        <v>1139</v>
      </c>
      <c r="L70" s="344">
        <f t="shared" si="18"/>
        <v>1188</v>
      </c>
      <c r="M70" s="344">
        <f t="shared" si="18"/>
        <v>1238</v>
      </c>
      <c r="N70" s="344">
        <f t="shared" si="18"/>
        <v>1275</v>
      </c>
      <c r="O70" s="345">
        <f t="shared" si="35"/>
        <v>1312</v>
      </c>
      <c r="P70" s="257">
        <f t="shared" si="36"/>
        <v>1923.75</v>
      </c>
      <c r="Q70" s="248">
        <f t="shared" si="36"/>
        <v>2028.75</v>
      </c>
      <c r="R70" s="248">
        <f t="shared" si="36"/>
        <v>2116.25</v>
      </c>
      <c r="S70" s="248">
        <f t="shared" si="36"/>
        <v>2205</v>
      </c>
      <c r="T70" s="248">
        <f t="shared" si="37"/>
        <v>2271.25</v>
      </c>
      <c r="U70" s="258">
        <f t="shared" si="37"/>
        <v>2337.5</v>
      </c>
      <c r="V70" s="409">
        <f t="shared" si="38"/>
        <v>1126</v>
      </c>
      <c r="W70" s="405">
        <f t="shared" si="38"/>
        <v>1187</v>
      </c>
      <c r="X70" s="405">
        <f t="shared" si="38"/>
        <v>1239</v>
      </c>
      <c r="Y70" s="405">
        <f t="shared" si="38"/>
        <v>1290</v>
      </c>
      <c r="Z70" s="405">
        <f t="shared" si="39"/>
        <v>1329</v>
      </c>
      <c r="AA70" s="410">
        <f t="shared" si="39"/>
        <v>1368</v>
      </c>
      <c r="AB70" s="257">
        <f t="shared" si="19"/>
        <v>2308.5</v>
      </c>
      <c r="AC70" s="248">
        <f t="shared" si="19"/>
        <v>2434.5</v>
      </c>
      <c r="AD70" s="248">
        <f t="shared" si="19"/>
        <v>2539.5</v>
      </c>
      <c r="AE70" s="248">
        <f t="shared" si="19"/>
        <v>2646</v>
      </c>
      <c r="AF70" s="248">
        <f t="shared" si="19"/>
        <v>2725.5</v>
      </c>
      <c r="AG70" s="258">
        <f t="shared" si="40"/>
        <v>2805</v>
      </c>
      <c r="AH70" s="409">
        <f t="shared" si="4"/>
        <v>1351</v>
      </c>
      <c r="AI70" s="405">
        <f t="shared" si="5"/>
        <v>1425</v>
      </c>
      <c r="AJ70" s="405">
        <f t="shared" si="6"/>
        <v>1486</v>
      </c>
      <c r="AK70" s="405">
        <f t="shared" si="7"/>
        <v>1548</v>
      </c>
      <c r="AL70" s="405">
        <f t="shared" si="8"/>
        <v>1595</v>
      </c>
      <c r="AM70" s="410">
        <f t="shared" si="9"/>
        <v>1641</v>
      </c>
      <c r="AN70" s="263">
        <f t="shared" si="20"/>
        <v>2693.875</v>
      </c>
      <c r="AO70" s="366">
        <f t="shared" si="20"/>
        <v>2860.625</v>
      </c>
      <c r="AP70" s="366">
        <f t="shared" si="20"/>
        <v>2991.125</v>
      </c>
      <c r="AQ70" s="366">
        <f t="shared" si="20"/>
        <v>3125.5</v>
      </c>
      <c r="AR70" s="366">
        <f t="shared" si="20"/>
        <v>3213.875</v>
      </c>
      <c r="AS70" s="436">
        <f t="shared" si="41"/>
        <v>3302.75</v>
      </c>
      <c r="AT70" s="445">
        <f t="shared" si="42"/>
        <v>1576</v>
      </c>
      <c r="AU70" s="446">
        <f t="shared" si="42"/>
        <v>1674</v>
      </c>
      <c r="AV70" s="446">
        <f t="shared" si="42"/>
        <v>1750</v>
      </c>
      <c r="AW70" s="446">
        <f t="shared" si="42"/>
        <v>1829</v>
      </c>
      <c r="AX70" s="446">
        <f t="shared" si="43"/>
        <v>1881</v>
      </c>
      <c r="AY70" s="447">
        <f t="shared" si="21"/>
        <v>1933</v>
      </c>
      <c r="AZ70" s="257">
        <f t="shared" si="22"/>
        <v>3079.25</v>
      </c>
      <c r="BA70" s="248">
        <f t="shared" si="22"/>
        <v>3286.75</v>
      </c>
      <c r="BB70" s="248">
        <f t="shared" si="22"/>
        <v>3442.75</v>
      </c>
      <c r="BC70" s="248">
        <f t="shared" si="22"/>
        <v>3605</v>
      </c>
      <c r="BD70" s="248">
        <f t="shared" si="22"/>
        <v>3702.25</v>
      </c>
      <c r="BE70" s="258">
        <f t="shared" si="44"/>
        <v>3800.5</v>
      </c>
      <c r="BF70" s="409">
        <f t="shared" si="45"/>
        <v>1802</v>
      </c>
      <c r="BG70" s="405">
        <f t="shared" si="45"/>
        <v>1923</v>
      </c>
      <c r="BH70" s="405">
        <f t="shared" si="45"/>
        <v>2015</v>
      </c>
      <c r="BI70" s="405">
        <f t="shared" si="45"/>
        <v>2109</v>
      </c>
      <c r="BJ70" s="405">
        <f t="shared" si="46"/>
        <v>2166</v>
      </c>
      <c r="BK70" s="410">
        <f t="shared" si="23"/>
        <v>2224</v>
      </c>
      <c r="BL70" s="263">
        <f t="shared" si="24"/>
        <v>3464.625</v>
      </c>
      <c r="BM70" s="264">
        <f t="shared" si="24"/>
        <v>3712.875</v>
      </c>
      <c r="BN70" s="264">
        <f t="shared" si="24"/>
        <v>3894.375</v>
      </c>
      <c r="BO70" s="264">
        <f t="shared" si="24"/>
        <v>4084.5</v>
      </c>
      <c r="BP70" s="264">
        <f t="shared" si="24"/>
        <v>4190.625</v>
      </c>
      <c r="BQ70" s="265">
        <f t="shared" si="47"/>
        <v>4298.25</v>
      </c>
      <c r="BR70" s="445">
        <f t="shared" si="48"/>
        <v>2027</v>
      </c>
      <c r="BS70" s="446">
        <f t="shared" si="48"/>
        <v>2173</v>
      </c>
      <c r="BT70" s="446">
        <f t="shared" si="48"/>
        <v>2279</v>
      </c>
      <c r="BU70" s="446">
        <f t="shared" si="48"/>
        <v>2390</v>
      </c>
      <c r="BV70" s="446">
        <f t="shared" si="49"/>
        <v>2452</v>
      </c>
      <c r="BW70" s="447">
        <f t="shared" si="25"/>
        <v>2515</v>
      </c>
      <c r="BX70" s="252">
        <v>3850</v>
      </c>
      <c r="BY70" s="387">
        <f t="shared" si="26"/>
        <v>4139</v>
      </c>
      <c r="BZ70" s="387">
        <f t="shared" si="27"/>
        <v>4346</v>
      </c>
      <c r="CA70" s="387">
        <f t="shared" si="28"/>
        <v>4564</v>
      </c>
      <c r="CB70" s="387">
        <f t="shared" si="29"/>
        <v>4679</v>
      </c>
      <c r="CC70" s="388">
        <f t="shared" si="30"/>
        <v>4796</v>
      </c>
      <c r="CD70" s="409">
        <f t="shared" si="50"/>
        <v>2253</v>
      </c>
      <c r="CE70" s="405">
        <f t="shared" si="50"/>
        <v>2422</v>
      </c>
      <c r="CF70" s="405">
        <f t="shared" si="50"/>
        <v>2543</v>
      </c>
      <c r="CG70" s="405">
        <f t="shared" si="50"/>
        <v>2670</v>
      </c>
      <c r="CH70" s="405">
        <f t="shared" si="51"/>
        <v>2738</v>
      </c>
      <c r="CI70" s="440">
        <f t="shared" si="51"/>
        <v>2806</v>
      </c>
      <c r="CJ70" s="246">
        <v>1.54</v>
      </c>
      <c r="CK70" s="389">
        <f t="shared" si="17"/>
        <v>1.6555</v>
      </c>
      <c r="CL70" s="389">
        <f t="shared" si="31"/>
        <v>1.738275</v>
      </c>
      <c r="CM70" s="389">
        <f t="shared" si="32"/>
        <v>1.8251887500000001</v>
      </c>
      <c r="CN70" s="389">
        <f t="shared" si="33"/>
        <v>1.8708184687500002</v>
      </c>
      <c r="CO70" s="390">
        <f t="shared" si="34"/>
        <v>1.9175889304687503</v>
      </c>
    </row>
    <row r="71" spans="1:93" ht="15" customHeight="1" x14ac:dyDescent="0.2">
      <c r="A71" s="679"/>
      <c r="B71" s="332" t="s">
        <v>243</v>
      </c>
      <c r="C71" s="333" t="s">
        <v>136</v>
      </c>
      <c r="D71" s="353">
        <v>1534</v>
      </c>
      <c r="E71" s="348">
        <v>1618</v>
      </c>
      <c r="F71" s="348">
        <v>1687</v>
      </c>
      <c r="G71" s="348">
        <v>1758</v>
      </c>
      <c r="H71" s="348">
        <v>1811</v>
      </c>
      <c r="I71" s="349">
        <v>1864</v>
      </c>
      <c r="J71" s="343">
        <f t="shared" si="18"/>
        <v>1076</v>
      </c>
      <c r="K71" s="344">
        <f t="shared" si="18"/>
        <v>1135</v>
      </c>
      <c r="L71" s="344">
        <f t="shared" si="18"/>
        <v>1184</v>
      </c>
      <c r="M71" s="344">
        <f t="shared" si="18"/>
        <v>1234</v>
      </c>
      <c r="N71" s="344">
        <f t="shared" ref="N71:O94" si="52">ROUNDUP(H71*0.7014,0)</f>
        <v>1271</v>
      </c>
      <c r="O71" s="345">
        <f t="shared" si="35"/>
        <v>1308</v>
      </c>
      <c r="P71" s="257">
        <f t="shared" si="36"/>
        <v>1917.5</v>
      </c>
      <c r="Q71" s="248">
        <f t="shared" si="36"/>
        <v>2022.5</v>
      </c>
      <c r="R71" s="248">
        <f t="shared" si="36"/>
        <v>2108.75</v>
      </c>
      <c r="S71" s="248">
        <f t="shared" si="36"/>
        <v>2197.5</v>
      </c>
      <c r="T71" s="248">
        <f t="shared" si="37"/>
        <v>2263.75</v>
      </c>
      <c r="U71" s="258">
        <f t="shared" si="37"/>
        <v>2330</v>
      </c>
      <c r="V71" s="409">
        <f t="shared" si="38"/>
        <v>1122</v>
      </c>
      <c r="W71" s="405">
        <f t="shared" si="38"/>
        <v>1184</v>
      </c>
      <c r="X71" s="405">
        <f t="shared" si="38"/>
        <v>1234</v>
      </c>
      <c r="Y71" s="405">
        <f t="shared" si="38"/>
        <v>1286</v>
      </c>
      <c r="Z71" s="405">
        <f t="shared" si="39"/>
        <v>1325</v>
      </c>
      <c r="AA71" s="410">
        <f t="shared" si="39"/>
        <v>1364</v>
      </c>
      <c r="AB71" s="257">
        <f t="shared" si="19"/>
        <v>2301</v>
      </c>
      <c r="AC71" s="248">
        <f t="shared" si="19"/>
        <v>2427</v>
      </c>
      <c r="AD71" s="248">
        <f t="shared" si="19"/>
        <v>2530.5</v>
      </c>
      <c r="AE71" s="248">
        <f t="shared" si="19"/>
        <v>2637</v>
      </c>
      <c r="AF71" s="248">
        <f t="shared" ref="AF71:AG94" si="53">T71*1.2</f>
        <v>2716.5</v>
      </c>
      <c r="AG71" s="258">
        <f t="shared" si="40"/>
        <v>2796</v>
      </c>
      <c r="AH71" s="409">
        <f t="shared" si="4"/>
        <v>1347</v>
      </c>
      <c r="AI71" s="405">
        <f t="shared" si="5"/>
        <v>1420</v>
      </c>
      <c r="AJ71" s="405">
        <f t="shared" si="6"/>
        <v>1481</v>
      </c>
      <c r="AK71" s="405">
        <f t="shared" si="7"/>
        <v>1543</v>
      </c>
      <c r="AL71" s="405">
        <f t="shared" si="8"/>
        <v>1590</v>
      </c>
      <c r="AM71" s="410">
        <f t="shared" si="9"/>
        <v>1636</v>
      </c>
      <c r="AN71" s="263">
        <f t="shared" si="20"/>
        <v>2663.25</v>
      </c>
      <c r="AO71" s="366">
        <f t="shared" si="20"/>
        <v>2828.25</v>
      </c>
      <c r="AP71" s="366">
        <f t="shared" si="20"/>
        <v>2956.375</v>
      </c>
      <c r="AQ71" s="366">
        <f t="shared" si="20"/>
        <v>3089.25</v>
      </c>
      <c r="AR71" s="366">
        <f t="shared" ref="AR71:AS94" si="54">(CB71-AF71)/4+AF71</f>
        <v>3176.875</v>
      </c>
      <c r="AS71" s="436">
        <f t="shared" si="41"/>
        <v>3265</v>
      </c>
      <c r="AT71" s="445">
        <f t="shared" si="42"/>
        <v>1559</v>
      </c>
      <c r="AU71" s="446">
        <f t="shared" si="42"/>
        <v>1655</v>
      </c>
      <c r="AV71" s="446">
        <f t="shared" si="42"/>
        <v>1730</v>
      </c>
      <c r="AW71" s="446">
        <f t="shared" si="42"/>
        <v>1808</v>
      </c>
      <c r="AX71" s="446">
        <f t="shared" si="43"/>
        <v>1859</v>
      </c>
      <c r="AY71" s="447">
        <f t="shared" si="21"/>
        <v>1911</v>
      </c>
      <c r="AZ71" s="257">
        <f t="shared" si="22"/>
        <v>3025.5</v>
      </c>
      <c r="BA71" s="248">
        <f t="shared" si="22"/>
        <v>3229.5</v>
      </c>
      <c r="BB71" s="248">
        <f t="shared" si="22"/>
        <v>3382.25</v>
      </c>
      <c r="BC71" s="248">
        <f t="shared" si="22"/>
        <v>3541.5</v>
      </c>
      <c r="BD71" s="248">
        <f t="shared" ref="BD71:BE94" si="55">(CB71-AF71)/4+AR71</f>
        <v>3637.25</v>
      </c>
      <c r="BE71" s="258">
        <f t="shared" si="44"/>
        <v>3734</v>
      </c>
      <c r="BF71" s="409">
        <f t="shared" si="45"/>
        <v>1770</v>
      </c>
      <c r="BG71" s="405">
        <f t="shared" si="45"/>
        <v>1890</v>
      </c>
      <c r="BH71" s="405">
        <f t="shared" si="45"/>
        <v>1979</v>
      </c>
      <c r="BI71" s="405">
        <f t="shared" si="45"/>
        <v>2072</v>
      </c>
      <c r="BJ71" s="405">
        <f t="shared" si="46"/>
        <v>2128</v>
      </c>
      <c r="BK71" s="410">
        <f t="shared" si="23"/>
        <v>2185</v>
      </c>
      <c r="BL71" s="263">
        <f t="shared" si="24"/>
        <v>3387.75</v>
      </c>
      <c r="BM71" s="264">
        <f t="shared" si="24"/>
        <v>3630.75</v>
      </c>
      <c r="BN71" s="264">
        <f t="shared" si="24"/>
        <v>3808.125</v>
      </c>
      <c r="BO71" s="264">
        <f t="shared" si="24"/>
        <v>3993.75</v>
      </c>
      <c r="BP71" s="264">
        <f t="shared" ref="BP71:BQ94" si="56">(CB71-AF71)/4+BD71</f>
        <v>4097.625</v>
      </c>
      <c r="BQ71" s="265">
        <f t="shared" si="47"/>
        <v>4203</v>
      </c>
      <c r="BR71" s="445">
        <f t="shared" si="48"/>
        <v>1982</v>
      </c>
      <c r="BS71" s="446">
        <f t="shared" si="48"/>
        <v>2124</v>
      </c>
      <c r="BT71" s="446">
        <f t="shared" si="48"/>
        <v>2228</v>
      </c>
      <c r="BU71" s="446">
        <f t="shared" si="48"/>
        <v>2337</v>
      </c>
      <c r="BV71" s="446">
        <f t="shared" si="49"/>
        <v>2398</v>
      </c>
      <c r="BW71" s="447">
        <f t="shared" si="25"/>
        <v>2459</v>
      </c>
      <c r="BX71" s="252">
        <v>3750</v>
      </c>
      <c r="BY71" s="387">
        <f t="shared" si="26"/>
        <v>4032</v>
      </c>
      <c r="BZ71" s="387">
        <f t="shared" si="27"/>
        <v>4234</v>
      </c>
      <c r="CA71" s="387">
        <f t="shared" si="28"/>
        <v>4446</v>
      </c>
      <c r="CB71" s="387">
        <f t="shared" si="29"/>
        <v>4558</v>
      </c>
      <c r="CC71" s="388">
        <f t="shared" si="30"/>
        <v>4672</v>
      </c>
      <c r="CD71" s="409">
        <f t="shared" si="50"/>
        <v>2194</v>
      </c>
      <c r="CE71" s="405">
        <f t="shared" si="50"/>
        <v>2359</v>
      </c>
      <c r="CF71" s="405">
        <f t="shared" si="50"/>
        <v>2477</v>
      </c>
      <c r="CG71" s="405">
        <f t="shared" si="50"/>
        <v>2601</v>
      </c>
      <c r="CH71" s="405">
        <f t="shared" si="51"/>
        <v>2667</v>
      </c>
      <c r="CI71" s="440">
        <f t="shared" si="51"/>
        <v>2734</v>
      </c>
      <c r="CJ71" s="246">
        <v>1.5</v>
      </c>
      <c r="CK71" s="389">
        <f t="shared" si="17"/>
        <v>1.6125</v>
      </c>
      <c r="CL71" s="389">
        <f t="shared" si="31"/>
        <v>1.693125</v>
      </c>
      <c r="CM71" s="389">
        <f t="shared" si="32"/>
        <v>1.7777812500000001</v>
      </c>
      <c r="CN71" s="389">
        <f t="shared" si="33"/>
        <v>1.82222578125</v>
      </c>
      <c r="CO71" s="390">
        <f t="shared" si="34"/>
        <v>1.8677814257812499</v>
      </c>
    </row>
    <row r="72" spans="1:93" ht="15.75" customHeight="1" thickBot="1" x14ac:dyDescent="0.25">
      <c r="A72" s="678"/>
      <c r="B72" s="334" t="s">
        <v>244</v>
      </c>
      <c r="C72" s="335" t="s">
        <v>136</v>
      </c>
      <c r="D72" s="354">
        <v>1529</v>
      </c>
      <c r="E72" s="350">
        <v>1581</v>
      </c>
      <c r="F72" s="350">
        <v>1618</v>
      </c>
      <c r="G72" s="350">
        <v>1657</v>
      </c>
      <c r="H72" s="350">
        <v>1678</v>
      </c>
      <c r="I72" s="351">
        <v>1699</v>
      </c>
      <c r="J72" s="421">
        <f t="shared" si="18"/>
        <v>1073</v>
      </c>
      <c r="K72" s="422">
        <f t="shared" si="18"/>
        <v>1109</v>
      </c>
      <c r="L72" s="422">
        <f t="shared" si="18"/>
        <v>1135</v>
      </c>
      <c r="M72" s="422">
        <f t="shared" si="18"/>
        <v>1163</v>
      </c>
      <c r="N72" s="422">
        <f t="shared" si="52"/>
        <v>1177</v>
      </c>
      <c r="O72" s="423">
        <f t="shared" si="35"/>
        <v>1192</v>
      </c>
      <c r="P72" s="260">
        <f t="shared" si="36"/>
        <v>1911.25</v>
      </c>
      <c r="Q72" s="261">
        <f t="shared" si="36"/>
        <v>1976.25</v>
      </c>
      <c r="R72" s="261">
        <f t="shared" si="36"/>
        <v>2022.5</v>
      </c>
      <c r="S72" s="261">
        <f t="shared" si="36"/>
        <v>2071.25</v>
      </c>
      <c r="T72" s="261">
        <f t="shared" si="37"/>
        <v>2097.5</v>
      </c>
      <c r="U72" s="262">
        <f t="shared" si="37"/>
        <v>2123.75</v>
      </c>
      <c r="V72" s="411">
        <f t="shared" si="38"/>
        <v>1119</v>
      </c>
      <c r="W72" s="412">
        <f t="shared" si="38"/>
        <v>1157</v>
      </c>
      <c r="X72" s="412">
        <f t="shared" si="38"/>
        <v>1184</v>
      </c>
      <c r="Y72" s="412">
        <f t="shared" si="38"/>
        <v>1212</v>
      </c>
      <c r="Z72" s="412">
        <f t="shared" si="39"/>
        <v>1228</v>
      </c>
      <c r="AA72" s="413">
        <f t="shared" si="39"/>
        <v>1243</v>
      </c>
      <c r="AB72" s="260">
        <f t="shared" si="19"/>
        <v>2293.5</v>
      </c>
      <c r="AC72" s="261">
        <f t="shared" si="19"/>
        <v>2371.5</v>
      </c>
      <c r="AD72" s="261">
        <f t="shared" si="19"/>
        <v>2427</v>
      </c>
      <c r="AE72" s="261">
        <f t="shared" si="19"/>
        <v>2485.5</v>
      </c>
      <c r="AF72" s="261">
        <f t="shared" si="53"/>
        <v>2517</v>
      </c>
      <c r="AG72" s="262">
        <f t="shared" si="40"/>
        <v>2548.5</v>
      </c>
      <c r="AH72" s="411">
        <f t="shared" si="4"/>
        <v>1342</v>
      </c>
      <c r="AI72" s="412">
        <f t="shared" si="5"/>
        <v>1388</v>
      </c>
      <c r="AJ72" s="412">
        <f t="shared" si="6"/>
        <v>1420</v>
      </c>
      <c r="AK72" s="412">
        <f t="shared" si="7"/>
        <v>1455</v>
      </c>
      <c r="AL72" s="412">
        <f t="shared" si="8"/>
        <v>1473</v>
      </c>
      <c r="AM72" s="413">
        <f t="shared" si="9"/>
        <v>1491</v>
      </c>
      <c r="AN72" s="269">
        <f t="shared" si="20"/>
        <v>2622.625</v>
      </c>
      <c r="AO72" s="432">
        <f t="shared" si="20"/>
        <v>2748.875</v>
      </c>
      <c r="AP72" s="432">
        <f t="shared" si="20"/>
        <v>2839.25</v>
      </c>
      <c r="AQ72" s="432">
        <f t="shared" si="20"/>
        <v>2934.125</v>
      </c>
      <c r="AR72" s="432">
        <f t="shared" si="54"/>
        <v>2984.5</v>
      </c>
      <c r="AS72" s="437">
        <f t="shared" si="41"/>
        <v>3035.625</v>
      </c>
      <c r="AT72" s="448">
        <f t="shared" si="42"/>
        <v>1535</v>
      </c>
      <c r="AU72" s="449">
        <f t="shared" si="42"/>
        <v>1609</v>
      </c>
      <c r="AV72" s="449">
        <f t="shared" si="42"/>
        <v>1661</v>
      </c>
      <c r="AW72" s="449">
        <f t="shared" si="42"/>
        <v>1717</v>
      </c>
      <c r="AX72" s="449">
        <f t="shared" si="43"/>
        <v>1746</v>
      </c>
      <c r="AY72" s="450">
        <f t="shared" si="21"/>
        <v>1776</v>
      </c>
      <c r="AZ72" s="260">
        <f t="shared" si="22"/>
        <v>2951.75</v>
      </c>
      <c r="BA72" s="261">
        <f t="shared" si="22"/>
        <v>3126.25</v>
      </c>
      <c r="BB72" s="261">
        <f t="shared" si="22"/>
        <v>3251.5</v>
      </c>
      <c r="BC72" s="261">
        <f t="shared" si="22"/>
        <v>3382.75</v>
      </c>
      <c r="BD72" s="261">
        <f t="shared" si="55"/>
        <v>3452</v>
      </c>
      <c r="BE72" s="262">
        <f t="shared" si="44"/>
        <v>3522.75</v>
      </c>
      <c r="BF72" s="411">
        <f t="shared" si="45"/>
        <v>1727</v>
      </c>
      <c r="BG72" s="412">
        <f t="shared" si="45"/>
        <v>1829</v>
      </c>
      <c r="BH72" s="412">
        <f t="shared" si="45"/>
        <v>1903</v>
      </c>
      <c r="BI72" s="412">
        <f t="shared" si="45"/>
        <v>1979</v>
      </c>
      <c r="BJ72" s="412">
        <f t="shared" si="46"/>
        <v>2020</v>
      </c>
      <c r="BK72" s="413">
        <f t="shared" si="23"/>
        <v>2061</v>
      </c>
      <c r="BL72" s="269">
        <f t="shared" si="24"/>
        <v>3280.875</v>
      </c>
      <c r="BM72" s="270">
        <f t="shared" si="24"/>
        <v>3503.625</v>
      </c>
      <c r="BN72" s="270">
        <f t="shared" si="24"/>
        <v>3663.75</v>
      </c>
      <c r="BO72" s="270">
        <f t="shared" si="24"/>
        <v>3831.375</v>
      </c>
      <c r="BP72" s="270">
        <f t="shared" si="56"/>
        <v>3919.5</v>
      </c>
      <c r="BQ72" s="271">
        <f t="shared" si="47"/>
        <v>4009.875</v>
      </c>
      <c r="BR72" s="448">
        <f t="shared" si="48"/>
        <v>1920</v>
      </c>
      <c r="BS72" s="449">
        <f t="shared" si="48"/>
        <v>2050</v>
      </c>
      <c r="BT72" s="449">
        <f t="shared" si="48"/>
        <v>2144</v>
      </c>
      <c r="BU72" s="449">
        <f t="shared" si="48"/>
        <v>2242</v>
      </c>
      <c r="BV72" s="449">
        <f t="shared" si="49"/>
        <v>2293</v>
      </c>
      <c r="BW72" s="450">
        <f t="shared" si="25"/>
        <v>2346</v>
      </c>
      <c r="BX72" s="253">
        <v>3610</v>
      </c>
      <c r="BY72" s="431">
        <f t="shared" si="26"/>
        <v>3881</v>
      </c>
      <c r="BZ72" s="431">
        <f t="shared" si="27"/>
        <v>4076</v>
      </c>
      <c r="CA72" s="431">
        <f t="shared" si="28"/>
        <v>4280</v>
      </c>
      <c r="CB72" s="431">
        <f t="shared" si="29"/>
        <v>4387</v>
      </c>
      <c r="CC72" s="433">
        <f t="shared" si="30"/>
        <v>4497</v>
      </c>
      <c r="CD72" s="411">
        <f t="shared" si="50"/>
        <v>2112</v>
      </c>
      <c r="CE72" s="412">
        <f t="shared" si="50"/>
        <v>2271</v>
      </c>
      <c r="CF72" s="412">
        <f t="shared" si="50"/>
        <v>2385</v>
      </c>
      <c r="CG72" s="412">
        <f t="shared" si="50"/>
        <v>2504</v>
      </c>
      <c r="CH72" s="412">
        <f t="shared" si="51"/>
        <v>2567</v>
      </c>
      <c r="CI72" s="441">
        <f t="shared" si="51"/>
        <v>2631</v>
      </c>
      <c r="CJ72" s="247">
        <v>1.44</v>
      </c>
      <c r="CK72" s="391">
        <f t="shared" si="17"/>
        <v>1.548</v>
      </c>
      <c r="CL72" s="391">
        <f t="shared" si="31"/>
        <v>1.6254</v>
      </c>
      <c r="CM72" s="391">
        <f t="shared" si="32"/>
        <v>1.7066699999999999</v>
      </c>
      <c r="CN72" s="391">
        <f t="shared" si="33"/>
        <v>1.7493367499999999</v>
      </c>
      <c r="CO72" s="392">
        <f t="shared" si="34"/>
        <v>1.7930701687499999</v>
      </c>
    </row>
    <row r="73" spans="1:93" ht="38.25" x14ac:dyDescent="0.2">
      <c r="A73" s="677">
        <v>17</v>
      </c>
      <c r="B73" s="330" t="s">
        <v>273</v>
      </c>
      <c r="C73" s="331" t="s">
        <v>136</v>
      </c>
      <c r="D73" s="352">
        <v>1541</v>
      </c>
      <c r="E73" s="346">
        <v>1626</v>
      </c>
      <c r="F73" s="346">
        <v>1696</v>
      </c>
      <c r="G73" s="346">
        <v>1767</v>
      </c>
      <c r="H73" s="346">
        <v>1820</v>
      </c>
      <c r="I73" s="347">
        <v>1873</v>
      </c>
      <c r="J73" s="418">
        <f t="shared" si="18"/>
        <v>1081</v>
      </c>
      <c r="K73" s="419">
        <f t="shared" si="18"/>
        <v>1141</v>
      </c>
      <c r="L73" s="419">
        <f t="shared" si="18"/>
        <v>1190</v>
      </c>
      <c r="M73" s="419">
        <f t="shared" si="18"/>
        <v>1240</v>
      </c>
      <c r="N73" s="419">
        <f t="shared" si="52"/>
        <v>1277</v>
      </c>
      <c r="O73" s="420">
        <f t="shared" si="35"/>
        <v>1314</v>
      </c>
      <c r="P73" s="415">
        <f t="shared" si="36"/>
        <v>1926.25</v>
      </c>
      <c r="Q73" s="416">
        <f t="shared" si="36"/>
        <v>2032.5</v>
      </c>
      <c r="R73" s="416">
        <f t="shared" si="36"/>
        <v>2120</v>
      </c>
      <c r="S73" s="416">
        <f t="shared" si="36"/>
        <v>2208.75</v>
      </c>
      <c r="T73" s="416">
        <f t="shared" si="37"/>
        <v>2275</v>
      </c>
      <c r="U73" s="417">
        <f t="shared" si="37"/>
        <v>2341.25</v>
      </c>
      <c r="V73" s="406">
        <f t="shared" si="38"/>
        <v>1127</v>
      </c>
      <c r="W73" s="407">
        <f t="shared" si="38"/>
        <v>1190</v>
      </c>
      <c r="X73" s="407">
        <f t="shared" si="38"/>
        <v>1241</v>
      </c>
      <c r="Y73" s="407">
        <f t="shared" si="38"/>
        <v>1293</v>
      </c>
      <c r="Z73" s="407">
        <f t="shared" si="39"/>
        <v>1331</v>
      </c>
      <c r="AA73" s="408">
        <f t="shared" si="39"/>
        <v>1370</v>
      </c>
      <c r="AB73" s="415">
        <f t="shared" si="19"/>
        <v>2311.5</v>
      </c>
      <c r="AC73" s="416">
        <f t="shared" si="19"/>
        <v>2439</v>
      </c>
      <c r="AD73" s="416">
        <f t="shared" si="19"/>
        <v>2544</v>
      </c>
      <c r="AE73" s="416">
        <f t="shared" si="19"/>
        <v>2650.5</v>
      </c>
      <c r="AF73" s="416">
        <f t="shared" si="53"/>
        <v>2730</v>
      </c>
      <c r="AG73" s="417">
        <f t="shared" si="40"/>
        <v>2809.5</v>
      </c>
      <c r="AH73" s="406">
        <f t="shared" si="4"/>
        <v>1353</v>
      </c>
      <c r="AI73" s="407">
        <f t="shared" si="5"/>
        <v>1427</v>
      </c>
      <c r="AJ73" s="407">
        <f t="shared" si="6"/>
        <v>1489</v>
      </c>
      <c r="AK73" s="407">
        <f t="shared" si="7"/>
        <v>1551</v>
      </c>
      <c r="AL73" s="407">
        <f t="shared" si="8"/>
        <v>1598</v>
      </c>
      <c r="AM73" s="408">
        <f t="shared" si="9"/>
        <v>1644</v>
      </c>
      <c r="AN73" s="429">
        <f t="shared" si="20"/>
        <v>2708.625</v>
      </c>
      <c r="AO73" s="427">
        <f t="shared" si="20"/>
        <v>2877.5</v>
      </c>
      <c r="AP73" s="427">
        <f t="shared" si="20"/>
        <v>3008.75</v>
      </c>
      <c r="AQ73" s="427">
        <f t="shared" si="20"/>
        <v>3143.875</v>
      </c>
      <c r="AR73" s="427">
        <f t="shared" si="54"/>
        <v>3232.5</v>
      </c>
      <c r="AS73" s="435">
        <f t="shared" si="41"/>
        <v>3321.875</v>
      </c>
      <c r="AT73" s="442">
        <f t="shared" si="42"/>
        <v>1585</v>
      </c>
      <c r="AU73" s="443">
        <f t="shared" si="42"/>
        <v>1684</v>
      </c>
      <c r="AV73" s="443">
        <f t="shared" si="42"/>
        <v>1761</v>
      </c>
      <c r="AW73" s="443">
        <f t="shared" si="42"/>
        <v>1840</v>
      </c>
      <c r="AX73" s="443">
        <f t="shared" si="43"/>
        <v>1892</v>
      </c>
      <c r="AY73" s="444">
        <f t="shared" si="21"/>
        <v>1944</v>
      </c>
      <c r="AZ73" s="415">
        <f t="shared" si="22"/>
        <v>3105.75</v>
      </c>
      <c r="BA73" s="416">
        <f t="shared" si="22"/>
        <v>3316</v>
      </c>
      <c r="BB73" s="416">
        <f t="shared" si="22"/>
        <v>3473.5</v>
      </c>
      <c r="BC73" s="416">
        <f t="shared" si="22"/>
        <v>3637.25</v>
      </c>
      <c r="BD73" s="416">
        <f t="shared" si="55"/>
        <v>3735</v>
      </c>
      <c r="BE73" s="417">
        <f t="shared" si="44"/>
        <v>3834.25</v>
      </c>
      <c r="BF73" s="406">
        <f t="shared" si="45"/>
        <v>1817</v>
      </c>
      <c r="BG73" s="407">
        <f t="shared" si="45"/>
        <v>1940</v>
      </c>
      <c r="BH73" s="407">
        <f t="shared" si="45"/>
        <v>2032</v>
      </c>
      <c r="BI73" s="407">
        <f t="shared" si="45"/>
        <v>2128</v>
      </c>
      <c r="BJ73" s="407">
        <f t="shared" si="46"/>
        <v>2185</v>
      </c>
      <c r="BK73" s="408">
        <f t="shared" si="23"/>
        <v>2244</v>
      </c>
      <c r="BL73" s="429">
        <f t="shared" si="24"/>
        <v>3502.875</v>
      </c>
      <c r="BM73" s="434">
        <f t="shared" si="24"/>
        <v>3754.5</v>
      </c>
      <c r="BN73" s="434">
        <f t="shared" si="24"/>
        <v>3938.25</v>
      </c>
      <c r="BO73" s="434">
        <f t="shared" si="24"/>
        <v>4130.625</v>
      </c>
      <c r="BP73" s="434">
        <f t="shared" si="56"/>
        <v>4237.5</v>
      </c>
      <c r="BQ73" s="438">
        <f t="shared" si="47"/>
        <v>4346.625</v>
      </c>
      <c r="BR73" s="442">
        <f t="shared" si="48"/>
        <v>2050</v>
      </c>
      <c r="BS73" s="443">
        <f t="shared" si="48"/>
        <v>2197</v>
      </c>
      <c r="BT73" s="443">
        <f t="shared" si="48"/>
        <v>2304</v>
      </c>
      <c r="BU73" s="443">
        <f t="shared" si="48"/>
        <v>2417</v>
      </c>
      <c r="BV73" s="443">
        <f t="shared" si="49"/>
        <v>2479</v>
      </c>
      <c r="BW73" s="444">
        <f t="shared" si="25"/>
        <v>2543</v>
      </c>
      <c r="BX73" s="430">
        <v>3900</v>
      </c>
      <c r="BY73" s="426">
        <f t="shared" si="26"/>
        <v>4193</v>
      </c>
      <c r="BZ73" s="426">
        <f t="shared" si="27"/>
        <v>4403</v>
      </c>
      <c r="CA73" s="426">
        <f t="shared" si="28"/>
        <v>4624</v>
      </c>
      <c r="CB73" s="426">
        <f t="shared" si="29"/>
        <v>4740</v>
      </c>
      <c r="CC73" s="428">
        <f t="shared" si="30"/>
        <v>4859</v>
      </c>
      <c r="CD73" s="406">
        <f t="shared" si="50"/>
        <v>2282</v>
      </c>
      <c r="CE73" s="407">
        <f t="shared" si="50"/>
        <v>2453</v>
      </c>
      <c r="CF73" s="407">
        <f t="shared" si="50"/>
        <v>2576</v>
      </c>
      <c r="CG73" s="407">
        <f t="shared" si="50"/>
        <v>2706</v>
      </c>
      <c r="CH73" s="407">
        <f t="shared" si="51"/>
        <v>2773</v>
      </c>
      <c r="CI73" s="439">
        <f t="shared" si="51"/>
        <v>2843</v>
      </c>
      <c r="CJ73" s="402">
        <v>1.56</v>
      </c>
      <c r="CK73" s="403">
        <f t="shared" si="17"/>
        <v>1.677</v>
      </c>
      <c r="CL73" s="403">
        <f t="shared" si="31"/>
        <v>1.76085</v>
      </c>
      <c r="CM73" s="403">
        <f t="shared" si="32"/>
        <v>1.8488925</v>
      </c>
      <c r="CN73" s="403">
        <f t="shared" si="33"/>
        <v>1.8951148125000001</v>
      </c>
      <c r="CO73" s="404">
        <f t="shared" si="34"/>
        <v>1.9424926828125002</v>
      </c>
    </row>
    <row r="74" spans="1:93" ht="15" customHeight="1" x14ac:dyDescent="0.2">
      <c r="A74" s="679"/>
      <c r="B74" s="332" t="s">
        <v>245</v>
      </c>
      <c r="C74" s="333" t="s">
        <v>136</v>
      </c>
      <c r="D74" s="353">
        <v>1539</v>
      </c>
      <c r="E74" s="348">
        <v>1623</v>
      </c>
      <c r="F74" s="348">
        <v>1693</v>
      </c>
      <c r="G74" s="348">
        <v>1764</v>
      </c>
      <c r="H74" s="348">
        <v>1817</v>
      </c>
      <c r="I74" s="349">
        <v>1870</v>
      </c>
      <c r="J74" s="343">
        <f t="shared" si="18"/>
        <v>1080</v>
      </c>
      <c r="K74" s="344">
        <f t="shared" si="18"/>
        <v>1139</v>
      </c>
      <c r="L74" s="344">
        <f t="shared" si="18"/>
        <v>1188</v>
      </c>
      <c r="M74" s="344">
        <f t="shared" si="18"/>
        <v>1238</v>
      </c>
      <c r="N74" s="344">
        <f t="shared" si="52"/>
        <v>1275</v>
      </c>
      <c r="O74" s="345">
        <f t="shared" si="35"/>
        <v>1312</v>
      </c>
      <c r="P74" s="257">
        <f t="shared" si="36"/>
        <v>1923.75</v>
      </c>
      <c r="Q74" s="248">
        <f t="shared" si="36"/>
        <v>2028.75</v>
      </c>
      <c r="R74" s="248">
        <f t="shared" si="36"/>
        <v>2116.25</v>
      </c>
      <c r="S74" s="248">
        <f t="shared" si="36"/>
        <v>2205</v>
      </c>
      <c r="T74" s="248">
        <f t="shared" si="37"/>
        <v>2271.25</v>
      </c>
      <c r="U74" s="258">
        <f t="shared" si="37"/>
        <v>2337.5</v>
      </c>
      <c r="V74" s="409">
        <f t="shared" si="38"/>
        <v>1126</v>
      </c>
      <c r="W74" s="405">
        <f t="shared" si="38"/>
        <v>1187</v>
      </c>
      <c r="X74" s="405">
        <f t="shared" si="38"/>
        <v>1239</v>
      </c>
      <c r="Y74" s="405">
        <f t="shared" si="38"/>
        <v>1290</v>
      </c>
      <c r="Z74" s="405">
        <f t="shared" si="39"/>
        <v>1329</v>
      </c>
      <c r="AA74" s="410">
        <f t="shared" si="39"/>
        <v>1368</v>
      </c>
      <c r="AB74" s="257">
        <f t="shared" si="19"/>
        <v>2308.5</v>
      </c>
      <c r="AC74" s="248">
        <f t="shared" si="19"/>
        <v>2434.5</v>
      </c>
      <c r="AD74" s="248">
        <f t="shared" si="19"/>
        <v>2539.5</v>
      </c>
      <c r="AE74" s="248">
        <f t="shared" si="19"/>
        <v>2646</v>
      </c>
      <c r="AF74" s="248">
        <f t="shared" si="53"/>
        <v>2725.5</v>
      </c>
      <c r="AG74" s="258">
        <f t="shared" si="40"/>
        <v>2805</v>
      </c>
      <c r="AH74" s="409">
        <f t="shared" si="4"/>
        <v>1351</v>
      </c>
      <c r="AI74" s="405">
        <f t="shared" si="5"/>
        <v>1425</v>
      </c>
      <c r="AJ74" s="405">
        <f t="shared" si="6"/>
        <v>1486</v>
      </c>
      <c r="AK74" s="405">
        <f t="shared" si="7"/>
        <v>1548</v>
      </c>
      <c r="AL74" s="405">
        <f t="shared" si="8"/>
        <v>1595</v>
      </c>
      <c r="AM74" s="410">
        <f t="shared" si="9"/>
        <v>1641</v>
      </c>
      <c r="AN74" s="263">
        <f t="shared" si="20"/>
        <v>2693.875</v>
      </c>
      <c r="AO74" s="366">
        <f t="shared" si="20"/>
        <v>2860.625</v>
      </c>
      <c r="AP74" s="366">
        <f t="shared" si="20"/>
        <v>2991.125</v>
      </c>
      <c r="AQ74" s="366">
        <f t="shared" si="20"/>
        <v>3125.5</v>
      </c>
      <c r="AR74" s="366">
        <f t="shared" si="54"/>
        <v>3213.875</v>
      </c>
      <c r="AS74" s="436">
        <f t="shared" si="41"/>
        <v>3302.75</v>
      </c>
      <c r="AT74" s="445">
        <f t="shared" si="42"/>
        <v>1576</v>
      </c>
      <c r="AU74" s="446">
        <f t="shared" si="42"/>
        <v>1674</v>
      </c>
      <c r="AV74" s="446">
        <f t="shared" si="42"/>
        <v>1750</v>
      </c>
      <c r="AW74" s="446">
        <f t="shared" si="42"/>
        <v>1829</v>
      </c>
      <c r="AX74" s="446">
        <f t="shared" si="43"/>
        <v>1881</v>
      </c>
      <c r="AY74" s="447">
        <f t="shared" si="21"/>
        <v>1933</v>
      </c>
      <c r="AZ74" s="257">
        <f t="shared" si="22"/>
        <v>3079.25</v>
      </c>
      <c r="BA74" s="248">
        <f t="shared" si="22"/>
        <v>3286.75</v>
      </c>
      <c r="BB74" s="248">
        <f t="shared" si="22"/>
        <v>3442.75</v>
      </c>
      <c r="BC74" s="248">
        <f t="shared" si="22"/>
        <v>3605</v>
      </c>
      <c r="BD74" s="248">
        <f t="shared" si="55"/>
        <v>3702.25</v>
      </c>
      <c r="BE74" s="258">
        <f t="shared" si="44"/>
        <v>3800.5</v>
      </c>
      <c r="BF74" s="409">
        <f t="shared" si="45"/>
        <v>1802</v>
      </c>
      <c r="BG74" s="405">
        <f t="shared" si="45"/>
        <v>1923</v>
      </c>
      <c r="BH74" s="405">
        <f t="shared" si="45"/>
        <v>2015</v>
      </c>
      <c r="BI74" s="405">
        <f t="shared" si="45"/>
        <v>2109</v>
      </c>
      <c r="BJ74" s="405">
        <f t="shared" si="46"/>
        <v>2166</v>
      </c>
      <c r="BK74" s="410">
        <f t="shared" si="23"/>
        <v>2224</v>
      </c>
      <c r="BL74" s="263">
        <f t="shared" si="24"/>
        <v>3464.625</v>
      </c>
      <c r="BM74" s="264">
        <f t="shared" si="24"/>
        <v>3712.875</v>
      </c>
      <c r="BN74" s="264">
        <f t="shared" si="24"/>
        <v>3894.375</v>
      </c>
      <c r="BO74" s="264">
        <f t="shared" si="24"/>
        <v>4084.5</v>
      </c>
      <c r="BP74" s="264">
        <f t="shared" si="56"/>
        <v>4190.625</v>
      </c>
      <c r="BQ74" s="265">
        <f t="shared" si="47"/>
        <v>4298.25</v>
      </c>
      <c r="BR74" s="445">
        <f t="shared" si="48"/>
        <v>2027</v>
      </c>
      <c r="BS74" s="446">
        <f t="shared" si="48"/>
        <v>2173</v>
      </c>
      <c r="BT74" s="446">
        <f t="shared" si="48"/>
        <v>2279</v>
      </c>
      <c r="BU74" s="446">
        <f t="shared" si="48"/>
        <v>2390</v>
      </c>
      <c r="BV74" s="446">
        <f t="shared" si="49"/>
        <v>2452</v>
      </c>
      <c r="BW74" s="447">
        <f t="shared" si="25"/>
        <v>2515</v>
      </c>
      <c r="BX74" s="252">
        <v>3850</v>
      </c>
      <c r="BY74" s="387">
        <f t="shared" si="26"/>
        <v>4139</v>
      </c>
      <c r="BZ74" s="387">
        <f t="shared" si="27"/>
        <v>4346</v>
      </c>
      <c r="CA74" s="387">
        <f t="shared" si="28"/>
        <v>4564</v>
      </c>
      <c r="CB74" s="387">
        <f t="shared" si="29"/>
        <v>4679</v>
      </c>
      <c r="CC74" s="388">
        <f t="shared" si="30"/>
        <v>4796</v>
      </c>
      <c r="CD74" s="409">
        <f t="shared" si="50"/>
        <v>2253</v>
      </c>
      <c r="CE74" s="405">
        <f t="shared" si="50"/>
        <v>2422</v>
      </c>
      <c r="CF74" s="405">
        <f t="shared" si="50"/>
        <v>2543</v>
      </c>
      <c r="CG74" s="405">
        <f t="shared" si="50"/>
        <v>2670</v>
      </c>
      <c r="CH74" s="405">
        <f t="shared" si="51"/>
        <v>2738</v>
      </c>
      <c r="CI74" s="440">
        <f t="shared" si="51"/>
        <v>2806</v>
      </c>
      <c r="CJ74" s="246">
        <v>1.54</v>
      </c>
      <c r="CK74" s="389">
        <f t="shared" si="17"/>
        <v>1.6555</v>
      </c>
      <c r="CL74" s="389">
        <f t="shared" si="31"/>
        <v>1.738275</v>
      </c>
      <c r="CM74" s="389">
        <f t="shared" si="32"/>
        <v>1.8251887500000001</v>
      </c>
      <c r="CN74" s="389">
        <f t="shared" si="33"/>
        <v>1.8708184687500002</v>
      </c>
      <c r="CO74" s="390">
        <f t="shared" si="34"/>
        <v>1.9175889304687503</v>
      </c>
    </row>
    <row r="75" spans="1:93" ht="15" customHeight="1" x14ac:dyDescent="0.2">
      <c r="A75" s="679"/>
      <c r="B75" s="332" t="s">
        <v>246</v>
      </c>
      <c r="C75" s="333" t="s">
        <v>136</v>
      </c>
      <c r="D75" s="353">
        <v>1534</v>
      </c>
      <c r="E75" s="348">
        <v>1618</v>
      </c>
      <c r="F75" s="348">
        <v>1687</v>
      </c>
      <c r="G75" s="348">
        <v>1758</v>
      </c>
      <c r="H75" s="348">
        <v>1811</v>
      </c>
      <c r="I75" s="349">
        <v>1864</v>
      </c>
      <c r="J75" s="343">
        <f t="shared" si="18"/>
        <v>1076</v>
      </c>
      <c r="K75" s="344">
        <f t="shared" si="18"/>
        <v>1135</v>
      </c>
      <c r="L75" s="344">
        <f t="shared" si="18"/>
        <v>1184</v>
      </c>
      <c r="M75" s="344">
        <f t="shared" si="18"/>
        <v>1234</v>
      </c>
      <c r="N75" s="344">
        <f t="shared" si="52"/>
        <v>1271</v>
      </c>
      <c r="O75" s="345">
        <f t="shared" si="35"/>
        <v>1308</v>
      </c>
      <c r="P75" s="257">
        <f t="shared" si="36"/>
        <v>1917.5</v>
      </c>
      <c r="Q75" s="248">
        <f t="shared" si="36"/>
        <v>2022.5</v>
      </c>
      <c r="R75" s="248">
        <f t="shared" si="36"/>
        <v>2108.75</v>
      </c>
      <c r="S75" s="248">
        <f t="shared" si="36"/>
        <v>2197.5</v>
      </c>
      <c r="T75" s="248">
        <f t="shared" si="37"/>
        <v>2263.75</v>
      </c>
      <c r="U75" s="258">
        <f t="shared" si="37"/>
        <v>2330</v>
      </c>
      <c r="V75" s="409">
        <f t="shared" si="38"/>
        <v>1122</v>
      </c>
      <c r="W75" s="405">
        <f t="shared" si="38"/>
        <v>1184</v>
      </c>
      <c r="X75" s="405">
        <f t="shared" si="38"/>
        <v>1234</v>
      </c>
      <c r="Y75" s="405">
        <f t="shared" si="38"/>
        <v>1286</v>
      </c>
      <c r="Z75" s="405">
        <f t="shared" si="39"/>
        <v>1325</v>
      </c>
      <c r="AA75" s="410">
        <f t="shared" si="39"/>
        <v>1364</v>
      </c>
      <c r="AB75" s="257">
        <f t="shared" si="19"/>
        <v>2301</v>
      </c>
      <c r="AC75" s="248">
        <f t="shared" si="19"/>
        <v>2427</v>
      </c>
      <c r="AD75" s="248">
        <f t="shared" si="19"/>
        <v>2530.5</v>
      </c>
      <c r="AE75" s="248">
        <f t="shared" si="19"/>
        <v>2637</v>
      </c>
      <c r="AF75" s="248">
        <f t="shared" si="53"/>
        <v>2716.5</v>
      </c>
      <c r="AG75" s="258">
        <f t="shared" si="40"/>
        <v>2796</v>
      </c>
      <c r="AH75" s="409">
        <f t="shared" ref="AH75:AM94" si="57">ROUNDUP(AB75*0.585,0)</f>
        <v>1347</v>
      </c>
      <c r="AI75" s="405">
        <f t="shared" si="57"/>
        <v>1420</v>
      </c>
      <c r="AJ75" s="405">
        <f t="shared" si="57"/>
        <v>1481</v>
      </c>
      <c r="AK75" s="405">
        <f t="shared" si="57"/>
        <v>1543</v>
      </c>
      <c r="AL75" s="405">
        <f t="shared" si="57"/>
        <v>1590</v>
      </c>
      <c r="AM75" s="410">
        <f t="shared" si="57"/>
        <v>1636</v>
      </c>
      <c r="AN75" s="263">
        <f t="shared" si="20"/>
        <v>2663.25</v>
      </c>
      <c r="AO75" s="366">
        <f t="shared" si="20"/>
        <v>2828.25</v>
      </c>
      <c r="AP75" s="366">
        <f t="shared" si="20"/>
        <v>2956.375</v>
      </c>
      <c r="AQ75" s="366">
        <f t="shared" si="20"/>
        <v>3089.25</v>
      </c>
      <c r="AR75" s="366">
        <f t="shared" si="54"/>
        <v>3176.875</v>
      </c>
      <c r="AS75" s="436">
        <f t="shared" si="41"/>
        <v>3265</v>
      </c>
      <c r="AT75" s="445">
        <f t="shared" si="42"/>
        <v>1559</v>
      </c>
      <c r="AU75" s="446">
        <f t="shared" si="42"/>
        <v>1655</v>
      </c>
      <c r="AV75" s="446">
        <f t="shared" si="42"/>
        <v>1730</v>
      </c>
      <c r="AW75" s="446">
        <f t="shared" si="42"/>
        <v>1808</v>
      </c>
      <c r="AX75" s="446">
        <f t="shared" si="43"/>
        <v>1859</v>
      </c>
      <c r="AY75" s="447">
        <f t="shared" si="21"/>
        <v>1911</v>
      </c>
      <c r="AZ75" s="257">
        <f t="shared" si="22"/>
        <v>3025.5</v>
      </c>
      <c r="BA75" s="248">
        <f t="shared" si="22"/>
        <v>3229.5</v>
      </c>
      <c r="BB75" s="248">
        <f t="shared" si="22"/>
        <v>3382.25</v>
      </c>
      <c r="BC75" s="248">
        <f t="shared" si="22"/>
        <v>3541.5</v>
      </c>
      <c r="BD75" s="248">
        <f t="shared" si="55"/>
        <v>3637.25</v>
      </c>
      <c r="BE75" s="258">
        <f t="shared" si="44"/>
        <v>3734</v>
      </c>
      <c r="BF75" s="409">
        <f t="shared" si="45"/>
        <v>1770</v>
      </c>
      <c r="BG75" s="405">
        <f t="shared" si="45"/>
        <v>1890</v>
      </c>
      <c r="BH75" s="405">
        <f t="shared" si="45"/>
        <v>1979</v>
      </c>
      <c r="BI75" s="405">
        <f t="shared" si="45"/>
        <v>2072</v>
      </c>
      <c r="BJ75" s="405">
        <f t="shared" si="46"/>
        <v>2128</v>
      </c>
      <c r="BK75" s="410">
        <f t="shared" si="23"/>
        <v>2185</v>
      </c>
      <c r="BL75" s="263">
        <f t="shared" si="24"/>
        <v>3387.75</v>
      </c>
      <c r="BM75" s="264">
        <f t="shared" si="24"/>
        <v>3630.75</v>
      </c>
      <c r="BN75" s="264">
        <f t="shared" si="24"/>
        <v>3808.125</v>
      </c>
      <c r="BO75" s="264">
        <f t="shared" si="24"/>
        <v>3993.75</v>
      </c>
      <c r="BP75" s="264">
        <f t="shared" si="56"/>
        <v>4097.625</v>
      </c>
      <c r="BQ75" s="265">
        <f t="shared" si="47"/>
        <v>4203</v>
      </c>
      <c r="BR75" s="445">
        <f t="shared" si="48"/>
        <v>1982</v>
      </c>
      <c r="BS75" s="446">
        <f t="shared" si="48"/>
        <v>2124</v>
      </c>
      <c r="BT75" s="446">
        <f t="shared" si="48"/>
        <v>2228</v>
      </c>
      <c r="BU75" s="446">
        <f t="shared" si="48"/>
        <v>2337</v>
      </c>
      <c r="BV75" s="446">
        <f t="shared" si="49"/>
        <v>2398</v>
      </c>
      <c r="BW75" s="447">
        <f t="shared" si="25"/>
        <v>2459</v>
      </c>
      <c r="BX75" s="252">
        <v>3750</v>
      </c>
      <c r="BY75" s="387">
        <f t="shared" si="26"/>
        <v>4032</v>
      </c>
      <c r="BZ75" s="387">
        <f t="shared" si="27"/>
        <v>4234</v>
      </c>
      <c r="CA75" s="387">
        <f t="shared" si="28"/>
        <v>4446</v>
      </c>
      <c r="CB75" s="387">
        <f t="shared" si="29"/>
        <v>4558</v>
      </c>
      <c r="CC75" s="388">
        <f t="shared" si="30"/>
        <v>4672</v>
      </c>
      <c r="CD75" s="409">
        <f t="shared" si="50"/>
        <v>2194</v>
      </c>
      <c r="CE75" s="405">
        <f t="shared" si="50"/>
        <v>2359</v>
      </c>
      <c r="CF75" s="405">
        <f t="shared" si="50"/>
        <v>2477</v>
      </c>
      <c r="CG75" s="405">
        <f t="shared" si="50"/>
        <v>2601</v>
      </c>
      <c r="CH75" s="405">
        <f t="shared" si="51"/>
        <v>2667</v>
      </c>
      <c r="CI75" s="440">
        <f t="shared" si="51"/>
        <v>2734</v>
      </c>
      <c r="CJ75" s="246">
        <v>1.5</v>
      </c>
      <c r="CK75" s="389">
        <f t="shared" ref="CK75:CK94" si="58">CJ75*$CK$9+CJ75</f>
        <v>1.6125</v>
      </c>
      <c r="CL75" s="389">
        <f t="shared" si="31"/>
        <v>1.693125</v>
      </c>
      <c r="CM75" s="389">
        <f t="shared" si="32"/>
        <v>1.7777812500000001</v>
      </c>
      <c r="CN75" s="389">
        <f t="shared" si="33"/>
        <v>1.82222578125</v>
      </c>
      <c r="CO75" s="390">
        <f t="shared" si="34"/>
        <v>1.8677814257812499</v>
      </c>
    </row>
    <row r="76" spans="1:93" ht="15.75" customHeight="1" thickBot="1" x14ac:dyDescent="0.25">
      <c r="A76" s="678"/>
      <c r="B76" s="334" t="s">
        <v>247</v>
      </c>
      <c r="C76" s="335" t="s">
        <v>136</v>
      </c>
      <c r="D76" s="354">
        <v>1529</v>
      </c>
      <c r="E76" s="350">
        <v>1581</v>
      </c>
      <c r="F76" s="350">
        <v>1618</v>
      </c>
      <c r="G76" s="350">
        <v>1657</v>
      </c>
      <c r="H76" s="350">
        <v>1678</v>
      </c>
      <c r="I76" s="351">
        <v>1699</v>
      </c>
      <c r="J76" s="421">
        <f t="shared" ref="J76:M94" si="59">ROUNDUP(D76*0.7014,0)</f>
        <v>1073</v>
      </c>
      <c r="K76" s="422">
        <f t="shared" si="59"/>
        <v>1109</v>
      </c>
      <c r="L76" s="422">
        <f t="shared" si="59"/>
        <v>1135</v>
      </c>
      <c r="M76" s="422">
        <f t="shared" si="59"/>
        <v>1163</v>
      </c>
      <c r="N76" s="422">
        <f t="shared" si="52"/>
        <v>1177</v>
      </c>
      <c r="O76" s="423">
        <f t="shared" si="35"/>
        <v>1192</v>
      </c>
      <c r="P76" s="260">
        <f t="shared" si="36"/>
        <v>1911.25</v>
      </c>
      <c r="Q76" s="261">
        <f t="shared" si="36"/>
        <v>1976.25</v>
      </c>
      <c r="R76" s="261">
        <f t="shared" si="36"/>
        <v>2022.5</v>
      </c>
      <c r="S76" s="261">
        <f t="shared" si="36"/>
        <v>2071.25</v>
      </c>
      <c r="T76" s="261">
        <f t="shared" si="37"/>
        <v>2097.5</v>
      </c>
      <c r="U76" s="262">
        <f t="shared" si="37"/>
        <v>2123.75</v>
      </c>
      <c r="V76" s="411">
        <f t="shared" si="38"/>
        <v>1119</v>
      </c>
      <c r="W76" s="412">
        <f t="shared" si="38"/>
        <v>1157</v>
      </c>
      <c r="X76" s="412">
        <f t="shared" si="38"/>
        <v>1184</v>
      </c>
      <c r="Y76" s="412">
        <f t="shared" si="38"/>
        <v>1212</v>
      </c>
      <c r="Z76" s="412">
        <f t="shared" si="39"/>
        <v>1228</v>
      </c>
      <c r="AA76" s="413">
        <f t="shared" si="39"/>
        <v>1243</v>
      </c>
      <c r="AB76" s="260">
        <f t="shared" ref="AB76:AE94" si="60">P76*1.2</f>
        <v>2293.5</v>
      </c>
      <c r="AC76" s="261">
        <f t="shared" si="60"/>
        <v>2371.5</v>
      </c>
      <c r="AD76" s="261">
        <f t="shared" si="60"/>
        <v>2427</v>
      </c>
      <c r="AE76" s="261">
        <f t="shared" si="60"/>
        <v>2485.5</v>
      </c>
      <c r="AF76" s="261">
        <f t="shared" si="53"/>
        <v>2517</v>
      </c>
      <c r="AG76" s="262">
        <f t="shared" si="40"/>
        <v>2548.5</v>
      </c>
      <c r="AH76" s="411">
        <f t="shared" si="57"/>
        <v>1342</v>
      </c>
      <c r="AI76" s="412">
        <f t="shared" si="57"/>
        <v>1388</v>
      </c>
      <c r="AJ76" s="412">
        <f t="shared" si="57"/>
        <v>1420</v>
      </c>
      <c r="AK76" s="412">
        <f t="shared" si="57"/>
        <v>1455</v>
      </c>
      <c r="AL76" s="412">
        <f t="shared" si="57"/>
        <v>1473</v>
      </c>
      <c r="AM76" s="413">
        <f t="shared" si="57"/>
        <v>1491</v>
      </c>
      <c r="AN76" s="269">
        <f t="shared" ref="AN76:AQ94" si="61">(BX76-AB76)/4+AB76</f>
        <v>2622.625</v>
      </c>
      <c r="AO76" s="432">
        <f t="shared" si="61"/>
        <v>2748.875</v>
      </c>
      <c r="AP76" s="432">
        <f t="shared" si="61"/>
        <v>2839.25</v>
      </c>
      <c r="AQ76" s="432">
        <f t="shared" si="61"/>
        <v>2934.125</v>
      </c>
      <c r="AR76" s="432">
        <f t="shared" si="54"/>
        <v>2984.5</v>
      </c>
      <c r="AS76" s="437">
        <f t="shared" si="41"/>
        <v>3035.625</v>
      </c>
      <c r="AT76" s="448">
        <f t="shared" si="42"/>
        <v>1535</v>
      </c>
      <c r="AU76" s="449">
        <f t="shared" si="42"/>
        <v>1609</v>
      </c>
      <c r="AV76" s="449">
        <f t="shared" si="42"/>
        <v>1661</v>
      </c>
      <c r="AW76" s="449">
        <f t="shared" si="42"/>
        <v>1717</v>
      </c>
      <c r="AX76" s="449">
        <f t="shared" si="43"/>
        <v>1746</v>
      </c>
      <c r="AY76" s="450">
        <f t="shared" ref="AY76:AY94" si="62">ROUNDUP(AS76*0.585,0)</f>
        <v>1776</v>
      </c>
      <c r="AZ76" s="260">
        <f t="shared" ref="AZ76:BC94" si="63">(BX76-AB76)/4+AN76</f>
        <v>2951.75</v>
      </c>
      <c r="BA76" s="261">
        <f t="shared" si="63"/>
        <v>3126.25</v>
      </c>
      <c r="BB76" s="261">
        <f t="shared" si="63"/>
        <v>3251.5</v>
      </c>
      <c r="BC76" s="261">
        <f t="shared" si="63"/>
        <v>3382.75</v>
      </c>
      <c r="BD76" s="261">
        <f t="shared" si="55"/>
        <v>3452</v>
      </c>
      <c r="BE76" s="262">
        <f t="shared" si="44"/>
        <v>3522.75</v>
      </c>
      <c r="BF76" s="411">
        <f t="shared" si="45"/>
        <v>1727</v>
      </c>
      <c r="BG76" s="412">
        <f t="shared" si="45"/>
        <v>1829</v>
      </c>
      <c r="BH76" s="412">
        <f t="shared" si="45"/>
        <v>1903</v>
      </c>
      <c r="BI76" s="412">
        <f t="shared" si="45"/>
        <v>1979</v>
      </c>
      <c r="BJ76" s="412">
        <f t="shared" si="46"/>
        <v>2020</v>
      </c>
      <c r="BK76" s="413">
        <f t="shared" ref="BK76:BK94" si="64">ROUNDUP(BE76*0.585,0)</f>
        <v>2061</v>
      </c>
      <c r="BL76" s="269">
        <f t="shared" ref="BL76:BO94" si="65">(BX76-AB76)/4+AZ76</f>
        <v>3280.875</v>
      </c>
      <c r="BM76" s="270">
        <f t="shared" si="65"/>
        <v>3503.625</v>
      </c>
      <c r="BN76" s="270">
        <f t="shared" si="65"/>
        <v>3663.75</v>
      </c>
      <c r="BO76" s="270">
        <f t="shared" si="65"/>
        <v>3831.375</v>
      </c>
      <c r="BP76" s="270">
        <f t="shared" si="56"/>
        <v>3919.5</v>
      </c>
      <c r="BQ76" s="271">
        <f t="shared" si="47"/>
        <v>4009.875</v>
      </c>
      <c r="BR76" s="448">
        <f t="shared" si="48"/>
        <v>1920</v>
      </c>
      <c r="BS76" s="449">
        <f t="shared" si="48"/>
        <v>2050</v>
      </c>
      <c r="BT76" s="449">
        <f t="shared" si="48"/>
        <v>2144</v>
      </c>
      <c r="BU76" s="449">
        <f t="shared" si="48"/>
        <v>2242</v>
      </c>
      <c r="BV76" s="449">
        <f t="shared" si="49"/>
        <v>2293</v>
      </c>
      <c r="BW76" s="450">
        <f t="shared" ref="BW76:BW94" si="66">ROUNDUP(BQ76*0.585,0)</f>
        <v>2346</v>
      </c>
      <c r="BX76" s="253">
        <v>3610</v>
      </c>
      <c r="BY76" s="431">
        <f t="shared" ref="BY76:BY94" si="67">ROUNDUP(BX76*$BY$9+BX76,0)</f>
        <v>3881</v>
      </c>
      <c r="BZ76" s="431">
        <f t="shared" ref="BZ76:BZ94" si="68">ROUNDUP(BY76*$BZ$9+BY76,0)</f>
        <v>4076</v>
      </c>
      <c r="CA76" s="431">
        <f t="shared" ref="CA76:CA94" si="69">ROUNDUP(BZ76*$CA$9+BZ76,0)</f>
        <v>4280</v>
      </c>
      <c r="CB76" s="431">
        <f t="shared" ref="CB76:CB94" si="70">ROUNDUP(CA76*$CB$9+CA76,0)</f>
        <v>4387</v>
      </c>
      <c r="CC76" s="433">
        <f t="shared" ref="CC76:CC94" si="71">ROUNDUP(CB76*$CC$9+CB76,0)</f>
        <v>4497</v>
      </c>
      <c r="CD76" s="411">
        <f t="shared" si="50"/>
        <v>2112</v>
      </c>
      <c r="CE76" s="412">
        <f t="shared" si="50"/>
        <v>2271</v>
      </c>
      <c r="CF76" s="412">
        <f t="shared" si="50"/>
        <v>2385</v>
      </c>
      <c r="CG76" s="412">
        <f t="shared" si="50"/>
        <v>2504</v>
      </c>
      <c r="CH76" s="412">
        <f t="shared" si="51"/>
        <v>2567</v>
      </c>
      <c r="CI76" s="441">
        <f t="shared" si="51"/>
        <v>2631</v>
      </c>
      <c r="CJ76" s="247">
        <v>1.44</v>
      </c>
      <c r="CK76" s="391">
        <f t="shared" si="58"/>
        <v>1.548</v>
      </c>
      <c r="CL76" s="391">
        <f t="shared" ref="CL76:CL94" si="72">CK76*$CL$9+CK76</f>
        <v>1.6254</v>
      </c>
      <c r="CM76" s="391">
        <f t="shared" ref="CM76:CM94" si="73">CL76*$CM$9+CL76</f>
        <v>1.7066699999999999</v>
      </c>
      <c r="CN76" s="391">
        <f t="shared" ref="CN76:CN94" si="74">CM76*$CN$9+CM76</f>
        <v>1.7493367499999999</v>
      </c>
      <c r="CO76" s="392">
        <f t="shared" ref="CO76:CO94" si="75">CN76*$CO$9+CN76</f>
        <v>1.7930701687499999</v>
      </c>
    </row>
    <row r="77" spans="1:93" ht="25.5" x14ac:dyDescent="0.2">
      <c r="A77" s="677">
        <v>18</v>
      </c>
      <c r="B77" s="330" t="s">
        <v>274</v>
      </c>
      <c r="C77" s="331" t="s">
        <v>136</v>
      </c>
      <c r="D77" s="352">
        <v>1539</v>
      </c>
      <c r="E77" s="346">
        <v>1623</v>
      </c>
      <c r="F77" s="346">
        <v>1693</v>
      </c>
      <c r="G77" s="346">
        <v>1764</v>
      </c>
      <c r="H77" s="346">
        <v>1817</v>
      </c>
      <c r="I77" s="347">
        <v>1870</v>
      </c>
      <c r="J77" s="418">
        <f t="shared" si="59"/>
        <v>1080</v>
      </c>
      <c r="K77" s="419">
        <f t="shared" si="59"/>
        <v>1139</v>
      </c>
      <c r="L77" s="419">
        <f t="shared" si="59"/>
        <v>1188</v>
      </c>
      <c r="M77" s="419">
        <f t="shared" si="59"/>
        <v>1238</v>
      </c>
      <c r="N77" s="419">
        <f t="shared" si="52"/>
        <v>1275</v>
      </c>
      <c r="O77" s="420">
        <f t="shared" si="35"/>
        <v>1312</v>
      </c>
      <c r="P77" s="415">
        <f t="shared" si="36"/>
        <v>1923.75</v>
      </c>
      <c r="Q77" s="416">
        <f t="shared" si="36"/>
        <v>2028.75</v>
      </c>
      <c r="R77" s="416">
        <f t="shared" si="36"/>
        <v>2116.25</v>
      </c>
      <c r="S77" s="416">
        <f t="shared" si="36"/>
        <v>2205</v>
      </c>
      <c r="T77" s="416">
        <f t="shared" si="37"/>
        <v>2271.25</v>
      </c>
      <c r="U77" s="417">
        <f t="shared" si="37"/>
        <v>2337.5</v>
      </c>
      <c r="V77" s="406">
        <f t="shared" si="38"/>
        <v>1126</v>
      </c>
      <c r="W77" s="407">
        <f t="shared" si="38"/>
        <v>1187</v>
      </c>
      <c r="X77" s="407">
        <f t="shared" si="38"/>
        <v>1239</v>
      </c>
      <c r="Y77" s="407">
        <f t="shared" si="38"/>
        <v>1290</v>
      </c>
      <c r="Z77" s="407">
        <f t="shared" si="39"/>
        <v>1329</v>
      </c>
      <c r="AA77" s="408">
        <f t="shared" si="39"/>
        <v>1368</v>
      </c>
      <c r="AB77" s="415">
        <f t="shared" si="60"/>
        <v>2308.5</v>
      </c>
      <c r="AC77" s="416">
        <f t="shared" si="60"/>
        <v>2434.5</v>
      </c>
      <c r="AD77" s="416">
        <f t="shared" si="60"/>
        <v>2539.5</v>
      </c>
      <c r="AE77" s="416">
        <f t="shared" si="60"/>
        <v>2646</v>
      </c>
      <c r="AF77" s="416">
        <f t="shared" si="53"/>
        <v>2725.5</v>
      </c>
      <c r="AG77" s="417">
        <f t="shared" si="40"/>
        <v>2805</v>
      </c>
      <c r="AH77" s="406">
        <f t="shared" si="57"/>
        <v>1351</v>
      </c>
      <c r="AI77" s="407">
        <f t="shared" si="57"/>
        <v>1425</v>
      </c>
      <c r="AJ77" s="407">
        <f t="shared" si="57"/>
        <v>1486</v>
      </c>
      <c r="AK77" s="407">
        <f t="shared" si="57"/>
        <v>1548</v>
      </c>
      <c r="AL77" s="407">
        <f t="shared" si="57"/>
        <v>1595</v>
      </c>
      <c r="AM77" s="408">
        <f t="shared" si="57"/>
        <v>1641</v>
      </c>
      <c r="AN77" s="429">
        <f t="shared" si="61"/>
        <v>2693.875</v>
      </c>
      <c r="AO77" s="427">
        <f t="shared" si="61"/>
        <v>2860.625</v>
      </c>
      <c r="AP77" s="427">
        <f t="shared" si="61"/>
        <v>2991.125</v>
      </c>
      <c r="AQ77" s="427">
        <f t="shared" si="61"/>
        <v>3125.5</v>
      </c>
      <c r="AR77" s="427">
        <f t="shared" si="54"/>
        <v>3213.875</v>
      </c>
      <c r="AS77" s="435">
        <f t="shared" si="41"/>
        <v>3302.75</v>
      </c>
      <c r="AT77" s="442">
        <f t="shared" si="42"/>
        <v>1576</v>
      </c>
      <c r="AU77" s="443">
        <f t="shared" si="42"/>
        <v>1674</v>
      </c>
      <c r="AV77" s="443">
        <f t="shared" si="42"/>
        <v>1750</v>
      </c>
      <c r="AW77" s="443">
        <f t="shared" si="42"/>
        <v>1829</v>
      </c>
      <c r="AX77" s="443">
        <f t="shared" si="43"/>
        <v>1881</v>
      </c>
      <c r="AY77" s="444">
        <f t="shared" si="62"/>
        <v>1933</v>
      </c>
      <c r="AZ77" s="415">
        <f t="shared" si="63"/>
        <v>3079.25</v>
      </c>
      <c r="BA77" s="416">
        <f t="shared" si="63"/>
        <v>3286.75</v>
      </c>
      <c r="BB77" s="416">
        <f t="shared" si="63"/>
        <v>3442.75</v>
      </c>
      <c r="BC77" s="416">
        <f t="shared" si="63"/>
        <v>3605</v>
      </c>
      <c r="BD77" s="416">
        <f t="shared" si="55"/>
        <v>3702.25</v>
      </c>
      <c r="BE77" s="417">
        <f t="shared" si="44"/>
        <v>3800.5</v>
      </c>
      <c r="BF77" s="406">
        <f t="shared" si="45"/>
        <v>1802</v>
      </c>
      <c r="BG77" s="407">
        <f t="shared" si="45"/>
        <v>1923</v>
      </c>
      <c r="BH77" s="407">
        <f t="shared" si="45"/>
        <v>2015</v>
      </c>
      <c r="BI77" s="407">
        <f t="shared" si="45"/>
        <v>2109</v>
      </c>
      <c r="BJ77" s="407">
        <f t="shared" si="46"/>
        <v>2166</v>
      </c>
      <c r="BK77" s="408">
        <f t="shared" si="64"/>
        <v>2224</v>
      </c>
      <c r="BL77" s="429">
        <f t="shared" si="65"/>
        <v>3464.625</v>
      </c>
      <c r="BM77" s="434">
        <f t="shared" si="65"/>
        <v>3712.875</v>
      </c>
      <c r="BN77" s="434">
        <f t="shared" si="65"/>
        <v>3894.375</v>
      </c>
      <c r="BO77" s="434">
        <f t="shared" si="65"/>
        <v>4084.5</v>
      </c>
      <c r="BP77" s="434">
        <f t="shared" si="56"/>
        <v>4190.625</v>
      </c>
      <c r="BQ77" s="438">
        <f t="shared" si="47"/>
        <v>4298.25</v>
      </c>
      <c r="BR77" s="442">
        <f t="shared" si="48"/>
        <v>2027</v>
      </c>
      <c r="BS77" s="443">
        <f t="shared" si="48"/>
        <v>2173</v>
      </c>
      <c r="BT77" s="443">
        <f t="shared" si="48"/>
        <v>2279</v>
      </c>
      <c r="BU77" s="443">
        <f t="shared" si="48"/>
        <v>2390</v>
      </c>
      <c r="BV77" s="443">
        <f t="shared" si="49"/>
        <v>2452</v>
      </c>
      <c r="BW77" s="444">
        <f t="shared" si="66"/>
        <v>2515</v>
      </c>
      <c r="BX77" s="430">
        <v>3850</v>
      </c>
      <c r="BY77" s="426">
        <f t="shared" si="67"/>
        <v>4139</v>
      </c>
      <c r="BZ77" s="426">
        <f t="shared" si="68"/>
        <v>4346</v>
      </c>
      <c r="CA77" s="426">
        <f t="shared" si="69"/>
        <v>4564</v>
      </c>
      <c r="CB77" s="426">
        <f t="shared" si="70"/>
        <v>4679</v>
      </c>
      <c r="CC77" s="428">
        <f t="shared" si="71"/>
        <v>4796</v>
      </c>
      <c r="CD77" s="406">
        <f t="shared" si="50"/>
        <v>2253</v>
      </c>
      <c r="CE77" s="407">
        <f t="shared" si="50"/>
        <v>2422</v>
      </c>
      <c r="CF77" s="407">
        <f t="shared" si="50"/>
        <v>2543</v>
      </c>
      <c r="CG77" s="407">
        <f t="shared" si="50"/>
        <v>2670</v>
      </c>
      <c r="CH77" s="407">
        <f t="shared" si="51"/>
        <v>2738</v>
      </c>
      <c r="CI77" s="439">
        <f t="shared" si="51"/>
        <v>2806</v>
      </c>
      <c r="CJ77" s="402">
        <v>1.54</v>
      </c>
      <c r="CK77" s="403">
        <f t="shared" si="58"/>
        <v>1.6555</v>
      </c>
      <c r="CL77" s="403">
        <f t="shared" si="72"/>
        <v>1.738275</v>
      </c>
      <c r="CM77" s="403">
        <f t="shared" si="73"/>
        <v>1.8251887500000001</v>
      </c>
      <c r="CN77" s="403">
        <f t="shared" si="74"/>
        <v>1.8708184687500002</v>
      </c>
      <c r="CO77" s="404">
        <f t="shared" si="75"/>
        <v>1.9175889304687503</v>
      </c>
    </row>
    <row r="78" spans="1:93" ht="15" customHeight="1" x14ac:dyDescent="0.2">
      <c r="A78" s="679"/>
      <c r="B78" s="332" t="s">
        <v>248</v>
      </c>
      <c r="C78" s="333" t="s">
        <v>136</v>
      </c>
      <c r="D78" s="353">
        <v>1534</v>
      </c>
      <c r="E78" s="348">
        <v>1618</v>
      </c>
      <c r="F78" s="348">
        <v>1687</v>
      </c>
      <c r="G78" s="348">
        <v>1758</v>
      </c>
      <c r="H78" s="348">
        <v>1811</v>
      </c>
      <c r="I78" s="349">
        <v>1864</v>
      </c>
      <c r="J78" s="343">
        <f t="shared" si="59"/>
        <v>1076</v>
      </c>
      <c r="K78" s="344">
        <f t="shared" si="59"/>
        <v>1135</v>
      </c>
      <c r="L78" s="344">
        <f t="shared" si="59"/>
        <v>1184</v>
      </c>
      <c r="M78" s="344">
        <f t="shared" si="59"/>
        <v>1234</v>
      </c>
      <c r="N78" s="344">
        <f t="shared" si="52"/>
        <v>1271</v>
      </c>
      <c r="O78" s="345">
        <f t="shared" si="35"/>
        <v>1308</v>
      </c>
      <c r="P78" s="257">
        <f t="shared" si="36"/>
        <v>1917.5</v>
      </c>
      <c r="Q78" s="248">
        <f t="shared" si="36"/>
        <v>2022.5</v>
      </c>
      <c r="R78" s="248">
        <f t="shared" si="36"/>
        <v>2108.75</v>
      </c>
      <c r="S78" s="248">
        <f t="shared" si="36"/>
        <v>2197.5</v>
      </c>
      <c r="T78" s="248">
        <f t="shared" si="37"/>
        <v>2263.75</v>
      </c>
      <c r="U78" s="258">
        <f t="shared" si="37"/>
        <v>2330</v>
      </c>
      <c r="V78" s="409">
        <f t="shared" si="38"/>
        <v>1122</v>
      </c>
      <c r="W78" s="405">
        <f t="shared" si="38"/>
        <v>1184</v>
      </c>
      <c r="X78" s="405">
        <f t="shared" si="38"/>
        <v>1234</v>
      </c>
      <c r="Y78" s="405">
        <f t="shared" si="38"/>
        <v>1286</v>
      </c>
      <c r="Z78" s="405">
        <f t="shared" si="39"/>
        <v>1325</v>
      </c>
      <c r="AA78" s="410">
        <f t="shared" si="39"/>
        <v>1364</v>
      </c>
      <c r="AB78" s="257">
        <f t="shared" si="60"/>
        <v>2301</v>
      </c>
      <c r="AC78" s="248">
        <f t="shared" si="60"/>
        <v>2427</v>
      </c>
      <c r="AD78" s="248">
        <f t="shared" si="60"/>
        <v>2530.5</v>
      </c>
      <c r="AE78" s="248">
        <f t="shared" si="60"/>
        <v>2637</v>
      </c>
      <c r="AF78" s="248">
        <f t="shared" si="53"/>
        <v>2716.5</v>
      </c>
      <c r="AG78" s="258">
        <f t="shared" si="40"/>
        <v>2796</v>
      </c>
      <c r="AH78" s="409">
        <f t="shared" si="57"/>
        <v>1347</v>
      </c>
      <c r="AI78" s="405">
        <f t="shared" si="57"/>
        <v>1420</v>
      </c>
      <c r="AJ78" s="405">
        <f t="shared" si="57"/>
        <v>1481</v>
      </c>
      <c r="AK78" s="405">
        <f t="shared" si="57"/>
        <v>1543</v>
      </c>
      <c r="AL78" s="405">
        <f t="shared" si="57"/>
        <v>1590</v>
      </c>
      <c r="AM78" s="410">
        <f t="shared" si="57"/>
        <v>1636</v>
      </c>
      <c r="AN78" s="263">
        <f t="shared" si="61"/>
        <v>2663.25</v>
      </c>
      <c r="AO78" s="366">
        <f t="shared" si="61"/>
        <v>2828.25</v>
      </c>
      <c r="AP78" s="366">
        <f t="shared" si="61"/>
        <v>2956.375</v>
      </c>
      <c r="AQ78" s="366">
        <f t="shared" si="61"/>
        <v>3089.25</v>
      </c>
      <c r="AR78" s="366">
        <f t="shared" si="54"/>
        <v>3176.875</v>
      </c>
      <c r="AS78" s="436">
        <f t="shared" si="41"/>
        <v>3265</v>
      </c>
      <c r="AT78" s="445">
        <f t="shared" si="42"/>
        <v>1559</v>
      </c>
      <c r="AU78" s="446">
        <f t="shared" si="42"/>
        <v>1655</v>
      </c>
      <c r="AV78" s="446">
        <f t="shared" si="42"/>
        <v>1730</v>
      </c>
      <c r="AW78" s="446">
        <f t="shared" si="42"/>
        <v>1808</v>
      </c>
      <c r="AX78" s="446">
        <f t="shared" si="43"/>
        <v>1859</v>
      </c>
      <c r="AY78" s="447">
        <f t="shared" si="62"/>
        <v>1911</v>
      </c>
      <c r="AZ78" s="257">
        <f t="shared" si="63"/>
        <v>3025.5</v>
      </c>
      <c r="BA78" s="248">
        <f t="shared" si="63"/>
        <v>3229.5</v>
      </c>
      <c r="BB78" s="248">
        <f t="shared" si="63"/>
        <v>3382.25</v>
      </c>
      <c r="BC78" s="248">
        <f t="shared" si="63"/>
        <v>3541.5</v>
      </c>
      <c r="BD78" s="248">
        <f t="shared" si="55"/>
        <v>3637.25</v>
      </c>
      <c r="BE78" s="258">
        <f t="shared" si="44"/>
        <v>3734</v>
      </c>
      <c r="BF78" s="409">
        <f t="shared" si="45"/>
        <v>1770</v>
      </c>
      <c r="BG78" s="405">
        <f t="shared" si="45"/>
        <v>1890</v>
      </c>
      <c r="BH78" s="405">
        <f t="shared" si="45"/>
        <v>1979</v>
      </c>
      <c r="BI78" s="405">
        <f t="shared" si="45"/>
        <v>2072</v>
      </c>
      <c r="BJ78" s="405">
        <f t="shared" si="46"/>
        <v>2128</v>
      </c>
      <c r="BK78" s="410">
        <f t="shared" si="64"/>
        <v>2185</v>
      </c>
      <c r="BL78" s="263">
        <f t="shared" si="65"/>
        <v>3387.75</v>
      </c>
      <c r="BM78" s="264">
        <f t="shared" si="65"/>
        <v>3630.75</v>
      </c>
      <c r="BN78" s="264">
        <f t="shared" si="65"/>
        <v>3808.125</v>
      </c>
      <c r="BO78" s="264">
        <f t="shared" si="65"/>
        <v>3993.75</v>
      </c>
      <c r="BP78" s="264">
        <f t="shared" si="56"/>
        <v>4097.625</v>
      </c>
      <c r="BQ78" s="265">
        <f t="shared" si="47"/>
        <v>4203</v>
      </c>
      <c r="BR78" s="445">
        <f t="shared" si="48"/>
        <v>1982</v>
      </c>
      <c r="BS78" s="446">
        <f t="shared" si="48"/>
        <v>2124</v>
      </c>
      <c r="BT78" s="446">
        <f t="shared" si="48"/>
        <v>2228</v>
      </c>
      <c r="BU78" s="446">
        <f t="shared" si="48"/>
        <v>2337</v>
      </c>
      <c r="BV78" s="446">
        <f t="shared" si="49"/>
        <v>2398</v>
      </c>
      <c r="BW78" s="447">
        <f t="shared" si="66"/>
        <v>2459</v>
      </c>
      <c r="BX78" s="252">
        <v>3750</v>
      </c>
      <c r="BY78" s="387">
        <f t="shared" si="67"/>
        <v>4032</v>
      </c>
      <c r="BZ78" s="387">
        <f t="shared" si="68"/>
        <v>4234</v>
      </c>
      <c r="CA78" s="387">
        <f t="shared" si="69"/>
        <v>4446</v>
      </c>
      <c r="CB78" s="387">
        <f t="shared" si="70"/>
        <v>4558</v>
      </c>
      <c r="CC78" s="388">
        <f t="shared" si="71"/>
        <v>4672</v>
      </c>
      <c r="CD78" s="409">
        <f t="shared" si="50"/>
        <v>2194</v>
      </c>
      <c r="CE78" s="405">
        <f t="shared" si="50"/>
        <v>2359</v>
      </c>
      <c r="CF78" s="405">
        <f t="shared" si="50"/>
        <v>2477</v>
      </c>
      <c r="CG78" s="405">
        <f t="shared" si="50"/>
        <v>2601</v>
      </c>
      <c r="CH78" s="405">
        <f t="shared" si="51"/>
        <v>2667</v>
      </c>
      <c r="CI78" s="440">
        <f t="shared" si="51"/>
        <v>2734</v>
      </c>
      <c r="CJ78" s="246">
        <v>1.5</v>
      </c>
      <c r="CK78" s="389">
        <f t="shared" si="58"/>
        <v>1.6125</v>
      </c>
      <c r="CL78" s="389">
        <f t="shared" si="72"/>
        <v>1.693125</v>
      </c>
      <c r="CM78" s="389">
        <f t="shared" si="73"/>
        <v>1.7777812500000001</v>
      </c>
      <c r="CN78" s="389">
        <f t="shared" si="74"/>
        <v>1.82222578125</v>
      </c>
      <c r="CO78" s="390">
        <f t="shared" si="75"/>
        <v>1.8677814257812499</v>
      </c>
    </row>
    <row r="79" spans="1:93" ht="15.75" customHeight="1" thickBot="1" x14ac:dyDescent="0.25">
      <c r="A79" s="678"/>
      <c r="B79" s="334" t="s">
        <v>249</v>
      </c>
      <c r="C79" s="335" t="s">
        <v>136</v>
      </c>
      <c r="D79" s="354">
        <v>1529</v>
      </c>
      <c r="E79" s="350">
        <v>1581</v>
      </c>
      <c r="F79" s="350">
        <v>1618</v>
      </c>
      <c r="G79" s="350">
        <v>1657</v>
      </c>
      <c r="H79" s="350">
        <v>1678</v>
      </c>
      <c r="I79" s="351">
        <v>1699</v>
      </c>
      <c r="J79" s="421">
        <f t="shared" si="59"/>
        <v>1073</v>
      </c>
      <c r="K79" s="422">
        <f t="shared" si="59"/>
        <v>1109</v>
      </c>
      <c r="L79" s="422">
        <f t="shared" si="59"/>
        <v>1135</v>
      </c>
      <c r="M79" s="422">
        <f t="shared" si="59"/>
        <v>1163</v>
      </c>
      <c r="N79" s="422">
        <f t="shared" si="52"/>
        <v>1177</v>
      </c>
      <c r="O79" s="423">
        <f t="shared" si="35"/>
        <v>1192</v>
      </c>
      <c r="P79" s="260">
        <f t="shared" si="36"/>
        <v>1911.25</v>
      </c>
      <c r="Q79" s="261">
        <f t="shared" si="36"/>
        <v>1976.25</v>
      </c>
      <c r="R79" s="261">
        <f t="shared" si="36"/>
        <v>2022.5</v>
      </c>
      <c r="S79" s="261">
        <f t="shared" si="36"/>
        <v>2071.25</v>
      </c>
      <c r="T79" s="261">
        <f t="shared" si="37"/>
        <v>2097.5</v>
      </c>
      <c r="U79" s="262">
        <f t="shared" si="37"/>
        <v>2123.75</v>
      </c>
      <c r="V79" s="411">
        <f t="shared" si="38"/>
        <v>1119</v>
      </c>
      <c r="W79" s="412">
        <f t="shared" si="38"/>
        <v>1157</v>
      </c>
      <c r="X79" s="412">
        <f t="shared" si="38"/>
        <v>1184</v>
      </c>
      <c r="Y79" s="412">
        <f t="shared" si="38"/>
        <v>1212</v>
      </c>
      <c r="Z79" s="412">
        <f t="shared" si="39"/>
        <v>1228</v>
      </c>
      <c r="AA79" s="413">
        <f t="shared" si="39"/>
        <v>1243</v>
      </c>
      <c r="AB79" s="260">
        <f t="shared" si="60"/>
        <v>2293.5</v>
      </c>
      <c r="AC79" s="261">
        <f t="shared" si="60"/>
        <v>2371.5</v>
      </c>
      <c r="AD79" s="261">
        <f t="shared" si="60"/>
        <v>2427</v>
      </c>
      <c r="AE79" s="261">
        <f t="shared" si="60"/>
        <v>2485.5</v>
      </c>
      <c r="AF79" s="261">
        <f t="shared" si="53"/>
        <v>2517</v>
      </c>
      <c r="AG79" s="262">
        <f t="shared" si="40"/>
        <v>2548.5</v>
      </c>
      <c r="AH79" s="411">
        <f t="shared" si="57"/>
        <v>1342</v>
      </c>
      <c r="AI79" s="412">
        <f t="shared" si="57"/>
        <v>1388</v>
      </c>
      <c r="AJ79" s="412">
        <f t="shared" si="57"/>
        <v>1420</v>
      </c>
      <c r="AK79" s="412">
        <f t="shared" si="57"/>
        <v>1455</v>
      </c>
      <c r="AL79" s="412">
        <f t="shared" si="57"/>
        <v>1473</v>
      </c>
      <c r="AM79" s="413">
        <f t="shared" si="57"/>
        <v>1491</v>
      </c>
      <c r="AN79" s="269">
        <f t="shared" si="61"/>
        <v>2622.625</v>
      </c>
      <c r="AO79" s="432">
        <f t="shared" si="61"/>
        <v>2748.875</v>
      </c>
      <c r="AP79" s="432">
        <f t="shared" si="61"/>
        <v>2839.25</v>
      </c>
      <c r="AQ79" s="432">
        <f t="shared" si="61"/>
        <v>2934.125</v>
      </c>
      <c r="AR79" s="432">
        <f t="shared" si="54"/>
        <v>2984.5</v>
      </c>
      <c r="AS79" s="437">
        <f t="shared" si="41"/>
        <v>3035.625</v>
      </c>
      <c r="AT79" s="448">
        <f t="shared" si="42"/>
        <v>1535</v>
      </c>
      <c r="AU79" s="449">
        <f t="shared" si="42"/>
        <v>1609</v>
      </c>
      <c r="AV79" s="449">
        <f t="shared" si="42"/>
        <v>1661</v>
      </c>
      <c r="AW79" s="449">
        <f t="shared" si="42"/>
        <v>1717</v>
      </c>
      <c r="AX79" s="449">
        <f t="shared" si="43"/>
        <v>1746</v>
      </c>
      <c r="AY79" s="450">
        <f t="shared" si="62"/>
        <v>1776</v>
      </c>
      <c r="AZ79" s="260">
        <f t="shared" si="63"/>
        <v>2951.75</v>
      </c>
      <c r="BA79" s="261">
        <f t="shared" si="63"/>
        <v>3126.25</v>
      </c>
      <c r="BB79" s="261">
        <f t="shared" si="63"/>
        <v>3251.5</v>
      </c>
      <c r="BC79" s="261">
        <f t="shared" si="63"/>
        <v>3382.75</v>
      </c>
      <c r="BD79" s="261">
        <f t="shared" si="55"/>
        <v>3452</v>
      </c>
      <c r="BE79" s="262">
        <f t="shared" si="44"/>
        <v>3522.75</v>
      </c>
      <c r="BF79" s="411">
        <f t="shared" si="45"/>
        <v>1727</v>
      </c>
      <c r="BG79" s="412">
        <f t="shared" si="45"/>
        <v>1829</v>
      </c>
      <c r="BH79" s="412">
        <f t="shared" si="45"/>
        <v>1903</v>
      </c>
      <c r="BI79" s="412">
        <f t="shared" si="45"/>
        <v>1979</v>
      </c>
      <c r="BJ79" s="412">
        <f t="shared" si="46"/>
        <v>2020</v>
      </c>
      <c r="BK79" s="413">
        <f t="shared" si="64"/>
        <v>2061</v>
      </c>
      <c r="BL79" s="269">
        <f t="shared" si="65"/>
        <v>3280.875</v>
      </c>
      <c r="BM79" s="270">
        <f t="shared" si="65"/>
        <v>3503.625</v>
      </c>
      <c r="BN79" s="270">
        <f t="shared" si="65"/>
        <v>3663.75</v>
      </c>
      <c r="BO79" s="270">
        <f t="shared" si="65"/>
        <v>3831.375</v>
      </c>
      <c r="BP79" s="270">
        <f t="shared" si="56"/>
        <v>3919.5</v>
      </c>
      <c r="BQ79" s="271">
        <f t="shared" si="47"/>
        <v>4009.875</v>
      </c>
      <c r="BR79" s="448">
        <f t="shared" si="48"/>
        <v>1920</v>
      </c>
      <c r="BS79" s="449">
        <f t="shared" si="48"/>
        <v>2050</v>
      </c>
      <c r="BT79" s="449">
        <f t="shared" si="48"/>
        <v>2144</v>
      </c>
      <c r="BU79" s="449">
        <f t="shared" si="48"/>
        <v>2242</v>
      </c>
      <c r="BV79" s="449">
        <f t="shared" si="49"/>
        <v>2293</v>
      </c>
      <c r="BW79" s="450">
        <f t="shared" si="66"/>
        <v>2346</v>
      </c>
      <c r="BX79" s="253">
        <v>3610</v>
      </c>
      <c r="BY79" s="431">
        <f t="shared" si="67"/>
        <v>3881</v>
      </c>
      <c r="BZ79" s="431">
        <f t="shared" si="68"/>
        <v>4076</v>
      </c>
      <c r="CA79" s="431">
        <f t="shared" si="69"/>
        <v>4280</v>
      </c>
      <c r="CB79" s="431">
        <f t="shared" si="70"/>
        <v>4387</v>
      </c>
      <c r="CC79" s="433">
        <f t="shared" si="71"/>
        <v>4497</v>
      </c>
      <c r="CD79" s="411">
        <f t="shared" si="50"/>
        <v>2112</v>
      </c>
      <c r="CE79" s="412">
        <f t="shared" si="50"/>
        <v>2271</v>
      </c>
      <c r="CF79" s="412">
        <f t="shared" si="50"/>
        <v>2385</v>
      </c>
      <c r="CG79" s="412">
        <f t="shared" si="50"/>
        <v>2504</v>
      </c>
      <c r="CH79" s="412">
        <f t="shared" si="51"/>
        <v>2567</v>
      </c>
      <c r="CI79" s="441">
        <f t="shared" si="51"/>
        <v>2631</v>
      </c>
      <c r="CJ79" s="247">
        <v>1.44</v>
      </c>
      <c r="CK79" s="391">
        <f t="shared" si="58"/>
        <v>1.548</v>
      </c>
      <c r="CL79" s="391">
        <f t="shared" si="72"/>
        <v>1.6254</v>
      </c>
      <c r="CM79" s="391">
        <f t="shared" si="73"/>
        <v>1.7066699999999999</v>
      </c>
      <c r="CN79" s="391">
        <f t="shared" si="74"/>
        <v>1.7493367499999999</v>
      </c>
      <c r="CO79" s="392">
        <f t="shared" si="75"/>
        <v>1.7930701687499999</v>
      </c>
    </row>
    <row r="80" spans="1:93" ht="25.5" x14ac:dyDescent="0.2">
      <c r="A80" s="677">
        <v>19</v>
      </c>
      <c r="B80" s="361" t="s">
        <v>250</v>
      </c>
      <c r="C80" s="331" t="s">
        <v>136</v>
      </c>
      <c r="D80" s="352">
        <v>1686</v>
      </c>
      <c r="E80" s="346">
        <v>1780</v>
      </c>
      <c r="F80" s="346">
        <v>1857</v>
      </c>
      <c r="G80" s="346">
        <v>1936</v>
      </c>
      <c r="H80" s="346">
        <v>1994</v>
      </c>
      <c r="I80" s="347">
        <v>2054</v>
      </c>
      <c r="J80" s="418">
        <f t="shared" si="59"/>
        <v>1183</v>
      </c>
      <c r="K80" s="419">
        <f t="shared" si="59"/>
        <v>1249</v>
      </c>
      <c r="L80" s="419">
        <f t="shared" si="59"/>
        <v>1303</v>
      </c>
      <c r="M80" s="419">
        <f t="shared" si="59"/>
        <v>1358</v>
      </c>
      <c r="N80" s="419">
        <f t="shared" si="52"/>
        <v>1399</v>
      </c>
      <c r="O80" s="420">
        <f t="shared" si="35"/>
        <v>1441</v>
      </c>
      <c r="P80" s="415">
        <f t="shared" si="36"/>
        <v>2107.5</v>
      </c>
      <c r="Q80" s="416">
        <f t="shared" si="36"/>
        <v>2225</v>
      </c>
      <c r="R80" s="416">
        <f t="shared" si="36"/>
        <v>2321.25</v>
      </c>
      <c r="S80" s="416">
        <f t="shared" si="36"/>
        <v>2420</v>
      </c>
      <c r="T80" s="416">
        <f t="shared" si="37"/>
        <v>2492.5</v>
      </c>
      <c r="U80" s="417">
        <f t="shared" si="37"/>
        <v>2567.5</v>
      </c>
      <c r="V80" s="406">
        <f t="shared" si="38"/>
        <v>1233</v>
      </c>
      <c r="W80" s="407">
        <f t="shared" si="38"/>
        <v>1302</v>
      </c>
      <c r="X80" s="407">
        <f t="shared" si="38"/>
        <v>1358</v>
      </c>
      <c r="Y80" s="407">
        <f t="shared" si="38"/>
        <v>1416</v>
      </c>
      <c r="Z80" s="407">
        <f t="shared" si="39"/>
        <v>1459</v>
      </c>
      <c r="AA80" s="408">
        <f t="shared" si="39"/>
        <v>1502</v>
      </c>
      <c r="AB80" s="415">
        <f t="shared" si="60"/>
        <v>2529</v>
      </c>
      <c r="AC80" s="416">
        <f t="shared" si="60"/>
        <v>2670</v>
      </c>
      <c r="AD80" s="416">
        <f t="shared" si="60"/>
        <v>2785.5</v>
      </c>
      <c r="AE80" s="416">
        <f t="shared" si="60"/>
        <v>2904</v>
      </c>
      <c r="AF80" s="416">
        <f t="shared" si="53"/>
        <v>2991</v>
      </c>
      <c r="AG80" s="417">
        <f t="shared" si="40"/>
        <v>3081</v>
      </c>
      <c r="AH80" s="406">
        <f t="shared" si="57"/>
        <v>1480</v>
      </c>
      <c r="AI80" s="407">
        <f t="shared" si="57"/>
        <v>1562</v>
      </c>
      <c r="AJ80" s="407">
        <f t="shared" si="57"/>
        <v>1630</v>
      </c>
      <c r="AK80" s="407">
        <f t="shared" si="57"/>
        <v>1699</v>
      </c>
      <c r="AL80" s="407">
        <f t="shared" si="57"/>
        <v>1750</v>
      </c>
      <c r="AM80" s="408">
        <f t="shared" si="57"/>
        <v>1803</v>
      </c>
      <c r="AN80" s="429">
        <f t="shared" si="61"/>
        <v>2871.75</v>
      </c>
      <c r="AO80" s="427">
        <f t="shared" si="61"/>
        <v>3050.75</v>
      </c>
      <c r="AP80" s="427">
        <f t="shared" si="61"/>
        <v>3189.875</v>
      </c>
      <c r="AQ80" s="427">
        <f t="shared" si="61"/>
        <v>3334</v>
      </c>
      <c r="AR80" s="427">
        <f t="shared" si="54"/>
        <v>3428.25</v>
      </c>
      <c r="AS80" s="435">
        <f t="shared" si="41"/>
        <v>3525.5</v>
      </c>
      <c r="AT80" s="442">
        <f t="shared" si="42"/>
        <v>1680</v>
      </c>
      <c r="AU80" s="443">
        <f t="shared" si="42"/>
        <v>1785</v>
      </c>
      <c r="AV80" s="443">
        <f t="shared" si="42"/>
        <v>1867</v>
      </c>
      <c r="AW80" s="443">
        <f t="shared" si="42"/>
        <v>1951</v>
      </c>
      <c r="AX80" s="443">
        <f t="shared" si="43"/>
        <v>2006</v>
      </c>
      <c r="AY80" s="444">
        <f t="shared" si="62"/>
        <v>2063</v>
      </c>
      <c r="AZ80" s="415">
        <f t="shared" si="63"/>
        <v>3214.5</v>
      </c>
      <c r="BA80" s="416">
        <f t="shared" si="63"/>
        <v>3431.5</v>
      </c>
      <c r="BB80" s="416">
        <f t="shared" si="63"/>
        <v>3594.25</v>
      </c>
      <c r="BC80" s="416">
        <f t="shared" si="63"/>
        <v>3764</v>
      </c>
      <c r="BD80" s="416">
        <f t="shared" si="55"/>
        <v>3865.5</v>
      </c>
      <c r="BE80" s="417">
        <f t="shared" si="44"/>
        <v>3970</v>
      </c>
      <c r="BF80" s="406">
        <f t="shared" si="45"/>
        <v>1881</v>
      </c>
      <c r="BG80" s="407">
        <f t="shared" si="45"/>
        <v>2008</v>
      </c>
      <c r="BH80" s="407">
        <f t="shared" si="45"/>
        <v>2103</v>
      </c>
      <c r="BI80" s="407">
        <f t="shared" si="45"/>
        <v>2202</v>
      </c>
      <c r="BJ80" s="407">
        <f t="shared" si="46"/>
        <v>2262</v>
      </c>
      <c r="BK80" s="408">
        <f t="shared" si="64"/>
        <v>2323</v>
      </c>
      <c r="BL80" s="429">
        <f t="shared" si="65"/>
        <v>3557.25</v>
      </c>
      <c r="BM80" s="434">
        <f t="shared" si="65"/>
        <v>3812.25</v>
      </c>
      <c r="BN80" s="434">
        <f t="shared" si="65"/>
        <v>3998.625</v>
      </c>
      <c r="BO80" s="434">
        <f t="shared" si="65"/>
        <v>4194</v>
      </c>
      <c r="BP80" s="434">
        <f t="shared" si="56"/>
        <v>4302.75</v>
      </c>
      <c r="BQ80" s="438">
        <f t="shared" si="47"/>
        <v>4414.5</v>
      </c>
      <c r="BR80" s="442">
        <f t="shared" si="48"/>
        <v>2081</v>
      </c>
      <c r="BS80" s="443">
        <f t="shared" si="48"/>
        <v>2231</v>
      </c>
      <c r="BT80" s="443">
        <f t="shared" si="48"/>
        <v>2340</v>
      </c>
      <c r="BU80" s="443">
        <f t="shared" si="48"/>
        <v>2454</v>
      </c>
      <c r="BV80" s="443">
        <f t="shared" si="49"/>
        <v>2518</v>
      </c>
      <c r="BW80" s="444">
        <f t="shared" si="66"/>
        <v>2583</v>
      </c>
      <c r="BX80" s="430">
        <v>3900</v>
      </c>
      <c r="BY80" s="426">
        <f t="shared" si="67"/>
        <v>4193</v>
      </c>
      <c r="BZ80" s="426">
        <f t="shared" si="68"/>
        <v>4403</v>
      </c>
      <c r="CA80" s="426">
        <f t="shared" si="69"/>
        <v>4624</v>
      </c>
      <c r="CB80" s="426">
        <f t="shared" si="70"/>
        <v>4740</v>
      </c>
      <c r="CC80" s="428">
        <f t="shared" si="71"/>
        <v>4859</v>
      </c>
      <c r="CD80" s="406">
        <f t="shared" si="50"/>
        <v>2282</v>
      </c>
      <c r="CE80" s="407">
        <f t="shared" si="50"/>
        <v>2453</v>
      </c>
      <c r="CF80" s="407">
        <f t="shared" si="50"/>
        <v>2576</v>
      </c>
      <c r="CG80" s="407">
        <f t="shared" si="50"/>
        <v>2706</v>
      </c>
      <c r="CH80" s="407">
        <f t="shared" si="51"/>
        <v>2773</v>
      </c>
      <c r="CI80" s="439">
        <f t="shared" si="51"/>
        <v>2843</v>
      </c>
      <c r="CJ80" s="402">
        <v>1.56</v>
      </c>
      <c r="CK80" s="403">
        <f t="shared" si="58"/>
        <v>1.677</v>
      </c>
      <c r="CL80" s="403">
        <f t="shared" si="72"/>
        <v>1.76085</v>
      </c>
      <c r="CM80" s="403">
        <f t="shared" si="73"/>
        <v>1.8488925</v>
      </c>
      <c r="CN80" s="403">
        <f t="shared" si="74"/>
        <v>1.8951148125000001</v>
      </c>
      <c r="CO80" s="404">
        <f t="shared" si="75"/>
        <v>1.9424926828125002</v>
      </c>
    </row>
    <row r="81" spans="1:93" ht="15" customHeight="1" x14ac:dyDescent="0.2">
      <c r="A81" s="679"/>
      <c r="B81" s="336" t="s">
        <v>251</v>
      </c>
      <c r="C81" s="333" t="s">
        <v>136</v>
      </c>
      <c r="D81" s="353">
        <v>1602</v>
      </c>
      <c r="E81" s="348">
        <v>1690</v>
      </c>
      <c r="F81" s="348">
        <v>1763</v>
      </c>
      <c r="G81" s="348">
        <v>1838</v>
      </c>
      <c r="H81" s="348">
        <v>1893</v>
      </c>
      <c r="I81" s="349">
        <v>1950</v>
      </c>
      <c r="J81" s="343">
        <f t="shared" si="59"/>
        <v>1124</v>
      </c>
      <c r="K81" s="344">
        <f t="shared" si="59"/>
        <v>1186</v>
      </c>
      <c r="L81" s="344">
        <f t="shared" si="59"/>
        <v>1237</v>
      </c>
      <c r="M81" s="344">
        <f t="shared" si="59"/>
        <v>1290</v>
      </c>
      <c r="N81" s="344">
        <f t="shared" si="52"/>
        <v>1328</v>
      </c>
      <c r="O81" s="345">
        <f t="shared" si="35"/>
        <v>1368</v>
      </c>
      <c r="P81" s="257">
        <f t="shared" si="36"/>
        <v>2002.5</v>
      </c>
      <c r="Q81" s="248">
        <f t="shared" si="36"/>
        <v>2112.5</v>
      </c>
      <c r="R81" s="248">
        <f t="shared" si="36"/>
        <v>2203.75</v>
      </c>
      <c r="S81" s="248">
        <f t="shared" si="36"/>
        <v>2297.5</v>
      </c>
      <c r="T81" s="248">
        <f t="shared" si="37"/>
        <v>2366.25</v>
      </c>
      <c r="U81" s="258">
        <f t="shared" si="37"/>
        <v>2437.5</v>
      </c>
      <c r="V81" s="409">
        <f t="shared" si="38"/>
        <v>1172</v>
      </c>
      <c r="W81" s="405">
        <f t="shared" si="38"/>
        <v>1236</v>
      </c>
      <c r="X81" s="405">
        <f t="shared" si="38"/>
        <v>1290</v>
      </c>
      <c r="Y81" s="405">
        <f t="shared" si="38"/>
        <v>1345</v>
      </c>
      <c r="Z81" s="405">
        <f t="shared" si="39"/>
        <v>1385</v>
      </c>
      <c r="AA81" s="410">
        <f t="shared" si="39"/>
        <v>1426</v>
      </c>
      <c r="AB81" s="257">
        <f t="shared" si="60"/>
        <v>2403</v>
      </c>
      <c r="AC81" s="248">
        <f t="shared" si="60"/>
        <v>2535</v>
      </c>
      <c r="AD81" s="248">
        <f t="shared" si="60"/>
        <v>2644.5</v>
      </c>
      <c r="AE81" s="248">
        <f t="shared" si="60"/>
        <v>2757</v>
      </c>
      <c r="AF81" s="248">
        <f t="shared" si="53"/>
        <v>2839.5</v>
      </c>
      <c r="AG81" s="258">
        <f t="shared" si="40"/>
        <v>2925</v>
      </c>
      <c r="AH81" s="409">
        <f t="shared" si="57"/>
        <v>1406</v>
      </c>
      <c r="AI81" s="405">
        <f t="shared" si="57"/>
        <v>1483</v>
      </c>
      <c r="AJ81" s="405">
        <f t="shared" si="57"/>
        <v>1548</v>
      </c>
      <c r="AK81" s="405">
        <f t="shared" si="57"/>
        <v>1613</v>
      </c>
      <c r="AL81" s="405">
        <f t="shared" si="57"/>
        <v>1662</v>
      </c>
      <c r="AM81" s="410">
        <f t="shared" si="57"/>
        <v>1712</v>
      </c>
      <c r="AN81" s="263">
        <f t="shared" si="61"/>
        <v>2764.75</v>
      </c>
      <c r="AO81" s="366">
        <f t="shared" si="61"/>
        <v>2936</v>
      </c>
      <c r="AP81" s="366">
        <f t="shared" si="61"/>
        <v>3069.875</v>
      </c>
      <c r="AQ81" s="366">
        <f t="shared" si="61"/>
        <v>3208.75</v>
      </c>
      <c r="AR81" s="366">
        <f t="shared" si="54"/>
        <v>3299.375</v>
      </c>
      <c r="AS81" s="436">
        <f t="shared" si="41"/>
        <v>3392.75</v>
      </c>
      <c r="AT81" s="445">
        <f t="shared" si="42"/>
        <v>1618</v>
      </c>
      <c r="AU81" s="446">
        <f t="shared" si="42"/>
        <v>1718</v>
      </c>
      <c r="AV81" s="446">
        <f t="shared" si="42"/>
        <v>1796</v>
      </c>
      <c r="AW81" s="446">
        <f t="shared" si="42"/>
        <v>1878</v>
      </c>
      <c r="AX81" s="446">
        <f t="shared" si="43"/>
        <v>1931</v>
      </c>
      <c r="AY81" s="447">
        <f t="shared" si="62"/>
        <v>1985</v>
      </c>
      <c r="AZ81" s="257">
        <f t="shared" si="63"/>
        <v>3126.5</v>
      </c>
      <c r="BA81" s="248">
        <f t="shared" si="63"/>
        <v>3337</v>
      </c>
      <c r="BB81" s="248">
        <f t="shared" si="63"/>
        <v>3495.25</v>
      </c>
      <c r="BC81" s="248">
        <f t="shared" si="63"/>
        <v>3660.5</v>
      </c>
      <c r="BD81" s="248">
        <f t="shared" si="55"/>
        <v>3759.25</v>
      </c>
      <c r="BE81" s="258">
        <f t="shared" si="44"/>
        <v>3860.5</v>
      </c>
      <c r="BF81" s="409">
        <f t="shared" si="45"/>
        <v>1830</v>
      </c>
      <c r="BG81" s="405">
        <f t="shared" si="45"/>
        <v>1953</v>
      </c>
      <c r="BH81" s="405">
        <f t="shared" si="45"/>
        <v>2045</v>
      </c>
      <c r="BI81" s="405">
        <f t="shared" si="45"/>
        <v>2142</v>
      </c>
      <c r="BJ81" s="405">
        <f t="shared" si="46"/>
        <v>2200</v>
      </c>
      <c r="BK81" s="410">
        <f t="shared" si="64"/>
        <v>2259</v>
      </c>
      <c r="BL81" s="263">
        <f t="shared" si="65"/>
        <v>3488.25</v>
      </c>
      <c r="BM81" s="264">
        <f t="shared" si="65"/>
        <v>3738</v>
      </c>
      <c r="BN81" s="264">
        <f t="shared" si="65"/>
        <v>3920.625</v>
      </c>
      <c r="BO81" s="264">
        <f t="shared" si="65"/>
        <v>4112.25</v>
      </c>
      <c r="BP81" s="264">
        <f t="shared" si="56"/>
        <v>4219.125</v>
      </c>
      <c r="BQ81" s="265">
        <f t="shared" si="47"/>
        <v>4328.25</v>
      </c>
      <c r="BR81" s="445">
        <f t="shared" si="48"/>
        <v>2041</v>
      </c>
      <c r="BS81" s="446">
        <f t="shared" si="48"/>
        <v>2187</v>
      </c>
      <c r="BT81" s="446">
        <f t="shared" si="48"/>
        <v>2294</v>
      </c>
      <c r="BU81" s="446">
        <f t="shared" si="48"/>
        <v>2406</v>
      </c>
      <c r="BV81" s="446">
        <f t="shared" si="49"/>
        <v>2469</v>
      </c>
      <c r="BW81" s="447">
        <f t="shared" si="66"/>
        <v>2533</v>
      </c>
      <c r="BX81" s="252">
        <v>3850</v>
      </c>
      <c r="BY81" s="387">
        <f t="shared" si="67"/>
        <v>4139</v>
      </c>
      <c r="BZ81" s="387">
        <f t="shared" si="68"/>
        <v>4346</v>
      </c>
      <c r="CA81" s="387">
        <f t="shared" si="69"/>
        <v>4564</v>
      </c>
      <c r="CB81" s="387">
        <f t="shared" si="70"/>
        <v>4679</v>
      </c>
      <c r="CC81" s="388">
        <f t="shared" si="71"/>
        <v>4796</v>
      </c>
      <c r="CD81" s="409">
        <f t="shared" si="50"/>
        <v>2253</v>
      </c>
      <c r="CE81" s="405">
        <f t="shared" si="50"/>
        <v>2422</v>
      </c>
      <c r="CF81" s="405">
        <f t="shared" si="50"/>
        <v>2543</v>
      </c>
      <c r="CG81" s="405">
        <f t="shared" si="50"/>
        <v>2670</v>
      </c>
      <c r="CH81" s="405">
        <f t="shared" si="51"/>
        <v>2738</v>
      </c>
      <c r="CI81" s="440">
        <f t="shared" si="51"/>
        <v>2806</v>
      </c>
      <c r="CJ81" s="246">
        <v>1.54</v>
      </c>
      <c r="CK81" s="389">
        <f t="shared" si="58"/>
        <v>1.6555</v>
      </c>
      <c r="CL81" s="389">
        <f t="shared" si="72"/>
        <v>1.738275</v>
      </c>
      <c r="CM81" s="389">
        <f t="shared" si="73"/>
        <v>1.8251887500000001</v>
      </c>
      <c r="CN81" s="389">
        <f t="shared" si="74"/>
        <v>1.8708184687500002</v>
      </c>
      <c r="CO81" s="390">
        <f t="shared" si="75"/>
        <v>1.9175889304687503</v>
      </c>
    </row>
    <row r="82" spans="1:93" ht="15" customHeight="1" x14ac:dyDescent="0.2">
      <c r="A82" s="679"/>
      <c r="B82" s="336" t="s">
        <v>252</v>
      </c>
      <c r="C82" s="333" t="s">
        <v>136</v>
      </c>
      <c r="D82" s="353">
        <v>1534</v>
      </c>
      <c r="E82" s="348">
        <v>1618</v>
      </c>
      <c r="F82" s="348">
        <v>1687</v>
      </c>
      <c r="G82" s="348">
        <v>1758</v>
      </c>
      <c r="H82" s="348">
        <v>1811</v>
      </c>
      <c r="I82" s="349">
        <v>1864</v>
      </c>
      <c r="J82" s="343">
        <f t="shared" si="59"/>
        <v>1076</v>
      </c>
      <c r="K82" s="344">
        <f t="shared" si="59"/>
        <v>1135</v>
      </c>
      <c r="L82" s="344">
        <f t="shared" si="59"/>
        <v>1184</v>
      </c>
      <c r="M82" s="344">
        <f t="shared" si="59"/>
        <v>1234</v>
      </c>
      <c r="N82" s="344">
        <f t="shared" si="52"/>
        <v>1271</v>
      </c>
      <c r="O82" s="345">
        <f t="shared" si="35"/>
        <v>1308</v>
      </c>
      <c r="P82" s="257">
        <f t="shared" si="36"/>
        <v>1917.5</v>
      </c>
      <c r="Q82" s="248">
        <f t="shared" si="36"/>
        <v>2022.5</v>
      </c>
      <c r="R82" s="248">
        <f t="shared" si="36"/>
        <v>2108.75</v>
      </c>
      <c r="S82" s="248">
        <f t="shared" si="36"/>
        <v>2197.5</v>
      </c>
      <c r="T82" s="248">
        <f t="shared" si="37"/>
        <v>2263.75</v>
      </c>
      <c r="U82" s="258">
        <f t="shared" si="37"/>
        <v>2330</v>
      </c>
      <c r="V82" s="409">
        <f t="shared" si="38"/>
        <v>1122</v>
      </c>
      <c r="W82" s="405">
        <f t="shared" si="38"/>
        <v>1184</v>
      </c>
      <c r="X82" s="405">
        <f t="shared" si="38"/>
        <v>1234</v>
      </c>
      <c r="Y82" s="405">
        <f t="shared" si="38"/>
        <v>1286</v>
      </c>
      <c r="Z82" s="405">
        <f t="shared" si="39"/>
        <v>1325</v>
      </c>
      <c r="AA82" s="410">
        <f t="shared" si="39"/>
        <v>1364</v>
      </c>
      <c r="AB82" s="257">
        <f t="shared" si="60"/>
        <v>2301</v>
      </c>
      <c r="AC82" s="248">
        <f t="shared" si="60"/>
        <v>2427</v>
      </c>
      <c r="AD82" s="248">
        <f t="shared" si="60"/>
        <v>2530.5</v>
      </c>
      <c r="AE82" s="248">
        <f t="shared" si="60"/>
        <v>2637</v>
      </c>
      <c r="AF82" s="248">
        <f t="shared" si="53"/>
        <v>2716.5</v>
      </c>
      <c r="AG82" s="258">
        <f t="shared" si="40"/>
        <v>2796</v>
      </c>
      <c r="AH82" s="409">
        <f t="shared" si="57"/>
        <v>1347</v>
      </c>
      <c r="AI82" s="405">
        <f t="shared" si="57"/>
        <v>1420</v>
      </c>
      <c r="AJ82" s="405">
        <f t="shared" si="57"/>
        <v>1481</v>
      </c>
      <c r="AK82" s="405">
        <f t="shared" si="57"/>
        <v>1543</v>
      </c>
      <c r="AL82" s="405">
        <f t="shared" si="57"/>
        <v>1590</v>
      </c>
      <c r="AM82" s="410">
        <f t="shared" si="57"/>
        <v>1636</v>
      </c>
      <c r="AN82" s="263">
        <f t="shared" si="61"/>
        <v>2663.25</v>
      </c>
      <c r="AO82" s="366">
        <f t="shared" si="61"/>
        <v>2828.25</v>
      </c>
      <c r="AP82" s="366">
        <f t="shared" si="61"/>
        <v>2956.375</v>
      </c>
      <c r="AQ82" s="366">
        <f t="shared" si="61"/>
        <v>3089.25</v>
      </c>
      <c r="AR82" s="366">
        <f t="shared" si="54"/>
        <v>3176.875</v>
      </c>
      <c r="AS82" s="436">
        <f t="shared" si="41"/>
        <v>3265</v>
      </c>
      <c r="AT82" s="445">
        <f t="shared" si="42"/>
        <v>1559</v>
      </c>
      <c r="AU82" s="446">
        <f t="shared" si="42"/>
        <v>1655</v>
      </c>
      <c r="AV82" s="446">
        <f t="shared" si="42"/>
        <v>1730</v>
      </c>
      <c r="AW82" s="446">
        <f t="shared" si="42"/>
        <v>1808</v>
      </c>
      <c r="AX82" s="446">
        <f t="shared" si="43"/>
        <v>1859</v>
      </c>
      <c r="AY82" s="447">
        <f t="shared" si="62"/>
        <v>1911</v>
      </c>
      <c r="AZ82" s="257">
        <f t="shared" si="63"/>
        <v>3025.5</v>
      </c>
      <c r="BA82" s="248">
        <f t="shared" si="63"/>
        <v>3229.5</v>
      </c>
      <c r="BB82" s="248">
        <f t="shared" si="63"/>
        <v>3382.25</v>
      </c>
      <c r="BC82" s="248">
        <f t="shared" si="63"/>
        <v>3541.5</v>
      </c>
      <c r="BD82" s="248">
        <f t="shared" si="55"/>
        <v>3637.25</v>
      </c>
      <c r="BE82" s="258">
        <f t="shared" si="44"/>
        <v>3734</v>
      </c>
      <c r="BF82" s="409">
        <f t="shared" si="45"/>
        <v>1770</v>
      </c>
      <c r="BG82" s="405">
        <f t="shared" si="45"/>
        <v>1890</v>
      </c>
      <c r="BH82" s="405">
        <f t="shared" si="45"/>
        <v>1979</v>
      </c>
      <c r="BI82" s="405">
        <f t="shared" si="45"/>
        <v>2072</v>
      </c>
      <c r="BJ82" s="405">
        <f t="shared" si="46"/>
        <v>2128</v>
      </c>
      <c r="BK82" s="410">
        <f t="shared" si="64"/>
        <v>2185</v>
      </c>
      <c r="BL82" s="263">
        <f t="shared" si="65"/>
        <v>3387.75</v>
      </c>
      <c r="BM82" s="264">
        <f t="shared" si="65"/>
        <v>3630.75</v>
      </c>
      <c r="BN82" s="264">
        <f t="shared" si="65"/>
        <v>3808.125</v>
      </c>
      <c r="BO82" s="264">
        <f t="shared" si="65"/>
        <v>3993.75</v>
      </c>
      <c r="BP82" s="264">
        <f t="shared" si="56"/>
        <v>4097.625</v>
      </c>
      <c r="BQ82" s="265">
        <f t="shared" si="47"/>
        <v>4203</v>
      </c>
      <c r="BR82" s="445">
        <f t="shared" si="48"/>
        <v>1982</v>
      </c>
      <c r="BS82" s="446">
        <f t="shared" si="48"/>
        <v>2124</v>
      </c>
      <c r="BT82" s="446">
        <f t="shared" si="48"/>
        <v>2228</v>
      </c>
      <c r="BU82" s="446">
        <f t="shared" si="48"/>
        <v>2337</v>
      </c>
      <c r="BV82" s="446">
        <f t="shared" si="49"/>
        <v>2398</v>
      </c>
      <c r="BW82" s="447">
        <f t="shared" si="66"/>
        <v>2459</v>
      </c>
      <c r="BX82" s="252">
        <v>3750</v>
      </c>
      <c r="BY82" s="387">
        <f t="shared" si="67"/>
        <v>4032</v>
      </c>
      <c r="BZ82" s="387">
        <f t="shared" si="68"/>
        <v>4234</v>
      </c>
      <c r="CA82" s="387">
        <f t="shared" si="69"/>
        <v>4446</v>
      </c>
      <c r="CB82" s="387">
        <f t="shared" si="70"/>
        <v>4558</v>
      </c>
      <c r="CC82" s="388">
        <f t="shared" si="71"/>
        <v>4672</v>
      </c>
      <c r="CD82" s="409">
        <f t="shared" si="50"/>
        <v>2194</v>
      </c>
      <c r="CE82" s="405">
        <f t="shared" si="50"/>
        <v>2359</v>
      </c>
      <c r="CF82" s="405">
        <f t="shared" si="50"/>
        <v>2477</v>
      </c>
      <c r="CG82" s="405">
        <f t="shared" si="50"/>
        <v>2601</v>
      </c>
      <c r="CH82" s="405">
        <f t="shared" si="51"/>
        <v>2667</v>
      </c>
      <c r="CI82" s="440">
        <f t="shared" si="51"/>
        <v>2734</v>
      </c>
      <c r="CJ82" s="246">
        <v>1.5</v>
      </c>
      <c r="CK82" s="389">
        <f t="shared" si="58"/>
        <v>1.6125</v>
      </c>
      <c r="CL82" s="389">
        <f t="shared" si="72"/>
        <v>1.693125</v>
      </c>
      <c r="CM82" s="389">
        <f t="shared" si="73"/>
        <v>1.7777812500000001</v>
      </c>
      <c r="CN82" s="389">
        <f t="shared" si="74"/>
        <v>1.82222578125</v>
      </c>
      <c r="CO82" s="390">
        <f t="shared" si="75"/>
        <v>1.8677814257812499</v>
      </c>
    </row>
    <row r="83" spans="1:93" ht="15.75" customHeight="1" thickBot="1" x14ac:dyDescent="0.25">
      <c r="A83" s="678"/>
      <c r="B83" s="362" t="s">
        <v>253</v>
      </c>
      <c r="C83" s="335" t="s">
        <v>136</v>
      </c>
      <c r="D83" s="354">
        <v>1529</v>
      </c>
      <c r="E83" s="350">
        <v>1581</v>
      </c>
      <c r="F83" s="350">
        <v>1618</v>
      </c>
      <c r="G83" s="350">
        <v>1657</v>
      </c>
      <c r="H83" s="350">
        <v>1678</v>
      </c>
      <c r="I83" s="351">
        <v>1699</v>
      </c>
      <c r="J83" s="421">
        <f t="shared" si="59"/>
        <v>1073</v>
      </c>
      <c r="K83" s="422">
        <f t="shared" si="59"/>
        <v>1109</v>
      </c>
      <c r="L83" s="422">
        <f t="shared" si="59"/>
        <v>1135</v>
      </c>
      <c r="M83" s="422">
        <f t="shared" si="59"/>
        <v>1163</v>
      </c>
      <c r="N83" s="422">
        <f t="shared" si="52"/>
        <v>1177</v>
      </c>
      <c r="O83" s="423">
        <f t="shared" si="35"/>
        <v>1192</v>
      </c>
      <c r="P83" s="260">
        <f t="shared" si="36"/>
        <v>1911.25</v>
      </c>
      <c r="Q83" s="261">
        <f t="shared" si="36"/>
        <v>1976.25</v>
      </c>
      <c r="R83" s="261">
        <f t="shared" si="36"/>
        <v>2022.5</v>
      </c>
      <c r="S83" s="261">
        <f t="shared" si="36"/>
        <v>2071.25</v>
      </c>
      <c r="T83" s="261">
        <f t="shared" si="37"/>
        <v>2097.5</v>
      </c>
      <c r="U83" s="262">
        <f t="shared" si="37"/>
        <v>2123.75</v>
      </c>
      <c r="V83" s="411">
        <f t="shared" si="38"/>
        <v>1119</v>
      </c>
      <c r="W83" s="412">
        <f t="shared" si="38"/>
        <v>1157</v>
      </c>
      <c r="X83" s="412">
        <f t="shared" si="38"/>
        <v>1184</v>
      </c>
      <c r="Y83" s="412">
        <f t="shared" si="38"/>
        <v>1212</v>
      </c>
      <c r="Z83" s="412">
        <f t="shared" si="39"/>
        <v>1228</v>
      </c>
      <c r="AA83" s="413">
        <f t="shared" si="39"/>
        <v>1243</v>
      </c>
      <c r="AB83" s="260">
        <f t="shared" si="60"/>
        <v>2293.5</v>
      </c>
      <c r="AC83" s="261">
        <f t="shared" si="60"/>
        <v>2371.5</v>
      </c>
      <c r="AD83" s="261">
        <f t="shared" si="60"/>
        <v>2427</v>
      </c>
      <c r="AE83" s="261">
        <f t="shared" si="60"/>
        <v>2485.5</v>
      </c>
      <c r="AF83" s="261">
        <f t="shared" si="53"/>
        <v>2517</v>
      </c>
      <c r="AG83" s="262">
        <f t="shared" si="40"/>
        <v>2548.5</v>
      </c>
      <c r="AH83" s="411">
        <f t="shared" si="57"/>
        <v>1342</v>
      </c>
      <c r="AI83" s="412">
        <f t="shared" si="57"/>
        <v>1388</v>
      </c>
      <c r="AJ83" s="412">
        <f t="shared" si="57"/>
        <v>1420</v>
      </c>
      <c r="AK83" s="412">
        <f t="shared" si="57"/>
        <v>1455</v>
      </c>
      <c r="AL83" s="412">
        <f t="shared" si="57"/>
        <v>1473</v>
      </c>
      <c r="AM83" s="413">
        <f t="shared" si="57"/>
        <v>1491</v>
      </c>
      <c r="AN83" s="269">
        <f t="shared" si="61"/>
        <v>2622.625</v>
      </c>
      <c r="AO83" s="432">
        <f t="shared" si="61"/>
        <v>2748.875</v>
      </c>
      <c r="AP83" s="432">
        <f t="shared" si="61"/>
        <v>2839.25</v>
      </c>
      <c r="AQ83" s="432">
        <f t="shared" si="61"/>
        <v>2934.125</v>
      </c>
      <c r="AR83" s="432">
        <f t="shared" si="54"/>
        <v>2984.5</v>
      </c>
      <c r="AS83" s="437">
        <f t="shared" si="41"/>
        <v>3035.625</v>
      </c>
      <c r="AT83" s="448">
        <f t="shared" si="42"/>
        <v>1535</v>
      </c>
      <c r="AU83" s="449">
        <f t="shared" si="42"/>
        <v>1609</v>
      </c>
      <c r="AV83" s="449">
        <f t="shared" si="42"/>
        <v>1661</v>
      </c>
      <c r="AW83" s="449">
        <f t="shared" si="42"/>
        <v>1717</v>
      </c>
      <c r="AX83" s="449">
        <f t="shared" si="43"/>
        <v>1746</v>
      </c>
      <c r="AY83" s="450">
        <f t="shared" si="62"/>
        <v>1776</v>
      </c>
      <c r="AZ83" s="260">
        <f t="shared" si="63"/>
        <v>2951.75</v>
      </c>
      <c r="BA83" s="261">
        <f t="shared" si="63"/>
        <v>3126.25</v>
      </c>
      <c r="BB83" s="261">
        <f t="shared" si="63"/>
        <v>3251.5</v>
      </c>
      <c r="BC83" s="261">
        <f t="shared" si="63"/>
        <v>3382.75</v>
      </c>
      <c r="BD83" s="261">
        <f t="shared" si="55"/>
        <v>3452</v>
      </c>
      <c r="BE83" s="262">
        <f t="shared" si="44"/>
        <v>3522.75</v>
      </c>
      <c r="BF83" s="411">
        <f t="shared" si="45"/>
        <v>1727</v>
      </c>
      <c r="BG83" s="412">
        <f t="shared" si="45"/>
        <v>1829</v>
      </c>
      <c r="BH83" s="412">
        <f t="shared" si="45"/>
        <v>1903</v>
      </c>
      <c r="BI83" s="412">
        <f t="shared" si="45"/>
        <v>1979</v>
      </c>
      <c r="BJ83" s="412">
        <f t="shared" si="46"/>
        <v>2020</v>
      </c>
      <c r="BK83" s="413">
        <f t="shared" si="64"/>
        <v>2061</v>
      </c>
      <c r="BL83" s="269">
        <f t="shared" si="65"/>
        <v>3280.875</v>
      </c>
      <c r="BM83" s="270">
        <f t="shared" si="65"/>
        <v>3503.625</v>
      </c>
      <c r="BN83" s="270">
        <f t="shared" si="65"/>
        <v>3663.75</v>
      </c>
      <c r="BO83" s="270">
        <f t="shared" si="65"/>
        <v>3831.375</v>
      </c>
      <c r="BP83" s="270">
        <f t="shared" si="56"/>
        <v>3919.5</v>
      </c>
      <c r="BQ83" s="271">
        <f t="shared" si="47"/>
        <v>4009.875</v>
      </c>
      <c r="BR83" s="448">
        <f t="shared" si="48"/>
        <v>1920</v>
      </c>
      <c r="BS83" s="449">
        <f t="shared" si="48"/>
        <v>2050</v>
      </c>
      <c r="BT83" s="449">
        <f t="shared" si="48"/>
        <v>2144</v>
      </c>
      <c r="BU83" s="449">
        <f t="shared" si="48"/>
        <v>2242</v>
      </c>
      <c r="BV83" s="449">
        <f t="shared" si="49"/>
        <v>2293</v>
      </c>
      <c r="BW83" s="450">
        <f t="shared" si="66"/>
        <v>2346</v>
      </c>
      <c r="BX83" s="253">
        <v>3610</v>
      </c>
      <c r="BY83" s="431">
        <f t="shared" si="67"/>
        <v>3881</v>
      </c>
      <c r="BZ83" s="431">
        <f t="shared" si="68"/>
        <v>4076</v>
      </c>
      <c r="CA83" s="431">
        <f t="shared" si="69"/>
        <v>4280</v>
      </c>
      <c r="CB83" s="431">
        <f t="shared" si="70"/>
        <v>4387</v>
      </c>
      <c r="CC83" s="433">
        <f t="shared" si="71"/>
        <v>4497</v>
      </c>
      <c r="CD83" s="411">
        <f t="shared" si="50"/>
        <v>2112</v>
      </c>
      <c r="CE83" s="412">
        <f t="shared" si="50"/>
        <v>2271</v>
      </c>
      <c r="CF83" s="412">
        <f t="shared" si="50"/>
        <v>2385</v>
      </c>
      <c r="CG83" s="412">
        <f t="shared" si="50"/>
        <v>2504</v>
      </c>
      <c r="CH83" s="412">
        <f t="shared" si="51"/>
        <v>2567</v>
      </c>
      <c r="CI83" s="441">
        <f t="shared" si="51"/>
        <v>2631</v>
      </c>
      <c r="CJ83" s="247">
        <v>1.44</v>
      </c>
      <c r="CK83" s="391">
        <f t="shared" si="58"/>
        <v>1.548</v>
      </c>
      <c r="CL83" s="391">
        <f t="shared" si="72"/>
        <v>1.6254</v>
      </c>
      <c r="CM83" s="391">
        <f t="shared" si="73"/>
        <v>1.7066699999999999</v>
      </c>
      <c r="CN83" s="391">
        <f t="shared" si="74"/>
        <v>1.7493367499999999</v>
      </c>
      <c r="CO83" s="392">
        <f t="shared" si="75"/>
        <v>1.7930701687499999</v>
      </c>
    </row>
    <row r="84" spans="1:93" x14ac:dyDescent="0.2">
      <c r="A84" s="677">
        <v>20</v>
      </c>
      <c r="B84" s="361" t="s">
        <v>254</v>
      </c>
      <c r="C84" s="331" t="s">
        <v>196</v>
      </c>
      <c r="D84" s="352">
        <v>1555</v>
      </c>
      <c r="E84" s="346">
        <v>1640</v>
      </c>
      <c r="F84" s="346">
        <v>1710</v>
      </c>
      <c r="G84" s="346">
        <v>1783</v>
      </c>
      <c r="H84" s="346">
        <v>1836</v>
      </c>
      <c r="I84" s="347">
        <v>1890</v>
      </c>
      <c r="J84" s="418">
        <f t="shared" si="59"/>
        <v>1091</v>
      </c>
      <c r="K84" s="419">
        <f t="shared" si="59"/>
        <v>1151</v>
      </c>
      <c r="L84" s="419">
        <f t="shared" si="59"/>
        <v>1200</v>
      </c>
      <c r="M84" s="419">
        <f t="shared" si="59"/>
        <v>1251</v>
      </c>
      <c r="N84" s="419">
        <f t="shared" si="52"/>
        <v>1288</v>
      </c>
      <c r="O84" s="420">
        <f t="shared" si="35"/>
        <v>1326</v>
      </c>
      <c r="P84" s="415">
        <f t="shared" si="36"/>
        <v>1943.75</v>
      </c>
      <c r="Q84" s="416">
        <f t="shared" si="36"/>
        <v>2050</v>
      </c>
      <c r="R84" s="416">
        <f t="shared" si="36"/>
        <v>2137.5</v>
      </c>
      <c r="S84" s="416">
        <f t="shared" si="36"/>
        <v>2228.75</v>
      </c>
      <c r="T84" s="416">
        <f t="shared" si="37"/>
        <v>2295</v>
      </c>
      <c r="U84" s="417">
        <f t="shared" si="37"/>
        <v>2362.5</v>
      </c>
      <c r="V84" s="406">
        <f t="shared" si="38"/>
        <v>1138</v>
      </c>
      <c r="W84" s="407">
        <f t="shared" si="38"/>
        <v>1200</v>
      </c>
      <c r="X84" s="407">
        <f t="shared" si="38"/>
        <v>1251</v>
      </c>
      <c r="Y84" s="407">
        <f t="shared" si="38"/>
        <v>1304</v>
      </c>
      <c r="Z84" s="407">
        <f t="shared" si="39"/>
        <v>1343</v>
      </c>
      <c r="AA84" s="408">
        <f t="shared" si="39"/>
        <v>1383</v>
      </c>
      <c r="AB84" s="415">
        <f t="shared" si="60"/>
        <v>2332.5</v>
      </c>
      <c r="AC84" s="416">
        <f t="shared" si="60"/>
        <v>2460</v>
      </c>
      <c r="AD84" s="416">
        <f t="shared" si="60"/>
        <v>2565</v>
      </c>
      <c r="AE84" s="416">
        <f t="shared" si="60"/>
        <v>2674.5</v>
      </c>
      <c r="AF84" s="416">
        <f t="shared" si="53"/>
        <v>2754</v>
      </c>
      <c r="AG84" s="417">
        <f t="shared" si="40"/>
        <v>2835</v>
      </c>
      <c r="AH84" s="406">
        <f t="shared" si="57"/>
        <v>1365</v>
      </c>
      <c r="AI84" s="407">
        <f t="shared" si="57"/>
        <v>1440</v>
      </c>
      <c r="AJ84" s="407">
        <f t="shared" si="57"/>
        <v>1501</v>
      </c>
      <c r="AK84" s="407">
        <f t="shared" si="57"/>
        <v>1565</v>
      </c>
      <c r="AL84" s="407">
        <f t="shared" si="57"/>
        <v>1612</v>
      </c>
      <c r="AM84" s="408">
        <f t="shared" si="57"/>
        <v>1659</v>
      </c>
      <c r="AN84" s="429">
        <f t="shared" si="61"/>
        <v>2724.375</v>
      </c>
      <c r="AO84" s="427">
        <f t="shared" si="61"/>
        <v>2893.25</v>
      </c>
      <c r="AP84" s="427">
        <f t="shared" si="61"/>
        <v>3024.5</v>
      </c>
      <c r="AQ84" s="427">
        <f t="shared" si="61"/>
        <v>3161.875</v>
      </c>
      <c r="AR84" s="427">
        <f t="shared" si="54"/>
        <v>3250.5</v>
      </c>
      <c r="AS84" s="435">
        <f t="shared" si="41"/>
        <v>3341</v>
      </c>
      <c r="AT84" s="442">
        <f t="shared" si="42"/>
        <v>1594</v>
      </c>
      <c r="AU84" s="443">
        <f t="shared" si="42"/>
        <v>1693</v>
      </c>
      <c r="AV84" s="443">
        <f t="shared" si="42"/>
        <v>1770</v>
      </c>
      <c r="AW84" s="443">
        <f t="shared" si="42"/>
        <v>1850</v>
      </c>
      <c r="AX84" s="443">
        <f t="shared" si="43"/>
        <v>1902</v>
      </c>
      <c r="AY84" s="444">
        <f t="shared" si="62"/>
        <v>1955</v>
      </c>
      <c r="AZ84" s="415">
        <f t="shared" si="63"/>
        <v>3116.25</v>
      </c>
      <c r="BA84" s="416">
        <f t="shared" si="63"/>
        <v>3326.5</v>
      </c>
      <c r="BB84" s="416">
        <f t="shared" si="63"/>
        <v>3484</v>
      </c>
      <c r="BC84" s="416">
        <f t="shared" si="63"/>
        <v>3649.25</v>
      </c>
      <c r="BD84" s="416">
        <f t="shared" si="55"/>
        <v>3747</v>
      </c>
      <c r="BE84" s="417">
        <f t="shared" si="44"/>
        <v>3847</v>
      </c>
      <c r="BF84" s="406">
        <f t="shared" si="45"/>
        <v>1824</v>
      </c>
      <c r="BG84" s="407">
        <f t="shared" si="45"/>
        <v>1947</v>
      </c>
      <c r="BH84" s="407">
        <f t="shared" si="45"/>
        <v>2039</v>
      </c>
      <c r="BI84" s="407">
        <f t="shared" si="45"/>
        <v>2135</v>
      </c>
      <c r="BJ84" s="407">
        <f t="shared" si="46"/>
        <v>2192</v>
      </c>
      <c r="BK84" s="408">
        <f t="shared" si="64"/>
        <v>2251</v>
      </c>
      <c r="BL84" s="429">
        <f t="shared" si="65"/>
        <v>3508.125</v>
      </c>
      <c r="BM84" s="434">
        <f t="shared" si="65"/>
        <v>3759.75</v>
      </c>
      <c r="BN84" s="434">
        <f t="shared" si="65"/>
        <v>3943.5</v>
      </c>
      <c r="BO84" s="434">
        <f t="shared" si="65"/>
        <v>4136.625</v>
      </c>
      <c r="BP84" s="434">
        <f t="shared" si="56"/>
        <v>4243.5</v>
      </c>
      <c r="BQ84" s="438">
        <f t="shared" si="47"/>
        <v>4353</v>
      </c>
      <c r="BR84" s="442">
        <f t="shared" si="48"/>
        <v>2053</v>
      </c>
      <c r="BS84" s="443">
        <f t="shared" si="48"/>
        <v>2200</v>
      </c>
      <c r="BT84" s="443">
        <f t="shared" si="48"/>
        <v>2307</v>
      </c>
      <c r="BU84" s="443">
        <f t="shared" si="48"/>
        <v>2420</v>
      </c>
      <c r="BV84" s="443">
        <f t="shared" si="49"/>
        <v>2483</v>
      </c>
      <c r="BW84" s="444">
        <f t="shared" si="66"/>
        <v>2547</v>
      </c>
      <c r="BX84" s="430">
        <v>3900</v>
      </c>
      <c r="BY84" s="426">
        <f t="shared" si="67"/>
        <v>4193</v>
      </c>
      <c r="BZ84" s="426">
        <f t="shared" si="68"/>
        <v>4403</v>
      </c>
      <c r="CA84" s="426">
        <f t="shared" si="69"/>
        <v>4624</v>
      </c>
      <c r="CB84" s="426">
        <f t="shared" si="70"/>
        <v>4740</v>
      </c>
      <c r="CC84" s="428">
        <f t="shared" si="71"/>
        <v>4859</v>
      </c>
      <c r="CD84" s="406">
        <f t="shared" si="50"/>
        <v>2282</v>
      </c>
      <c r="CE84" s="407">
        <f t="shared" si="50"/>
        <v>2453</v>
      </c>
      <c r="CF84" s="407">
        <f t="shared" si="50"/>
        <v>2576</v>
      </c>
      <c r="CG84" s="407">
        <f t="shared" si="50"/>
        <v>2706</v>
      </c>
      <c r="CH84" s="407">
        <f t="shared" si="51"/>
        <v>2773</v>
      </c>
      <c r="CI84" s="439">
        <f t="shared" si="51"/>
        <v>2843</v>
      </c>
      <c r="CJ84" s="402">
        <v>1.56</v>
      </c>
      <c r="CK84" s="403">
        <f t="shared" si="58"/>
        <v>1.677</v>
      </c>
      <c r="CL84" s="403">
        <f t="shared" si="72"/>
        <v>1.76085</v>
      </c>
      <c r="CM84" s="403">
        <f t="shared" si="73"/>
        <v>1.8488925</v>
      </c>
      <c r="CN84" s="403">
        <f t="shared" si="74"/>
        <v>1.8951148125000001</v>
      </c>
      <c r="CO84" s="404">
        <f t="shared" si="75"/>
        <v>1.9424926828125002</v>
      </c>
    </row>
    <row r="85" spans="1:93" ht="15" customHeight="1" x14ac:dyDescent="0.2">
      <c r="A85" s="679"/>
      <c r="B85" s="336" t="s">
        <v>255</v>
      </c>
      <c r="C85" s="333" t="s">
        <v>196</v>
      </c>
      <c r="D85" s="353">
        <v>1534</v>
      </c>
      <c r="E85" s="348">
        <v>1618</v>
      </c>
      <c r="F85" s="348">
        <v>1687</v>
      </c>
      <c r="G85" s="348">
        <v>1758</v>
      </c>
      <c r="H85" s="348">
        <v>1811</v>
      </c>
      <c r="I85" s="349">
        <v>1864</v>
      </c>
      <c r="J85" s="343">
        <f t="shared" si="59"/>
        <v>1076</v>
      </c>
      <c r="K85" s="344">
        <f t="shared" si="59"/>
        <v>1135</v>
      </c>
      <c r="L85" s="344">
        <f t="shared" si="59"/>
        <v>1184</v>
      </c>
      <c r="M85" s="344">
        <f t="shared" si="59"/>
        <v>1234</v>
      </c>
      <c r="N85" s="344">
        <f t="shared" si="52"/>
        <v>1271</v>
      </c>
      <c r="O85" s="345">
        <f t="shared" si="35"/>
        <v>1308</v>
      </c>
      <c r="P85" s="257">
        <f t="shared" si="36"/>
        <v>1917.5</v>
      </c>
      <c r="Q85" s="248">
        <f t="shared" si="36"/>
        <v>2022.5</v>
      </c>
      <c r="R85" s="248">
        <f t="shared" si="36"/>
        <v>2108.75</v>
      </c>
      <c r="S85" s="248">
        <f t="shared" si="36"/>
        <v>2197.5</v>
      </c>
      <c r="T85" s="248">
        <f t="shared" si="37"/>
        <v>2263.75</v>
      </c>
      <c r="U85" s="258">
        <f t="shared" si="37"/>
        <v>2330</v>
      </c>
      <c r="V85" s="409">
        <f t="shared" si="38"/>
        <v>1122</v>
      </c>
      <c r="W85" s="405">
        <f t="shared" si="38"/>
        <v>1184</v>
      </c>
      <c r="X85" s="405">
        <f t="shared" si="38"/>
        <v>1234</v>
      </c>
      <c r="Y85" s="405">
        <f t="shared" si="38"/>
        <v>1286</v>
      </c>
      <c r="Z85" s="405">
        <f t="shared" si="39"/>
        <v>1325</v>
      </c>
      <c r="AA85" s="410">
        <f t="shared" si="39"/>
        <v>1364</v>
      </c>
      <c r="AB85" s="257">
        <f t="shared" si="60"/>
        <v>2301</v>
      </c>
      <c r="AC85" s="248">
        <f t="shared" si="60"/>
        <v>2427</v>
      </c>
      <c r="AD85" s="248">
        <f t="shared" si="60"/>
        <v>2530.5</v>
      </c>
      <c r="AE85" s="248">
        <f t="shared" si="60"/>
        <v>2637</v>
      </c>
      <c r="AF85" s="248">
        <f t="shared" si="53"/>
        <v>2716.5</v>
      </c>
      <c r="AG85" s="258">
        <f t="shared" si="40"/>
        <v>2796</v>
      </c>
      <c r="AH85" s="409">
        <f t="shared" si="57"/>
        <v>1347</v>
      </c>
      <c r="AI85" s="405">
        <f t="shared" si="57"/>
        <v>1420</v>
      </c>
      <c r="AJ85" s="405">
        <f t="shared" si="57"/>
        <v>1481</v>
      </c>
      <c r="AK85" s="405">
        <f t="shared" si="57"/>
        <v>1543</v>
      </c>
      <c r="AL85" s="405">
        <f t="shared" si="57"/>
        <v>1590</v>
      </c>
      <c r="AM85" s="410">
        <f t="shared" si="57"/>
        <v>1636</v>
      </c>
      <c r="AN85" s="263">
        <f t="shared" si="61"/>
        <v>2688.25</v>
      </c>
      <c r="AO85" s="366">
        <f t="shared" si="61"/>
        <v>2855</v>
      </c>
      <c r="AP85" s="366">
        <f t="shared" si="61"/>
        <v>2984.375</v>
      </c>
      <c r="AQ85" s="366">
        <f t="shared" si="61"/>
        <v>3118.75</v>
      </c>
      <c r="AR85" s="366">
        <f t="shared" si="54"/>
        <v>3207.125</v>
      </c>
      <c r="AS85" s="436">
        <f t="shared" si="41"/>
        <v>3296</v>
      </c>
      <c r="AT85" s="445">
        <f t="shared" si="42"/>
        <v>1573</v>
      </c>
      <c r="AU85" s="446">
        <f t="shared" si="42"/>
        <v>1671</v>
      </c>
      <c r="AV85" s="446">
        <f t="shared" si="42"/>
        <v>1746</v>
      </c>
      <c r="AW85" s="446">
        <f t="shared" si="42"/>
        <v>1825</v>
      </c>
      <c r="AX85" s="446">
        <f t="shared" si="43"/>
        <v>1877</v>
      </c>
      <c r="AY85" s="447">
        <f t="shared" si="62"/>
        <v>1929</v>
      </c>
      <c r="AZ85" s="257">
        <f t="shared" si="63"/>
        <v>3075.5</v>
      </c>
      <c r="BA85" s="248">
        <f t="shared" si="63"/>
        <v>3283</v>
      </c>
      <c r="BB85" s="248">
        <f t="shared" si="63"/>
        <v>3438.25</v>
      </c>
      <c r="BC85" s="248">
        <f t="shared" si="63"/>
        <v>3600.5</v>
      </c>
      <c r="BD85" s="248">
        <f t="shared" si="55"/>
        <v>3697.75</v>
      </c>
      <c r="BE85" s="258">
        <f t="shared" si="44"/>
        <v>3796</v>
      </c>
      <c r="BF85" s="409">
        <f t="shared" si="45"/>
        <v>1800</v>
      </c>
      <c r="BG85" s="405">
        <f t="shared" si="45"/>
        <v>1921</v>
      </c>
      <c r="BH85" s="405">
        <f t="shared" si="45"/>
        <v>2012</v>
      </c>
      <c r="BI85" s="405">
        <f t="shared" si="45"/>
        <v>2107</v>
      </c>
      <c r="BJ85" s="405">
        <f t="shared" si="46"/>
        <v>2164</v>
      </c>
      <c r="BK85" s="410">
        <f t="shared" si="64"/>
        <v>2221</v>
      </c>
      <c r="BL85" s="263">
        <f t="shared" si="65"/>
        <v>3462.75</v>
      </c>
      <c r="BM85" s="264">
        <f t="shared" si="65"/>
        <v>3711</v>
      </c>
      <c r="BN85" s="264">
        <f t="shared" si="65"/>
        <v>3892.125</v>
      </c>
      <c r="BO85" s="264">
        <f t="shared" si="65"/>
        <v>4082.25</v>
      </c>
      <c r="BP85" s="264">
        <f t="shared" si="56"/>
        <v>4188.375</v>
      </c>
      <c r="BQ85" s="265">
        <f t="shared" si="47"/>
        <v>4296</v>
      </c>
      <c r="BR85" s="445">
        <f t="shared" si="48"/>
        <v>2026</v>
      </c>
      <c r="BS85" s="446">
        <f t="shared" si="48"/>
        <v>2171</v>
      </c>
      <c r="BT85" s="446">
        <f t="shared" si="48"/>
        <v>2277</v>
      </c>
      <c r="BU85" s="446">
        <f t="shared" si="48"/>
        <v>2389</v>
      </c>
      <c r="BV85" s="446">
        <f t="shared" si="49"/>
        <v>2451</v>
      </c>
      <c r="BW85" s="447">
        <f t="shared" si="66"/>
        <v>2514</v>
      </c>
      <c r="BX85" s="252">
        <v>3850</v>
      </c>
      <c r="BY85" s="387">
        <f t="shared" si="67"/>
        <v>4139</v>
      </c>
      <c r="BZ85" s="387">
        <f t="shared" si="68"/>
        <v>4346</v>
      </c>
      <c r="CA85" s="387">
        <f t="shared" si="69"/>
        <v>4564</v>
      </c>
      <c r="CB85" s="387">
        <f t="shared" si="70"/>
        <v>4679</v>
      </c>
      <c r="CC85" s="388">
        <f t="shared" si="71"/>
        <v>4796</v>
      </c>
      <c r="CD85" s="409">
        <f t="shared" si="50"/>
        <v>2253</v>
      </c>
      <c r="CE85" s="405">
        <f t="shared" si="50"/>
        <v>2422</v>
      </c>
      <c r="CF85" s="405">
        <f t="shared" si="50"/>
        <v>2543</v>
      </c>
      <c r="CG85" s="405">
        <f t="shared" si="50"/>
        <v>2670</v>
      </c>
      <c r="CH85" s="405">
        <f t="shared" si="51"/>
        <v>2738</v>
      </c>
      <c r="CI85" s="440">
        <f t="shared" si="51"/>
        <v>2806</v>
      </c>
      <c r="CJ85" s="246">
        <v>1.54</v>
      </c>
      <c r="CK85" s="389">
        <f t="shared" si="58"/>
        <v>1.6555</v>
      </c>
      <c r="CL85" s="389">
        <f t="shared" si="72"/>
        <v>1.738275</v>
      </c>
      <c r="CM85" s="389">
        <f t="shared" si="73"/>
        <v>1.8251887500000001</v>
      </c>
      <c r="CN85" s="389">
        <f t="shared" si="74"/>
        <v>1.8708184687500002</v>
      </c>
      <c r="CO85" s="390">
        <f t="shared" si="75"/>
        <v>1.9175889304687503</v>
      </c>
    </row>
    <row r="86" spans="1:93" ht="15.75" customHeight="1" thickBot="1" x14ac:dyDescent="0.25">
      <c r="A86" s="678"/>
      <c r="B86" s="362" t="s">
        <v>256</v>
      </c>
      <c r="C86" s="335" t="s">
        <v>196</v>
      </c>
      <c r="D86" s="354">
        <v>1529</v>
      </c>
      <c r="E86" s="350">
        <v>1581</v>
      </c>
      <c r="F86" s="350">
        <v>1618</v>
      </c>
      <c r="G86" s="350">
        <v>1657</v>
      </c>
      <c r="H86" s="350">
        <v>1678</v>
      </c>
      <c r="I86" s="351">
        <v>1699</v>
      </c>
      <c r="J86" s="421">
        <f t="shared" si="59"/>
        <v>1073</v>
      </c>
      <c r="K86" s="422">
        <f t="shared" si="59"/>
        <v>1109</v>
      </c>
      <c r="L86" s="422">
        <f t="shared" si="59"/>
        <v>1135</v>
      </c>
      <c r="M86" s="422">
        <f t="shared" si="59"/>
        <v>1163</v>
      </c>
      <c r="N86" s="422">
        <f t="shared" si="52"/>
        <v>1177</v>
      </c>
      <c r="O86" s="423">
        <f t="shared" si="35"/>
        <v>1192</v>
      </c>
      <c r="P86" s="260">
        <f t="shared" si="36"/>
        <v>1911.25</v>
      </c>
      <c r="Q86" s="261">
        <f t="shared" si="36"/>
        <v>1976.25</v>
      </c>
      <c r="R86" s="261">
        <f t="shared" si="36"/>
        <v>2022.5</v>
      </c>
      <c r="S86" s="261">
        <f t="shared" si="36"/>
        <v>2071.25</v>
      </c>
      <c r="T86" s="261">
        <f t="shared" si="37"/>
        <v>2097.5</v>
      </c>
      <c r="U86" s="262">
        <f t="shared" si="37"/>
        <v>2123.75</v>
      </c>
      <c r="V86" s="411">
        <f t="shared" si="38"/>
        <v>1119</v>
      </c>
      <c r="W86" s="412">
        <f t="shared" si="38"/>
        <v>1157</v>
      </c>
      <c r="X86" s="412">
        <f t="shared" si="38"/>
        <v>1184</v>
      </c>
      <c r="Y86" s="412">
        <f t="shared" si="38"/>
        <v>1212</v>
      </c>
      <c r="Z86" s="412">
        <f t="shared" si="39"/>
        <v>1228</v>
      </c>
      <c r="AA86" s="413">
        <f t="shared" si="39"/>
        <v>1243</v>
      </c>
      <c r="AB86" s="260">
        <f t="shared" si="60"/>
        <v>2293.5</v>
      </c>
      <c r="AC86" s="261">
        <f t="shared" si="60"/>
        <v>2371.5</v>
      </c>
      <c r="AD86" s="261">
        <f t="shared" si="60"/>
        <v>2427</v>
      </c>
      <c r="AE86" s="261">
        <f t="shared" si="60"/>
        <v>2485.5</v>
      </c>
      <c r="AF86" s="261">
        <f t="shared" si="53"/>
        <v>2517</v>
      </c>
      <c r="AG86" s="262">
        <f t="shared" si="40"/>
        <v>2548.5</v>
      </c>
      <c r="AH86" s="411">
        <f t="shared" si="57"/>
        <v>1342</v>
      </c>
      <c r="AI86" s="412">
        <f t="shared" si="57"/>
        <v>1388</v>
      </c>
      <c r="AJ86" s="412">
        <f t="shared" si="57"/>
        <v>1420</v>
      </c>
      <c r="AK86" s="412">
        <f t="shared" si="57"/>
        <v>1455</v>
      </c>
      <c r="AL86" s="412">
        <f t="shared" si="57"/>
        <v>1473</v>
      </c>
      <c r="AM86" s="413">
        <f t="shared" si="57"/>
        <v>1491</v>
      </c>
      <c r="AN86" s="269">
        <f t="shared" si="61"/>
        <v>2657.625</v>
      </c>
      <c r="AO86" s="432">
        <f t="shared" si="61"/>
        <v>2786.625</v>
      </c>
      <c r="AP86" s="432">
        <f t="shared" si="61"/>
        <v>2878.75</v>
      </c>
      <c r="AQ86" s="432">
        <f t="shared" si="61"/>
        <v>2975.625</v>
      </c>
      <c r="AR86" s="432">
        <f t="shared" si="54"/>
        <v>3027.25</v>
      </c>
      <c r="AS86" s="437">
        <f t="shared" si="41"/>
        <v>3079.375</v>
      </c>
      <c r="AT86" s="448">
        <f t="shared" si="42"/>
        <v>1555</v>
      </c>
      <c r="AU86" s="449">
        <f t="shared" si="42"/>
        <v>1631</v>
      </c>
      <c r="AV86" s="449">
        <f t="shared" si="42"/>
        <v>1685</v>
      </c>
      <c r="AW86" s="449">
        <f t="shared" si="42"/>
        <v>1741</v>
      </c>
      <c r="AX86" s="449">
        <f t="shared" si="43"/>
        <v>1771</v>
      </c>
      <c r="AY86" s="450">
        <f t="shared" si="62"/>
        <v>1802</v>
      </c>
      <c r="AZ86" s="260">
        <f t="shared" si="63"/>
        <v>3021.75</v>
      </c>
      <c r="BA86" s="261">
        <f t="shared" si="63"/>
        <v>3201.75</v>
      </c>
      <c r="BB86" s="261">
        <f t="shared" si="63"/>
        <v>3330.5</v>
      </c>
      <c r="BC86" s="261">
        <f t="shared" si="63"/>
        <v>3465.75</v>
      </c>
      <c r="BD86" s="261">
        <f t="shared" si="55"/>
        <v>3537.5</v>
      </c>
      <c r="BE86" s="262">
        <f t="shared" si="44"/>
        <v>3610.25</v>
      </c>
      <c r="BF86" s="411">
        <f t="shared" si="45"/>
        <v>1768</v>
      </c>
      <c r="BG86" s="412">
        <f t="shared" si="45"/>
        <v>1874</v>
      </c>
      <c r="BH86" s="412">
        <f t="shared" si="45"/>
        <v>1949</v>
      </c>
      <c r="BI86" s="412">
        <f t="shared" si="45"/>
        <v>2028</v>
      </c>
      <c r="BJ86" s="412">
        <f t="shared" si="46"/>
        <v>2070</v>
      </c>
      <c r="BK86" s="413">
        <f t="shared" si="64"/>
        <v>2112</v>
      </c>
      <c r="BL86" s="269">
        <f t="shared" si="65"/>
        <v>3385.875</v>
      </c>
      <c r="BM86" s="270">
        <f t="shared" si="65"/>
        <v>3616.875</v>
      </c>
      <c r="BN86" s="270">
        <f t="shared" si="65"/>
        <v>3782.25</v>
      </c>
      <c r="BO86" s="270">
        <f t="shared" si="65"/>
        <v>3955.875</v>
      </c>
      <c r="BP86" s="270">
        <f t="shared" si="56"/>
        <v>4047.75</v>
      </c>
      <c r="BQ86" s="271">
        <f t="shared" si="47"/>
        <v>4141.125</v>
      </c>
      <c r="BR86" s="448">
        <f t="shared" si="48"/>
        <v>1981</v>
      </c>
      <c r="BS86" s="449">
        <f t="shared" si="48"/>
        <v>2116</v>
      </c>
      <c r="BT86" s="449">
        <f t="shared" si="48"/>
        <v>2213</v>
      </c>
      <c r="BU86" s="449">
        <f t="shared" si="48"/>
        <v>2315</v>
      </c>
      <c r="BV86" s="449">
        <f t="shared" si="49"/>
        <v>2368</v>
      </c>
      <c r="BW86" s="450">
        <f t="shared" si="66"/>
        <v>2423</v>
      </c>
      <c r="BX86" s="253">
        <v>3750</v>
      </c>
      <c r="BY86" s="431">
        <f t="shared" si="67"/>
        <v>4032</v>
      </c>
      <c r="BZ86" s="431">
        <f t="shared" si="68"/>
        <v>4234</v>
      </c>
      <c r="CA86" s="431">
        <f t="shared" si="69"/>
        <v>4446</v>
      </c>
      <c r="CB86" s="431">
        <f t="shared" si="70"/>
        <v>4558</v>
      </c>
      <c r="CC86" s="433">
        <f t="shared" si="71"/>
        <v>4672</v>
      </c>
      <c r="CD86" s="411">
        <f t="shared" si="50"/>
        <v>2194</v>
      </c>
      <c r="CE86" s="412">
        <f t="shared" si="50"/>
        <v>2359</v>
      </c>
      <c r="CF86" s="412">
        <f t="shared" si="50"/>
        <v>2477</v>
      </c>
      <c r="CG86" s="412">
        <f t="shared" si="50"/>
        <v>2601</v>
      </c>
      <c r="CH86" s="412">
        <f t="shared" si="51"/>
        <v>2667</v>
      </c>
      <c r="CI86" s="441">
        <f t="shared" si="51"/>
        <v>2734</v>
      </c>
      <c r="CJ86" s="247">
        <v>1.5</v>
      </c>
      <c r="CK86" s="391">
        <f t="shared" si="58"/>
        <v>1.6125</v>
      </c>
      <c r="CL86" s="391">
        <f t="shared" si="72"/>
        <v>1.693125</v>
      </c>
      <c r="CM86" s="391">
        <f t="shared" si="73"/>
        <v>1.7777812500000001</v>
      </c>
      <c r="CN86" s="391">
        <f t="shared" si="74"/>
        <v>1.82222578125</v>
      </c>
      <c r="CO86" s="392">
        <f t="shared" si="75"/>
        <v>1.8677814257812499</v>
      </c>
    </row>
    <row r="87" spans="1:93" x14ac:dyDescent="0.2">
      <c r="A87" s="677">
        <v>21</v>
      </c>
      <c r="B87" s="361" t="s">
        <v>197</v>
      </c>
      <c r="C87" s="331" t="s">
        <v>136</v>
      </c>
      <c r="D87" s="352">
        <v>1539</v>
      </c>
      <c r="E87" s="346">
        <v>1623</v>
      </c>
      <c r="F87" s="346">
        <v>1693</v>
      </c>
      <c r="G87" s="346">
        <v>1764</v>
      </c>
      <c r="H87" s="346">
        <v>1817</v>
      </c>
      <c r="I87" s="347">
        <v>1870</v>
      </c>
      <c r="J87" s="418">
        <f t="shared" si="59"/>
        <v>1080</v>
      </c>
      <c r="K87" s="419">
        <f t="shared" si="59"/>
        <v>1139</v>
      </c>
      <c r="L87" s="419">
        <f t="shared" si="59"/>
        <v>1188</v>
      </c>
      <c r="M87" s="419">
        <f t="shared" si="59"/>
        <v>1238</v>
      </c>
      <c r="N87" s="419">
        <f t="shared" si="52"/>
        <v>1275</v>
      </c>
      <c r="O87" s="420">
        <f t="shared" si="35"/>
        <v>1312</v>
      </c>
      <c r="P87" s="415">
        <f t="shared" si="36"/>
        <v>1923.75</v>
      </c>
      <c r="Q87" s="416">
        <f t="shared" si="36"/>
        <v>2028.75</v>
      </c>
      <c r="R87" s="416">
        <f t="shared" si="36"/>
        <v>2116.25</v>
      </c>
      <c r="S87" s="416">
        <f t="shared" si="36"/>
        <v>2205</v>
      </c>
      <c r="T87" s="416">
        <f t="shared" si="37"/>
        <v>2271.25</v>
      </c>
      <c r="U87" s="417">
        <f t="shared" si="37"/>
        <v>2337.5</v>
      </c>
      <c r="V87" s="406">
        <f t="shared" si="38"/>
        <v>1126</v>
      </c>
      <c r="W87" s="407">
        <f t="shared" si="38"/>
        <v>1187</v>
      </c>
      <c r="X87" s="407">
        <f t="shared" si="38"/>
        <v>1239</v>
      </c>
      <c r="Y87" s="407">
        <f t="shared" si="38"/>
        <v>1290</v>
      </c>
      <c r="Z87" s="407">
        <f t="shared" si="39"/>
        <v>1329</v>
      </c>
      <c r="AA87" s="408">
        <f t="shared" si="39"/>
        <v>1368</v>
      </c>
      <c r="AB87" s="415">
        <f t="shared" si="60"/>
        <v>2308.5</v>
      </c>
      <c r="AC87" s="416">
        <f t="shared" si="60"/>
        <v>2434.5</v>
      </c>
      <c r="AD87" s="416">
        <f t="shared" si="60"/>
        <v>2539.5</v>
      </c>
      <c r="AE87" s="416">
        <f t="shared" si="60"/>
        <v>2646</v>
      </c>
      <c r="AF87" s="416">
        <f t="shared" si="53"/>
        <v>2725.5</v>
      </c>
      <c r="AG87" s="417">
        <f t="shared" si="40"/>
        <v>2805</v>
      </c>
      <c r="AH87" s="406">
        <f t="shared" si="57"/>
        <v>1351</v>
      </c>
      <c r="AI87" s="407">
        <f t="shared" si="57"/>
        <v>1425</v>
      </c>
      <c r="AJ87" s="407">
        <f t="shared" si="57"/>
        <v>1486</v>
      </c>
      <c r="AK87" s="407">
        <f t="shared" si="57"/>
        <v>1548</v>
      </c>
      <c r="AL87" s="407">
        <f t="shared" si="57"/>
        <v>1595</v>
      </c>
      <c r="AM87" s="408">
        <f t="shared" si="57"/>
        <v>1641</v>
      </c>
      <c r="AN87" s="429">
        <f t="shared" si="61"/>
        <v>2693.875</v>
      </c>
      <c r="AO87" s="427">
        <f t="shared" si="61"/>
        <v>2860.625</v>
      </c>
      <c r="AP87" s="427">
        <f t="shared" si="61"/>
        <v>2991.125</v>
      </c>
      <c r="AQ87" s="427">
        <f t="shared" si="61"/>
        <v>3125.5</v>
      </c>
      <c r="AR87" s="427">
        <f t="shared" si="54"/>
        <v>3213.875</v>
      </c>
      <c r="AS87" s="435">
        <f t="shared" si="41"/>
        <v>3302.75</v>
      </c>
      <c r="AT87" s="442">
        <f t="shared" si="42"/>
        <v>1576</v>
      </c>
      <c r="AU87" s="443">
        <f t="shared" si="42"/>
        <v>1674</v>
      </c>
      <c r="AV87" s="443">
        <f t="shared" si="42"/>
        <v>1750</v>
      </c>
      <c r="AW87" s="443">
        <f t="shared" si="42"/>
        <v>1829</v>
      </c>
      <c r="AX87" s="443">
        <f t="shared" si="43"/>
        <v>1881</v>
      </c>
      <c r="AY87" s="444">
        <f t="shared" si="62"/>
        <v>1933</v>
      </c>
      <c r="AZ87" s="415">
        <f t="shared" si="63"/>
        <v>3079.25</v>
      </c>
      <c r="BA87" s="416">
        <f t="shared" si="63"/>
        <v>3286.75</v>
      </c>
      <c r="BB87" s="416">
        <f t="shared" si="63"/>
        <v>3442.75</v>
      </c>
      <c r="BC87" s="416">
        <f t="shared" si="63"/>
        <v>3605</v>
      </c>
      <c r="BD87" s="416">
        <f t="shared" si="55"/>
        <v>3702.25</v>
      </c>
      <c r="BE87" s="417">
        <f t="shared" si="44"/>
        <v>3800.5</v>
      </c>
      <c r="BF87" s="406">
        <f t="shared" si="45"/>
        <v>1802</v>
      </c>
      <c r="BG87" s="407">
        <f t="shared" si="45"/>
        <v>1923</v>
      </c>
      <c r="BH87" s="407">
        <f t="shared" si="45"/>
        <v>2015</v>
      </c>
      <c r="BI87" s="407">
        <f t="shared" si="45"/>
        <v>2109</v>
      </c>
      <c r="BJ87" s="407">
        <f t="shared" si="46"/>
        <v>2166</v>
      </c>
      <c r="BK87" s="408">
        <f t="shared" si="64"/>
        <v>2224</v>
      </c>
      <c r="BL87" s="429">
        <f t="shared" si="65"/>
        <v>3464.625</v>
      </c>
      <c r="BM87" s="434">
        <f t="shared" si="65"/>
        <v>3712.875</v>
      </c>
      <c r="BN87" s="434">
        <f t="shared" si="65"/>
        <v>3894.375</v>
      </c>
      <c r="BO87" s="434">
        <f t="shared" si="65"/>
        <v>4084.5</v>
      </c>
      <c r="BP87" s="434">
        <f t="shared" si="56"/>
        <v>4190.625</v>
      </c>
      <c r="BQ87" s="438">
        <f t="shared" si="47"/>
        <v>4298.25</v>
      </c>
      <c r="BR87" s="442">
        <f t="shared" si="48"/>
        <v>2027</v>
      </c>
      <c r="BS87" s="443">
        <f t="shared" si="48"/>
        <v>2173</v>
      </c>
      <c r="BT87" s="443">
        <f t="shared" si="48"/>
        <v>2279</v>
      </c>
      <c r="BU87" s="443">
        <f t="shared" si="48"/>
        <v>2390</v>
      </c>
      <c r="BV87" s="443">
        <f t="shared" si="49"/>
        <v>2452</v>
      </c>
      <c r="BW87" s="444">
        <f t="shared" si="66"/>
        <v>2515</v>
      </c>
      <c r="BX87" s="430">
        <v>3850</v>
      </c>
      <c r="BY87" s="426">
        <f t="shared" si="67"/>
        <v>4139</v>
      </c>
      <c r="BZ87" s="426">
        <f t="shared" si="68"/>
        <v>4346</v>
      </c>
      <c r="CA87" s="426">
        <f t="shared" si="69"/>
        <v>4564</v>
      </c>
      <c r="CB87" s="426">
        <f t="shared" si="70"/>
        <v>4679</v>
      </c>
      <c r="CC87" s="428">
        <f t="shared" si="71"/>
        <v>4796</v>
      </c>
      <c r="CD87" s="406">
        <f t="shared" si="50"/>
        <v>2253</v>
      </c>
      <c r="CE87" s="407">
        <f t="shared" si="50"/>
        <v>2422</v>
      </c>
      <c r="CF87" s="407">
        <f t="shared" si="50"/>
        <v>2543</v>
      </c>
      <c r="CG87" s="407">
        <f t="shared" si="50"/>
        <v>2670</v>
      </c>
      <c r="CH87" s="407">
        <f t="shared" si="51"/>
        <v>2738</v>
      </c>
      <c r="CI87" s="439">
        <f t="shared" si="51"/>
        <v>2806</v>
      </c>
      <c r="CJ87" s="402">
        <v>1.54</v>
      </c>
      <c r="CK87" s="403">
        <f t="shared" si="58"/>
        <v>1.6555</v>
      </c>
      <c r="CL87" s="403">
        <f t="shared" si="72"/>
        <v>1.738275</v>
      </c>
      <c r="CM87" s="403">
        <f t="shared" si="73"/>
        <v>1.8251887500000001</v>
      </c>
      <c r="CN87" s="403">
        <f t="shared" si="74"/>
        <v>1.8708184687500002</v>
      </c>
      <c r="CO87" s="404">
        <f t="shared" si="75"/>
        <v>1.9175889304687503</v>
      </c>
    </row>
    <row r="88" spans="1:93" ht="15" customHeight="1" x14ac:dyDescent="0.2">
      <c r="A88" s="679"/>
      <c r="B88" s="336" t="s">
        <v>257</v>
      </c>
      <c r="C88" s="333" t="s">
        <v>136</v>
      </c>
      <c r="D88" s="353">
        <v>1534</v>
      </c>
      <c r="E88" s="348">
        <v>1618</v>
      </c>
      <c r="F88" s="348">
        <v>1687</v>
      </c>
      <c r="G88" s="348">
        <v>1758</v>
      </c>
      <c r="H88" s="348">
        <v>1811</v>
      </c>
      <c r="I88" s="349">
        <v>1864</v>
      </c>
      <c r="J88" s="343">
        <f t="shared" si="59"/>
        <v>1076</v>
      </c>
      <c r="K88" s="344">
        <f t="shared" si="59"/>
        <v>1135</v>
      </c>
      <c r="L88" s="344">
        <f t="shared" si="59"/>
        <v>1184</v>
      </c>
      <c r="M88" s="344">
        <f t="shared" si="59"/>
        <v>1234</v>
      </c>
      <c r="N88" s="344">
        <f t="shared" si="52"/>
        <v>1271</v>
      </c>
      <c r="O88" s="345">
        <f t="shared" si="35"/>
        <v>1308</v>
      </c>
      <c r="P88" s="257">
        <f t="shared" si="36"/>
        <v>1917.5</v>
      </c>
      <c r="Q88" s="248">
        <f t="shared" si="36"/>
        <v>2022.5</v>
      </c>
      <c r="R88" s="248">
        <f t="shared" si="36"/>
        <v>2108.75</v>
      </c>
      <c r="S88" s="248">
        <f t="shared" si="36"/>
        <v>2197.5</v>
      </c>
      <c r="T88" s="248">
        <f t="shared" si="37"/>
        <v>2263.75</v>
      </c>
      <c r="U88" s="258">
        <f t="shared" si="37"/>
        <v>2330</v>
      </c>
      <c r="V88" s="409">
        <f t="shared" si="38"/>
        <v>1122</v>
      </c>
      <c r="W88" s="405">
        <f t="shared" si="38"/>
        <v>1184</v>
      </c>
      <c r="X88" s="405">
        <f t="shared" si="38"/>
        <v>1234</v>
      </c>
      <c r="Y88" s="405">
        <f t="shared" si="38"/>
        <v>1286</v>
      </c>
      <c r="Z88" s="405">
        <f t="shared" si="39"/>
        <v>1325</v>
      </c>
      <c r="AA88" s="410">
        <f t="shared" si="39"/>
        <v>1364</v>
      </c>
      <c r="AB88" s="257">
        <f t="shared" si="60"/>
        <v>2301</v>
      </c>
      <c r="AC88" s="248">
        <f t="shared" si="60"/>
        <v>2427</v>
      </c>
      <c r="AD88" s="248">
        <f t="shared" si="60"/>
        <v>2530.5</v>
      </c>
      <c r="AE88" s="248">
        <f t="shared" si="60"/>
        <v>2637</v>
      </c>
      <c r="AF88" s="248">
        <f t="shared" si="53"/>
        <v>2716.5</v>
      </c>
      <c r="AG88" s="258">
        <f t="shared" si="40"/>
        <v>2796</v>
      </c>
      <c r="AH88" s="409">
        <f t="shared" si="57"/>
        <v>1347</v>
      </c>
      <c r="AI88" s="405">
        <f t="shared" si="57"/>
        <v>1420</v>
      </c>
      <c r="AJ88" s="405">
        <f t="shared" si="57"/>
        <v>1481</v>
      </c>
      <c r="AK88" s="405">
        <f t="shared" si="57"/>
        <v>1543</v>
      </c>
      <c r="AL88" s="405">
        <f t="shared" si="57"/>
        <v>1590</v>
      </c>
      <c r="AM88" s="410">
        <f t="shared" si="57"/>
        <v>1636</v>
      </c>
      <c r="AN88" s="263">
        <f t="shared" si="61"/>
        <v>2663.25</v>
      </c>
      <c r="AO88" s="366">
        <f t="shared" si="61"/>
        <v>2828.25</v>
      </c>
      <c r="AP88" s="366">
        <f t="shared" si="61"/>
        <v>2956.375</v>
      </c>
      <c r="AQ88" s="366">
        <f t="shared" si="61"/>
        <v>3089.25</v>
      </c>
      <c r="AR88" s="366">
        <f t="shared" si="54"/>
        <v>3176.875</v>
      </c>
      <c r="AS88" s="436">
        <f t="shared" si="41"/>
        <v>3265</v>
      </c>
      <c r="AT88" s="445">
        <f t="shared" si="42"/>
        <v>1559</v>
      </c>
      <c r="AU88" s="446">
        <f t="shared" si="42"/>
        <v>1655</v>
      </c>
      <c r="AV88" s="446">
        <f t="shared" si="42"/>
        <v>1730</v>
      </c>
      <c r="AW88" s="446">
        <f t="shared" si="42"/>
        <v>1808</v>
      </c>
      <c r="AX88" s="446">
        <f t="shared" si="43"/>
        <v>1859</v>
      </c>
      <c r="AY88" s="447">
        <f t="shared" si="62"/>
        <v>1911</v>
      </c>
      <c r="AZ88" s="257">
        <f t="shared" si="63"/>
        <v>3025.5</v>
      </c>
      <c r="BA88" s="248">
        <f t="shared" si="63"/>
        <v>3229.5</v>
      </c>
      <c r="BB88" s="248">
        <f t="shared" si="63"/>
        <v>3382.25</v>
      </c>
      <c r="BC88" s="248">
        <f t="shared" si="63"/>
        <v>3541.5</v>
      </c>
      <c r="BD88" s="248">
        <f t="shared" si="55"/>
        <v>3637.25</v>
      </c>
      <c r="BE88" s="258">
        <f t="shared" si="44"/>
        <v>3734</v>
      </c>
      <c r="BF88" s="409">
        <f t="shared" si="45"/>
        <v>1770</v>
      </c>
      <c r="BG88" s="405">
        <f t="shared" si="45"/>
        <v>1890</v>
      </c>
      <c r="BH88" s="405">
        <f t="shared" si="45"/>
        <v>1979</v>
      </c>
      <c r="BI88" s="405">
        <f t="shared" si="45"/>
        <v>2072</v>
      </c>
      <c r="BJ88" s="405">
        <f t="shared" si="46"/>
        <v>2128</v>
      </c>
      <c r="BK88" s="410">
        <f t="shared" si="64"/>
        <v>2185</v>
      </c>
      <c r="BL88" s="263">
        <f t="shared" si="65"/>
        <v>3387.75</v>
      </c>
      <c r="BM88" s="264">
        <f t="shared" si="65"/>
        <v>3630.75</v>
      </c>
      <c r="BN88" s="264">
        <f t="shared" si="65"/>
        <v>3808.125</v>
      </c>
      <c r="BO88" s="264">
        <f t="shared" si="65"/>
        <v>3993.75</v>
      </c>
      <c r="BP88" s="264">
        <f t="shared" si="56"/>
        <v>4097.625</v>
      </c>
      <c r="BQ88" s="265">
        <f t="shared" si="47"/>
        <v>4203</v>
      </c>
      <c r="BR88" s="445">
        <f t="shared" si="48"/>
        <v>1982</v>
      </c>
      <c r="BS88" s="446">
        <f t="shared" si="48"/>
        <v>2124</v>
      </c>
      <c r="BT88" s="446">
        <f t="shared" si="48"/>
        <v>2228</v>
      </c>
      <c r="BU88" s="446">
        <f t="shared" si="48"/>
        <v>2337</v>
      </c>
      <c r="BV88" s="446">
        <f t="shared" si="49"/>
        <v>2398</v>
      </c>
      <c r="BW88" s="447">
        <f t="shared" si="66"/>
        <v>2459</v>
      </c>
      <c r="BX88" s="252">
        <v>3750</v>
      </c>
      <c r="BY88" s="387">
        <f t="shared" si="67"/>
        <v>4032</v>
      </c>
      <c r="BZ88" s="387">
        <f t="shared" si="68"/>
        <v>4234</v>
      </c>
      <c r="CA88" s="387">
        <f t="shared" si="69"/>
        <v>4446</v>
      </c>
      <c r="CB88" s="387">
        <f t="shared" si="70"/>
        <v>4558</v>
      </c>
      <c r="CC88" s="388">
        <f t="shared" si="71"/>
        <v>4672</v>
      </c>
      <c r="CD88" s="409">
        <f t="shared" si="50"/>
        <v>2194</v>
      </c>
      <c r="CE88" s="405">
        <f t="shared" si="50"/>
        <v>2359</v>
      </c>
      <c r="CF88" s="405">
        <f t="shared" si="50"/>
        <v>2477</v>
      </c>
      <c r="CG88" s="405">
        <f t="shared" si="50"/>
        <v>2601</v>
      </c>
      <c r="CH88" s="405">
        <f t="shared" si="51"/>
        <v>2667</v>
      </c>
      <c r="CI88" s="440">
        <f t="shared" si="51"/>
        <v>2734</v>
      </c>
      <c r="CJ88" s="246">
        <v>1.5</v>
      </c>
      <c r="CK88" s="389">
        <f t="shared" si="58"/>
        <v>1.6125</v>
      </c>
      <c r="CL88" s="389">
        <f t="shared" si="72"/>
        <v>1.693125</v>
      </c>
      <c r="CM88" s="389">
        <f t="shared" si="73"/>
        <v>1.7777812500000001</v>
      </c>
      <c r="CN88" s="389">
        <f t="shared" si="74"/>
        <v>1.82222578125</v>
      </c>
      <c r="CO88" s="390">
        <f t="shared" si="75"/>
        <v>1.8677814257812499</v>
      </c>
    </row>
    <row r="89" spans="1:93" ht="15.75" customHeight="1" thickBot="1" x14ac:dyDescent="0.25">
      <c r="A89" s="678"/>
      <c r="B89" s="362" t="s">
        <v>258</v>
      </c>
      <c r="C89" s="335" t="s">
        <v>136</v>
      </c>
      <c r="D89" s="354">
        <v>1529</v>
      </c>
      <c r="E89" s="350">
        <v>1581</v>
      </c>
      <c r="F89" s="350">
        <v>1618</v>
      </c>
      <c r="G89" s="350">
        <v>1657</v>
      </c>
      <c r="H89" s="350">
        <v>1678</v>
      </c>
      <c r="I89" s="351">
        <v>1699</v>
      </c>
      <c r="J89" s="421">
        <f t="shared" si="59"/>
        <v>1073</v>
      </c>
      <c r="K89" s="422">
        <f t="shared" si="59"/>
        <v>1109</v>
      </c>
      <c r="L89" s="422">
        <f t="shared" si="59"/>
        <v>1135</v>
      </c>
      <c r="M89" s="422">
        <f t="shared" si="59"/>
        <v>1163</v>
      </c>
      <c r="N89" s="422">
        <f t="shared" si="52"/>
        <v>1177</v>
      </c>
      <c r="O89" s="423">
        <f t="shared" si="35"/>
        <v>1192</v>
      </c>
      <c r="P89" s="260">
        <f t="shared" si="36"/>
        <v>1911.25</v>
      </c>
      <c r="Q89" s="261">
        <f t="shared" si="36"/>
        <v>1976.25</v>
      </c>
      <c r="R89" s="261">
        <f t="shared" si="36"/>
        <v>2022.5</v>
      </c>
      <c r="S89" s="261">
        <f t="shared" si="36"/>
        <v>2071.25</v>
      </c>
      <c r="T89" s="261">
        <f t="shared" si="37"/>
        <v>2097.5</v>
      </c>
      <c r="U89" s="262">
        <f t="shared" si="37"/>
        <v>2123.75</v>
      </c>
      <c r="V89" s="411">
        <f t="shared" si="38"/>
        <v>1119</v>
      </c>
      <c r="W89" s="412">
        <f t="shared" si="38"/>
        <v>1157</v>
      </c>
      <c r="X89" s="412">
        <f t="shared" si="38"/>
        <v>1184</v>
      </c>
      <c r="Y89" s="412">
        <f t="shared" si="38"/>
        <v>1212</v>
      </c>
      <c r="Z89" s="412">
        <f t="shared" si="39"/>
        <v>1228</v>
      </c>
      <c r="AA89" s="413">
        <f t="shared" si="39"/>
        <v>1243</v>
      </c>
      <c r="AB89" s="260">
        <f t="shared" si="60"/>
        <v>2293.5</v>
      </c>
      <c r="AC89" s="261">
        <f t="shared" si="60"/>
        <v>2371.5</v>
      </c>
      <c r="AD89" s="261">
        <f t="shared" si="60"/>
        <v>2427</v>
      </c>
      <c r="AE89" s="261">
        <f t="shared" si="60"/>
        <v>2485.5</v>
      </c>
      <c r="AF89" s="261">
        <f t="shared" si="53"/>
        <v>2517</v>
      </c>
      <c r="AG89" s="262">
        <f t="shared" si="40"/>
        <v>2548.5</v>
      </c>
      <c r="AH89" s="411">
        <f t="shared" si="57"/>
        <v>1342</v>
      </c>
      <c r="AI89" s="412">
        <f t="shared" si="57"/>
        <v>1388</v>
      </c>
      <c r="AJ89" s="412">
        <f t="shared" si="57"/>
        <v>1420</v>
      </c>
      <c r="AK89" s="412">
        <f t="shared" si="57"/>
        <v>1455</v>
      </c>
      <c r="AL89" s="412">
        <f t="shared" si="57"/>
        <v>1473</v>
      </c>
      <c r="AM89" s="413">
        <f t="shared" si="57"/>
        <v>1491</v>
      </c>
      <c r="AN89" s="269">
        <f t="shared" si="61"/>
        <v>2622.625</v>
      </c>
      <c r="AO89" s="432">
        <f t="shared" si="61"/>
        <v>2748.875</v>
      </c>
      <c r="AP89" s="432">
        <f t="shared" si="61"/>
        <v>2839.25</v>
      </c>
      <c r="AQ89" s="432">
        <f t="shared" si="61"/>
        <v>2934.125</v>
      </c>
      <c r="AR89" s="432">
        <f t="shared" si="54"/>
        <v>2984.5</v>
      </c>
      <c r="AS89" s="437">
        <f t="shared" si="41"/>
        <v>3035.625</v>
      </c>
      <c r="AT89" s="448">
        <f t="shared" si="42"/>
        <v>1535</v>
      </c>
      <c r="AU89" s="449">
        <f t="shared" si="42"/>
        <v>1609</v>
      </c>
      <c r="AV89" s="449">
        <f t="shared" si="42"/>
        <v>1661</v>
      </c>
      <c r="AW89" s="449">
        <f t="shared" si="42"/>
        <v>1717</v>
      </c>
      <c r="AX89" s="449">
        <f t="shared" si="43"/>
        <v>1746</v>
      </c>
      <c r="AY89" s="450">
        <f t="shared" si="62"/>
        <v>1776</v>
      </c>
      <c r="AZ89" s="260">
        <f t="shared" si="63"/>
        <v>2951.75</v>
      </c>
      <c r="BA89" s="261">
        <f t="shared" si="63"/>
        <v>3126.25</v>
      </c>
      <c r="BB89" s="261">
        <f t="shared" si="63"/>
        <v>3251.5</v>
      </c>
      <c r="BC89" s="261">
        <f t="shared" si="63"/>
        <v>3382.75</v>
      </c>
      <c r="BD89" s="261">
        <f t="shared" si="55"/>
        <v>3452</v>
      </c>
      <c r="BE89" s="262">
        <f t="shared" si="44"/>
        <v>3522.75</v>
      </c>
      <c r="BF89" s="411">
        <f t="shared" si="45"/>
        <v>1727</v>
      </c>
      <c r="BG89" s="412">
        <f t="shared" si="45"/>
        <v>1829</v>
      </c>
      <c r="BH89" s="412">
        <f t="shared" si="45"/>
        <v>1903</v>
      </c>
      <c r="BI89" s="412">
        <f t="shared" si="45"/>
        <v>1979</v>
      </c>
      <c r="BJ89" s="412">
        <f t="shared" si="46"/>
        <v>2020</v>
      </c>
      <c r="BK89" s="413">
        <f t="shared" si="64"/>
        <v>2061</v>
      </c>
      <c r="BL89" s="269">
        <f t="shared" si="65"/>
        <v>3280.875</v>
      </c>
      <c r="BM89" s="270">
        <f t="shared" si="65"/>
        <v>3503.625</v>
      </c>
      <c r="BN89" s="270">
        <f t="shared" si="65"/>
        <v>3663.75</v>
      </c>
      <c r="BO89" s="270">
        <f t="shared" si="65"/>
        <v>3831.375</v>
      </c>
      <c r="BP89" s="270">
        <f t="shared" si="56"/>
        <v>3919.5</v>
      </c>
      <c r="BQ89" s="271">
        <f t="shared" si="47"/>
        <v>4009.875</v>
      </c>
      <c r="BR89" s="448">
        <f t="shared" si="48"/>
        <v>1920</v>
      </c>
      <c r="BS89" s="449">
        <f t="shared" si="48"/>
        <v>2050</v>
      </c>
      <c r="BT89" s="449">
        <f t="shared" si="48"/>
        <v>2144</v>
      </c>
      <c r="BU89" s="449">
        <f t="shared" si="48"/>
        <v>2242</v>
      </c>
      <c r="BV89" s="449">
        <f t="shared" si="49"/>
        <v>2293</v>
      </c>
      <c r="BW89" s="450">
        <f t="shared" si="66"/>
        <v>2346</v>
      </c>
      <c r="BX89" s="253">
        <v>3610</v>
      </c>
      <c r="BY89" s="431">
        <f t="shared" si="67"/>
        <v>3881</v>
      </c>
      <c r="BZ89" s="431">
        <f t="shared" si="68"/>
        <v>4076</v>
      </c>
      <c r="CA89" s="431">
        <f t="shared" si="69"/>
        <v>4280</v>
      </c>
      <c r="CB89" s="431">
        <f t="shared" si="70"/>
        <v>4387</v>
      </c>
      <c r="CC89" s="433">
        <f t="shared" si="71"/>
        <v>4497</v>
      </c>
      <c r="CD89" s="411">
        <f t="shared" si="50"/>
        <v>2112</v>
      </c>
      <c r="CE89" s="412">
        <f t="shared" si="50"/>
        <v>2271</v>
      </c>
      <c r="CF89" s="412">
        <f t="shared" si="50"/>
        <v>2385</v>
      </c>
      <c r="CG89" s="412">
        <f t="shared" si="50"/>
        <v>2504</v>
      </c>
      <c r="CH89" s="412">
        <f t="shared" si="51"/>
        <v>2567</v>
      </c>
      <c r="CI89" s="441">
        <f t="shared" si="51"/>
        <v>2631</v>
      </c>
      <c r="CJ89" s="247">
        <v>1.44</v>
      </c>
      <c r="CK89" s="391">
        <f t="shared" si="58"/>
        <v>1.548</v>
      </c>
      <c r="CL89" s="391">
        <f t="shared" si="72"/>
        <v>1.6254</v>
      </c>
      <c r="CM89" s="391">
        <f t="shared" si="73"/>
        <v>1.7066699999999999</v>
      </c>
      <c r="CN89" s="391">
        <f t="shared" si="74"/>
        <v>1.7493367499999999</v>
      </c>
      <c r="CO89" s="392">
        <f t="shared" si="75"/>
        <v>1.7930701687499999</v>
      </c>
    </row>
    <row r="90" spans="1:93" x14ac:dyDescent="0.2">
      <c r="A90" s="677">
        <v>22</v>
      </c>
      <c r="B90" s="361" t="s">
        <v>198</v>
      </c>
      <c r="C90" s="331" t="s">
        <v>199</v>
      </c>
      <c r="D90" s="352">
        <v>1531</v>
      </c>
      <c r="E90" s="346">
        <v>1615</v>
      </c>
      <c r="F90" s="346">
        <v>1684</v>
      </c>
      <c r="G90" s="346">
        <v>1755</v>
      </c>
      <c r="H90" s="346">
        <v>1808</v>
      </c>
      <c r="I90" s="347">
        <v>1861</v>
      </c>
      <c r="J90" s="418">
        <f t="shared" si="59"/>
        <v>1074</v>
      </c>
      <c r="K90" s="419">
        <f t="shared" si="59"/>
        <v>1133</v>
      </c>
      <c r="L90" s="419">
        <f t="shared" si="59"/>
        <v>1182</v>
      </c>
      <c r="M90" s="419">
        <f t="shared" si="59"/>
        <v>1231</v>
      </c>
      <c r="N90" s="419">
        <f t="shared" si="52"/>
        <v>1269</v>
      </c>
      <c r="O90" s="420">
        <f t="shared" si="35"/>
        <v>1306</v>
      </c>
      <c r="P90" s="415">
        <f t="shared" si="36"/>
        <v>1913.75</v>
      </c>
      <c r="Q90" s="416">
        <f t="shared" si="36"/>
        <v>2018.75</v>
      </c>
      <c r="R90" s="416">
        <f t="shared" si="36"/>
        <v>2105</v>
      </c>
      <c r="S90" s="416">
        <f t="shared" ref="S90:U94" si="76">G90*1.25</f>
        <v>2193.75</v>
      </c>
      <c r="T90" s="416">
        <f t="shared" si="37"/>
        <v>2260</v>
      </c>
      <c r="U90" s="417">
        <f t="shared" si="37"/>
        <v>2326.25</v>
      </c>
      <c r="V90" s="406">
        <f t="shared" si="38"/>
        <v>1120</v>
      </c>
      <c r="W90" s="407">
        <f t="shared" si="38"/>
        <v>1181</v>
      </c>
      <c r="X90" s="407">
        <f t="shared" si="38"/>
        <v>1232</v>
      </c>
      <c r="Y90" s="407">
        <f t="shared" ref="Y90:AA94" si="77">ROUNDUP(S90*0.585,0)</f>
        <v>1284</v>
      </c>
      <c r="Z90" s="407">
        <f t="shared" si="39"/>
        <v>1323</v>
      </c>
      <c r="AA90" s="408">
        <f t="shared" si="39"/>
        <v>1361</v>
      </c>
      <c r="AB90" s="415">
        <f t="shared" si="60"/>
        <v>2296.5</v>
      </c>
      <c r="AC90" s="416">
        <f t="shared" si="60"/>
        <v>2422.5</v>
      </c>
      <c r="AD90" s="416">
        <f t="shared" si="60"/>
        <v>2526</v>
      </c>
      <c r="AE90" s="416">
        <f t="shared" si="60"/>
        <v>2632.5</v>
      </c>
      <c r="AF90" s="416">
        <f t="shared" si="53"/>
        <v>2712</v>
      </c>
      <c r="AG90" s="417">
        <f t="shared" si="40"/>
        <v>2791.5</v>
      </c>
      <c r="AH90" s="406">
        <f t="shared" si="57"/>
        <v>1344</v>
      </c>
      <c r="AI90" s="407">
        <f t="shared" si="57"/>
        <v>1418</v>
      </c>
      <c r="AJ90" s="407">
        <f t="shared" si="57"/>
        <v>1478</v>
      </c>
      <c r="AK90" s="407">
        <f t="shared" si="57"/>
        <v>1541</v>
      </c>
      <c r="AL90" s="407">
        <f t="shared" si="57"/>
        <v>1587</v>
      </c>
      <c r="AM90" s="408">
        <f t="shared" si="57"/>
        <v>1634</v>
      </c>
      <c r="AN90" s="429">
        <f t="shared" si="61"/>
        <v>2547.375</v>
      </c>
      <c r="AO90" s="427">
        <f t="shared" si="61"/>
        <v>2703.875</v>
      </c>
      <c r="AP90" s="427">
        <f t="shared" si="61"/>
        <v>2826</v>
      </c>
      <c r="AQ90" s="427">
        <f t="shared" si="61"/>
        <v>2952.625</v>
      </c>
      <c r="AR90" s="427">
        <f t="shared" si="54"/>
        <v>3036.75</v>
      </c>
      <c r="AS90" s="435">
        <f t="shared" si="41"/>
        <v>3121.625</v>
      </c>
      <c r="AT90" s="442">
        <f t="shared" si="42"/>
        <v>1491</v>
      </c>
      <c r="AU90" s="443">
        <f t="shared" si="42"/>
        <v>1582</v>
      </c>
      <c r="AV90" s="443">
        <f t="shared" si="42"/>
        <v>1654</v>
      </c>
      <c r="AW90" s="443">
        <f t="shared" ref="AW90:AX94" si="78">ROUNDUP(AQ90*0.585,0)</f>
        <v>1728</v>
      </c>
      <c r="AX90" s="443">
        <f t="shared" si="43"/>
        <v>1777</v>
      </c>
      <c r="AY90" s="444">
        <f t="shared" si="62"/>
        <v>1827</v>
      </c>
      <c r="AZ90" s="415">
        <f t="shared" si="63"/>
        <v>2798.25</v>
      </c>
      <c r="BA90" s="416">
        <f t="shared" si="63"/>
        <v>2985.25</v>
      </c>
      <c r="BB90" s="416">
        <f t="shared" si="63"/>
        <v>3126</v>
      </c>
      <c r="BC90" s="416">
        <f t="shared" si="63"/>
        <v>3272.75</v>
      </c>
      <c r="BD90" s="416">
        <f t="shared" si="55"/>
        <v>3361.5</v>
      </c>
      <c r="BE90" s="417">
        <f t="shared" si="44"/>
        <v>3451.75</v>
      </c>
      <c r="BF90" s="406">
        <f t="shared" si="45"/>
        <v>1637</v>
      </c>
      <c r="BG90" s="407">
        <f t="shared" si="45"/>
        <v>1747</v>
      </c>
      <c r="BH90" s="407">
        <f t="shared" si="45"/>
        <v>1829</v>
      </c>
      <c r="BI90" s="407">
        <f t="shared" ref="BI90:BJ94" si="79">ROUNDUP(BC90*0.585,0)</f>
        <v>1915</v>
      </c>
      <c r="BJ90" s="407">
        <f t="shared" si="46"/>
        <v>1967</v>
      </c>
      <c r="BK90" s="408">
        <f t="shared" si="64"/>
        <v>2020</v>
      </c>
      <c r="BL90" s="429">
        <f t="shared" si="65"/>
        <v>3049.125</v>
      </c>
      <c r="BM90" s="434">
        <f t="shared" si="65"/>
        <v>3266.625</v>
      </c>
      <c r="BN90" s="434">
        <f t="shared" si="65"/>
        <v>3426</v>
      </c>
      <c r="BO90" s="434">
        <f t="shared" si="65"/>
        <v>3592.875</v>
      </c>
      <c r="BP90" s="434">
        <f t="shared" si="56"/>
        <v>3686.25</v>
      </c>
      <c r="BQ90" s="438">
        <f t="shared" si="47"/>
        <v>3781.875</v>
      </c>
      <c r="BR90" s="442">
        <f t="shared" si="48"/>
        <v>1784</v>
      </c>
      <c r="BS90" s="443">
        <f t="shared" si="48"/>
        <v>1911</v>
      </c>
      <c r="BT90" s="443">
        <f t="shared" si="48"/>
        <v>2005</v>
      </c>
      <c r="BU90" s="443">
        <f t="shared" ref="BU90:BV94" si="80">ROUNDUP(BO90*0.585,0)</f>
        <v>2102</v>
      </c>
      <c r="BV90" s="443">
        <f t="shared" si="49"/>
        <v>2157</v>
      </c>
      <c r="BW90" s="444">
        <f t="shared" si="66"/>
        <v>2213</v>
      </c>
      <c r="BX90" s="430">
        <v>3300</v>
      </c>
      <c r="BY90" s="426">
        <f t="shared" si="67"/>
        <v>3548</v>
      </c>
      <c r="BZ90" s="426">
        <f t="shared" si="68"/>
        <v>3726</v>
      </c>
      <c r="CA90" s="426">
        <f t="shared" si="69"/>
        <v>3913</v>
      </c>
      <c r="CB90" s="426">
        <f t="shared" si="70"/>
        <v>4011</v>
      </c>
      <c r="CC90" s="428">
        <f t="shared" si="71"/>
        <v>4112</v>
      </c>
      <c r="CD90" s="406">
        <f t="shared" si="50"/>
        <v>1931</v>
      </c>
      <c r="CE90" s="407">
        <f t="shared" si="50"/>
        <v>2076</v>
      </c>
      <c r="CF90" s="407">
        <f t="shared" si="50"/>
        <v>2180</v>
      </c>
      <c r="CG90" s="407">
        <f t="shared" ref="CG90:CI94" si="81">ROUNDUP(CA90*0.585,0)</f>
        <v>2290</v>
      </c>
      <c r="CH90" s="407">
        <f t="shared" si="51"/>
        <v>2347</v>
      </c>
      <c r="CI90" s="439">
        <f t="shared" si="51"/>
        <v>2406</v>
      </c>
      <c r="CJ90" s="402">
        <v>1.32</v>
      </c>
      <c r="CK90" s="403">
        <f t="shared" si="58"/>
        <v>1.419</v>
      </c>
      <c r="CL90" s="403">
        <f t="shared" si="72"/>
        <v>1.4899500000000001</v>
      </c>
      <c r="CM90" s="403">
        <f t="shared" si="73"/>
        <v>1.5644475000000002</v>
      </c>
      <c r="CN90" s="403">
        <f t="shared" si="74"/>
        <v>1.6035586875000003</v>
      </c>
      <c r="CO90" s="404">
        <f t="shared" si="75"/>
        <v>1.6436476546875003</v>
      </c>
    </row>
    <row r="91" spans="1:93" ht="15" customHeight="1" x14ac:dyDescent="0.2">
      <c r="A91" s="679"/>
      <c r="B91" s="336" t="s">
        <v>259</v>
      </c>
      <c r="C91" s="333" t="s">
        <v>199</v>
      </c>
      <c r="D91" s="353">
        <v>1526</v>
      </c>
      <c r="E91" s="348">
        <v>1610</v>
      </c>
      <c r="F91" s="348">
        <v>1679</v>
      </c>
      <c r="G91" s="348">
        <v>1749</v>
      </c>
      <c r="H91" s="348">
        <v>1802</v>
      </c>
      <c r="I91" s="349">
        <v>1854</v>
      </c>
      <c r="J91" s="343">
        <f t="shared" si="59"/>
        <v>1071</v>
      </c>
      <c r="K91" s="344">
        <f t="shared" si="59"/>
        <v>1130</v>
      </c>
      <c r="L91" s="344">
        <f t="shared" si="59"/>
        <v>1178</v>
      </c>
      <c r="M91" s="344">
        <f t="shared" si="59"/>
        <v>1227</v>
      </c>
      <c r="N91" s="344">
        <f t="shared" si="52"/>
        <v>1264</v>
      </c>
      <c r="O91" s="345">
        <f t="shared" si="52"/>
        <v>1301</v>
      </c>
      <c r="P91" s="257">
        <f t="shared" ref="P91:R94" si="82">D91*1.25</f>
        <v>1907.5</v>
      </c>
      <c r="Q91" s="248">
        <f t="shared" si="82"/>
        <v>2012.5</v>
      </c>
      <c r="R91" s="248">
        <f t="shared" si="82"/>
        <v>2098.75</v>
      </c>
      <c r="S91" s="248">
        <f t="shared" si="76"/>
        <v>2186.25</v>
      </c>
      <c r="T91" s="248">
        <f t="shared" si="76"/>
        <v>2252.5</v>
      </c>
      <c r="U91" s="258">
        <f t="shared" si="76"/>
        <v>2317.5</v>
      </c>
      <c r="V91" s="409">
        <f t="shared" ref="V91:X94" si="83">ROUNDUP(P91*0.585,0)</f>
        <v>1116</v>
      </c>
      <c r="W91" s="405">
        <f t="shared" si="83"/>
        <v>1178</v>
      </c>
      <c r="X91" s="405">
        <f t="shared" si="83"/>
        <v>1228</v>
      </c>
      <c r="Y91" s="405">
        <f t="shared" si="77"/>
        <v>1279</v>
      </c>
      <c r="Z91" s="405">
        <f t="shared" si="77"/>
        <v>1318</v>
      </c>
      <c r="AA91" s="410">
        <f t="shared" si="77"/>
        <v>1356</v>
      </c>
      <c r="AB91" s="257">
        <f t="shared" si="60"/>
        <v>2289</v>
      </c>
      <c r="AC91" s="248">
        <f t="shared" si="60"/>
        <v>2415</v>
      </c>
      <c r="AD91" s="248">
        <f t="shared" si="60"/>
        <v>2518.5</v>
      </c>
      <c r="AE91" s="248">
        <f t="shared" si="60"/>
        <v>2623.5</v>
      </c>
      <c r="AF91" s="248">
        <f t="shared" si="53"/>
        <v>2703</v>
      </c>
      <c r="AG91" s="258">
        <f t="shared" si="53"/>
        <v>2781</v>
      </c>
      <c r="AH91" s="409">
        <f t="shared" si="57"/>
        <v>1340</v>
      </c>
      <c r="AI91" s="405">
        <f t="shared" si="57"/>
        <v>1413</v>
      </c>
      <c r="AJ91" s="405">
        <f t="shared" si="57"/>
        <v>1474</v>
      </c>
      <c r="AK91" s="405">
        <f t="shared" si="57"/>
        <v>1535</v>
      </c>
      <c r="AL91" s="405">
        <f t="shared" si="57"/>
        <v>1582</v>
      </c>
      <c r="AM91" s="410">
        <f t="shared" si="57"/>
        <v>1627</v>
      </c>
      <c r="AN91" s="263">
        <f t="shared" si="61"/>
        <v>2479.25</v>
      </c>
      <c r="AO91" s="366">
        <f t="shared" si="61"/>
        <v>2631</v>
      </c>
      <c r="AP91" s="366">
        <f t="shared" si="61"/>
        <v>2749.625</v>
      </c>
      <c r="AQ91" s="366">
        <f t="shared" si="61"/>
        <v>2871.625</v>
      </c>
      <c r="AR91" s="366">
        <f t="shared" si="54"/>
        <v>2954</v>
      </c>
      <c r="AS91" s="436">
        <f t="shared" si="54"/>
        <v>3035.75</v>
      </c>
      <c r="AT91" s="445">
        <f t="shared" ref="AT91:AV94" si="84">ROUNDUP(AN91*0.585,0)</f>
        <v>1451</v>
      </c>
      <c r="AU91" s="446">
        <f t="shared" si="84"/>
        <v>1540</v>
      </c>
      <c r="AV91" s="446">
        <f t="shared" si="84"/>
        <v>1609</v>
      </c>
      <c r="AW91" s="446">
        <f t="shared" si="78"/>
        <v>1680</v>
      </c>
      <c r="AX91" s="446">
        <f t="shared" si="78"/>
        <v>1729</v>
      </c>
      <c r="AY91" s="447">
        <f t="shared" si="62"/>
        <v>1776</v>
      </c>
      <c r="AZ91" s="257">
        <f t="shared" si="63"/>
        <v>2669.5</v>
      </c>
      <c r="BA91" s="248">
        <f t="shared" si="63"/>
        <v>2847</v>
      </c>
      <c r="BB91" s="248">
        <f t="shared" si="63"/>
        <v>2980.75</v>
      </c>
      <c r="BC91" s="248">
        <f t="shared" si="63"/>
        <v>3119.75</v>
      </c>
      <c r="BD91" s="248">
        <f t="shared" si="55"/>
        <v>3205</v>
      </c>
      <c r="BE91" s="258">
        <f t="shared" si="55"/>
        <v>3290.5</v>
      </c>
      <c r="BF91" s="409">
        <f t="shared" ref="BF91:BH94" si="85">ROUNDUP(AZ91*0.585,0)</f>
        <v>1562</v>
      </c>
      <c r="BG91" s="405">
        <f t="shared" si="85"/>
        <v>1666</v>
      </c>
      <c r="BH91" s="405">
        <f t="shared" si="85"/>
        <v>1744</v>
      </c>
      <c r="BI91" s="405">
        <f t="shared" si="79"/>
        <v>1826</v>
      </c>
      <c r="BJ91" s="405">
        <f t="shared" si="79"/>
        <v>1875</v>
      </c>
      <c r="BK91" s="410">
        <f t="shared" si="64"/>
        <v>1925</v>
      </c>
      <c r="BL91" s="263">
        <f t="shared" si="65"/>
        <v>2859.75</v>
      </c>
      <c r="BM91" s="264">
        <f t="shared" si="65"/>
        <v>3063</v>
      </c>
      <c r="BN91" s="264">
        <f t="shared" si="65"/>
        <v>3211.875</v>
      </c>
      <c r="BO91" s="264">
        <f t="shared" si="65"/>
        <v>3367.875</v>
      </c>
      <c r="BP91" s="264">
        <f t="shared" si="56"/>
        <v>3456</v>
      </c>
      <c r="BQ91" s="265">
        <f t="shared" si="56"/>
        <v>3545.25</v>
      </c>
      <c r="BR91" s="445">
        <f t="shared" ref="BR91:BT94" si="86">ROUNDUP(BL91*0.585,0)</f>
        <v>1673</v>
      </c>
      <c r="BS91" s="446">
        <f t="shared" si="86"/>
        <v>1792</v>
      </c>
      <c r="BT91" s="446">
        <f t="shared" si="86"/>
        <v>1879</v>
      </c>
      <c r="BU91" s="446">
        <f t="shared" si="80"/>
        <v>1971</v>
      </c>
      <c r="BV91" s="446">
        <f t="shared" si="80"/>
        <v>2022</v>
      </c>
      <c r="BW91" s="447">
        <f t="shared" si="66"/>
        <v>2074</v>
      </c>
      <c r="BX91" s="252">
        <v>3050</v>
      </c>
      <c r="BY91" s="387">
        <f t="shared" si="67"/>
        <v>3279</v>
      </c>
      <c r="BZ91" s="387">
        <f t="shared" si="68"/>
        <v>3443</v>
      </c>
      <c r="CA91" s="387">
        <f t="shared" si="69"/>
        <v>3616</v>
      </c>
      <c r="CB91" s="387">
        <f t="shared" si="70"/>
        <v>3707</v>
      </c>
      <c r="CC91" s="388">
        <f t="shared" si="71"/>
        <v>3800</v>
      </c>
      <c r="CD91" s="409">
        <f t="shared" ref="CD91:CF94" si="87">ROUNDUP(BX91*0.585,0)</f>
        <v>1785</v>
      </c>
      <c r="CE91" s="405">
        <f t="shared" si="87"/>
        <v>1919</v>
      </c>
      <c r="CF91" s="405">
        <f t="shared" si="87"/>
        <v>2015</v>
      </c>
      <c r="CG91" s="405">
        <f t="shared" si="81"/>
        <v>2116</v>
      </c>
      <c r="CH91" s="405">
        <f t="shared" si="81"/>
        <v>2169</v>
      </c>
      <c r="CI91" s="440">
        <f t="shared" si="81"/>
        <v>2223</v>
      </c>
      <c r="CJ91" s="246">
        <v>1.22</v>
      </c>
      <c r="CK91" s="389">
        <f t="shared" si="58"/>
        <v>1.3114999999999999</v>
      </c>
      <c r="CL91" s="389">
        <f t="shared" si="72"/>
        <v>1.3770749999999998</v>
      </c>
      <c r="CM91" s="389">
        <f t="shared" si="73"/>
        <v>1.4459287499999998</v>
      </c>
      <c r="CN91" s="389">
        <f t="shared" si="74"/>
        <v>1.4820769687499997</v>
      </c>
      <c r="CO91" s="390">
        <f t="shared" si="75"/>
        <v>1.5191288929687496</v>
      </c>
    </row>
    <row r="92" spans="1:93" ht="15.75" customHeight="1" thickBot="1" x14ac:dyDescent="0.25">
      <c r="A92" s="678"/>
      <c r="B92" s="362" t="s">
        <v>260</v>
      </c>
      <c r="C92" s="335" t="s">
        <v>199</v>
      </c>
      <c r="D92" s="354">
        <v>1521</v>
      </c>
      <c r="E92" s="350">
        <v>1573</v>
      </c>
      <c r="F92" s="350">
        <v>1610</v>
      </c>
      <c r="G92" s="350">
        <v>1648</v>
      </c>
      <c r="H92" s="350">
        <v>1669</v>
      </c>
      <c r="I92" s="351">
        <v>1690</v>
      </c>
      <c r="J92" s="421">
        <f t="shared" si="59"/>
        <v>1067</v>
      </c>
      <c r="K92" s="422">
        <f t="shared" si="59"/>
        <v>1104</v>
      </c>
      <c r="L92" s="422">
        <f t="shared" si="59"/>
        <v>1130</v>
      </c>
      <c r="M92" s="422">
        <f t="shared" si="59"/>
        <v>1156</v>
      </c>
      <c r="N92" s="422">
        <f t="shared" si="52"/>
        <v>1171</v>
      </c>
      <c r="O92" s="423">
        <f t="shared" si="52"/>
        <v>1186</v>
      </c>
      <c r="P92" s="260">
        <f t="shared" si="82"/>
        <v>1901.25</v>
      </c>
      <c r="Q92" s="261">
        <f t="shared" si="82"/>
        <v>1966.25</v>
      </c>
      <c r="R92" s="261">
        <f t="shared" si="82"/>
        <v>2012.5</v>
      </c>
      <c r="S92" s="261">
        <f t="shared" si="76"/>
        <v>2060</v>
      </c>
      <c r="T92" s="261">
        <f t="shared" si="76"/>
        <v>2086.25</v>
      </c>
      <c r="U92" s="262">
        <f t="shared" si="76"/>
        <v>2112.5</v>
      </c>
      <c r="V92" s="411">
        <f t="shared" si="83"/>
        <v>1113</v>
      </c>
      <c r="W92" s="412">
        <f t="shared" si="83"/>
        <v>1151</v>
      </c>
      <c r="X92" s="412">
        <f t="shared" si="83"/>
        <v>1178</v>
      </c>
      <c r="Y92" s="412">
        <f t="shared" si="77"/>
        <v>1206</v>
      </c>
      <c r="Z92" s="412">
        <f t="shared" si="77"/>
        <v>1221</v>
      </c>
      <c r="AA92" s="413">
        <f t="shared" si="77"/>
        <v>1236</v>
      </c>
      <c r="AB92" s="260">
        <f t="shared" si="60"/>
        <v>2281.5</v>
      </c>
      <c r="AC92" s="261">
        <f t="shared" si="60"/>
        <v>2359.5</v>
      </c>
      <c r="AD92" s="261">
        <f t="shared" si="60"/>
        <v>2415</v>
      </c>
      <c r="AE92" s="261">
        <f t="shared" si="60"/>
        <v>2472</v>
      </c>
      <c r="AF92" s="261">
        <f t="shared" si="53"/>
        <v>2503.5</v>
      </c>
      <c r="AG92" s="262">
        <f t="shared" si="53"/>
        <v>2535</v>
      </c>
      <c r="AH92" s="411">
        <f t="shared" si="57"/>
        <v>1335</v>
      </c>
      <c r="AI92" s="412">
        <f t="shared" si="57"/>
        <v>1381</v>
      </c>
      <c r="AJ92" s="412">
        <f t="shared" si="57"/>
        <v>1413</v>
      </c>
      <c r="AK92" s="412">
        <f t="shared" si="57"/>
        <v>1447</v>
      </c>
      <c r="AL92" s="412">
        <f t="shared" si="57"/>
        <v>1465</v>
      </c>
      <c r="AM92" s="413">
        <f t="shared" si="57"/>
        <v>1483</v>
      </c>
      <c r="AN92" s="269">
        <f t="shared" si="61"/>
        <v>2448.625</v>
      </c>
      <c r="AO92" s="432">
        <f t="shared" si="61"/>
        <v>2562.625</v>
      </c>
      <c r="AP92" s="432">
        <f t="shared" si="61"/>
        <v>2644</v>
      </c>
      <c r="AQ92" s="432">
        <f t="shared" si="61"/>
        <v>2728.5</v>
      </c>
      <c r="AR92" s="432">
        <f t="shared" si="54"/>
        <v>2774.125</v>
      </c>
      <c r="AS92" s="437">
        <f t="shared" si="54"/>
        <v>2820.25</v>
      </c>
      <c r="AT92" s="448">
        <f t="shared" si="84"/>
        <v>1433</v>
      </c>
      <c r="AU92" s="449">
        <f t="shared" si="84"/>
        <v>1500</v>
      </c>
      <c r="AV92" s="449">
        <f t="shared" si="84"/>
        <v>1547</v>
      </c>
      <c r="AW92" s="449">
        <f t="shared" si="78"/>
        <v>1597</v>
      </c>
      <c r="AX92" s="449">
        <f t="shared" si="78"/>
        <v>1623</v>
      </c>
      <c r="AY92" s="450">
        <f t="shared" si="62"/>
        <v>1650</v>
      </c>
      <c r="AZ92" s="260">
        <f t="shared" si="63"/>
        <v>2615.75</v>
      </c>
      <c r="BA92" s="261">
        <f t="shared" si="63"/>
        <v>2765.75</v>
      </c>
      <c r="BB92" s="261">
        <f t="shared" si="63"/>
        <v>2873</v>
      </c>
      <c r="BC92" s="261">
        <f t="shared" si="63"/>
        <v>2985</v>
      </c>
      <c r="BD92" s="261">
        <f t="shared" si="55"/>
        <v>3044.75</v>
      </c>
      <c r="BE92" s="262">
        <f t="shared" si="55"/>
        <v>3105.5</v>
      </c>
      <c r="BF92" s="411">
        <f t="shared" si="85"/>
        <v>1531</v>
      </c>
      <c r="BG92" s="412">
        <f t="shared" si="85"/>
        <v>1618</v>
      </c>
      <c r="BH92" s="412">
        <f t="shared" si="85"/>
        <v>1681</v>
      </c>
      <c r="BI92" s="412">
        <f t="shared" si="79"/>
        <v>1747</v>
      </c>
      <c r="BJ92" s="412">
        <f t="shared" si="79"/>
        <v>1782</v>
      </c>
      <c r="BK92" s="413">
        <f t="shared" si="64"/>
        <v>1817</v>
      </c>
      <c r="BL92" s="269">
        <f t="shared" si="65"/>
        <v>2782.875</v>
      </c>
      <c r="BM92" s="270">
        <f t="shared" si="65"/>
        <v>2968.875</v>
      </c>
      <c r="BN92" s="270">
        <f t="shared" si="65"/>
        <v>3102</v>
      </c>
      <c r="BO92" s="270">
        <f t="shared" si="65"/>
        <v>3241.5</v>
      </c>
      <c r="BP92" s="270">
        <f t="shared" si="56"/>
        <v>3315.375</v>
      </c>
      <c r="BQ92" s="271">
        <f t="shared" si="56"/>
        <v>3390.75</v>
      </c>
      <c r="BR92" s="448">
        <f t="shared" si="86"/>
        <v>1628</v>
      </c>
      <c r="BS92" s="449">
        <f t="shared" si="86"/>
        <v>1737</v>
      </c>
      <c r="BT92" s="449">
        <f t="shared" si="86"/>
        <v>1815</v>
      </c>
      <c r="BU92" s="449">
        <f t="shared" si="80"/>
        <v>1897</v>
      </c>
      <c r="BV92" s="449">
        <f t="shared" si="80"/>
        <v>1940</v>
      </c>
      <c r="BW92" s="450">
        <f t="shared" si="66"/>
        <v>1984</v>
      </c>
      <c r="BX92" s="253">
        <v>2950</v>
      </c>
      <c r="BY92" s="431">
        <f t="shared" si="67"/>
        <v>3172</v>
      </c>
      <c r="BZ92" s="431">
        <f t="shared" si="68"/>
        <v>3331</v>
      </c>
      <c r="CA92" s="431">
        <f t="shared" si="69"/>
        <v>3498</v>
      </c>
      <c r="CB92" s="431">
        <f t="shared" si="70"/>
        <v>3586</v>
      </c>
      <c r="CC92" s="433">
        <f t="shared" si="71"/>
        <v>3676</v>
      </c>
      <c r="CD92" s="411">
        <f t="shared" si="87"/>
        <v>1726</v>
      </c>
      <c r="CE92" s="412">
        <f t="shared" si="87"/>
        <v>1856</v>
      </c>
      <c r="CF92" s="412">
        <f t="shared" si="87"/>
        <v>1949</v>
      </c>
      <c r="CG92" s="412">
        <f t="shared" si="81"/>
        <v>2047</v>
      </c>
      <c r="CH92" s="412">
        <f t="shared" si="81"/>
        <v>2098</v>
      </c>
      <c r="CI92" s="441">
        <f t="shared" si="81"/>
        <v>2151</v>
      </c>
      <c r="CJ92" s="247">
        <v>1.18</v>
      </c>
      <c r="CK92" s="391">
        <f t="shared" si="58"/>
        <v>1.2685</v>
      </c>
      <c r="CL92" s="391">
        <f t="shared" si="72"/>
        <v>1.331925</v>
      </c>
      <c r="CM92" s="391">
        <f t="shared" si="73"/>
        <v>1.3985212499999999</v>
      </c>
      <c r="CN92" s="391">
        <f t="shared" si="74"/>
        <v>1.4334842812499999</v>
      </c>
      <c r="CO92" s="392">
        <f t="shared" si="75"/>
        <v>1.4693213882812499</v>
      </c>
    </row>
    <row r="93" spans="1:93" x14ac:dyDescent="0.2">
      <c r="A93" s="677">
        <v>23</v>
      </c>
      <c r="B93" s="361" t="s">
        <v>261</v>
      </c>
      <c r="C93" s="331" t="s">
        <v>199</v>
      </c>
      <c r="D93" s="352">
        <v>1521</v>
      </c>
      <c r="E93" s="346">
        <v>1573</v>
      </c>
      <c r="F93" s="346">
        <v>1610</v>
      </c>
      <c r="G93" s="346">
        <v>1648</v>
      </c>
      <c r="H93" s="346">
        <v>1669</v>
      </c>
      <c r="I93" s="347">
        <v>1690</v>
      </c>
      <c r="J93" s="418">
        <f t="shared" si="59"/>
        <v>1067</v>
      </c>
      <c r="K93" s="419">
        <f t="shared" si="59"/>
        <v>1104</v>
      </c>
      <c r="L93" s="419">
        <f t="shared" si="59"/>
        <v>1130</v>
      </c>
      <c r="M93" s="419">
        <f t="shared" si="59"/>
        <v>1156</v>
      </c>
      <c r="N93" s="419">
        <f t="shared" si="52"/>
        <v>1171</v>
      </c>
      <c r="O93" s="420">
        <f t="shared" si="52"/>
        <v>1186</v>
      </c>
      <c r="P93" s="415">
        <f t="shared" si="82"/>
        <v>1901.25</v>
      </c>
      <c r="Q93" s="416">
        <f t="shared" si="82"/>
        <v>1966.25</v>
      </c>
      <c r="R93" s="416">
        <f t="shared" si="82"/>
        <v>2012.5</v>
      </c>
      <c r="S93" s="416">
        <f t="shared" si="76"/>
        <v>2060</v>
      </c>
      <c r="T93" s="416">
        <f t="shared" si="76"/>
        <v>2086.25</v>
      </c>
      <c r="U93" s="417">
        <f t="shared" si="76"/>
        <v>2112.5</v>
      </c>
      <c r="V93" s="406">
        <f t="shared" si="83"/>
        <v>1113</v>
      </c>
      <c r="W93" s="407">
        <f t="shared" si="83"/>
        <v>1151</v>
      </c>
      <c r="X93" s="407">
        <f t="shared" si="83"/>
        <v>1178</v>
      </c>
      <c r="Y93" s="407">
        <f t="shared" si="77"/>
        <v>1206</v>
      </c>
      <c r="Z93" s="407">
        <f t="shared" si="77"/>
        <v>1221</v>
      </c>
      <c r="AA93" s="408">
        <f t="shared" si="77"/>
        <v>1236</v>
      </c>
      <c r="AB93" s="415">
        <f t="shared" si="60"/>
        <v>2281.5</v>
      </c>
      <c r="AC93" s="416">
        <f t="shared" si="60"/>
        <v>2359.5</v>
      </c>
      <c r="AD93" s="416">
        <f t="shared" si="60"/>
        <v>2415</v>
      </c>
      <c r="AE93" s="416">
        <f t="shared" si="60"/>
        <v>2472</v>
      </c>
      <c r="AF93" s="416">
        <f t="shared" si="53"/>
        <v>2503.5</v>
      </c>
      <c r="AG93" s="417">
        <f t="shared" si="53"/>
        <v>2535</v>
      </c>
      <c r="AH93" s="406">
        <f t="shared" si="57"/>
        <v>1335</v>
      </c>
      <c r="AI93" s="407">
        <f t="shared" si="57"/>
        <v>1381</v>
      </c>
      <c r="AJ93" s="407">
        <f t="shared" si="57"/>
        <v>1413</v>
      </c>
      <c r="AK93" s="407">
        <f t="shared" si="57"/>
        <v>1447</v>
      </c>
      <c r="AL93" s="407">
        <f t="shared" si="57"/>
        <v>1465</v>
      </c>
      <c r="AM93" s="408">
        <f t="shared" si="57"/>
        <v>1483</v>
      </c>
      <c r="AN93" s="429">
        <f t="shared" si="61"/>
        <v>2353.625</v>
      </c>
      <c r="AO93" s="427">
        <f t="shared" si="61"/>
        <v>2460.375</v>
      </c>
      <c r="AP93" s="427">
        <f t="shared" si="61"/>
        <v>2536.75</v>
      </c>
      <c r="AQ93" s="427">
        <f t="shared" si="61"/>
        <v>2616</v>
      </c>
      <c r="AR93" s="427">
        <f t="shared" si="54"/>
        <v>2658.875</v>
      </c>
      <c r="AS93" s="435">
        <f t="shared" si="54"/>
        <v>2702.25</v>
      </c>
      <c r="AT93" s="442">
        <f t="shared" si="84"/>
        <v>1377</v>
      </c>
      <c r="AU93" s="443">
        <f t="shared" si="84"/>
        <v>1440</v>
      </c>
      <c r="AV93" s="443">
        <f t="shared" si="84"/>
        <v>1484</v>
      </c>
      <c r="AW93" s="443">
        <f t="shared" si="78"/>
        <v>1531</v>
      </c>
      <c r="AX93" s="443">
        <f t="shared" si="78"/>
        <v>1556</v>
      </c>
      <c r="AY93" s="444">
        <f t="shared" si="62"/>
        <v>1581</v>
      </c>
      <c r="AZ93" s="415">
        <f t="shared" si="63"/>
        <v>2425.75</v>
      </c>
      <c r="BA93" s="416">
        <f t="shared" si="63"/>
        <v>2561.25</v>
      </c>
      <c r="BB93" s="416">
        <f t="shared" si="63"/>
        <v>2658.5</v>
      </c>
      <c r="BC93" s="416">
        <f t="shared" si="63"/>
        <v>2760</v>
      </c>
      <c r="BD93" s="416">
        <f t="shared" si="55"/>
        <v>2814.25</v>
      </c>
      <c r="BE93" s="417">
        <f t="shared" si="55"/>
        <v>2869.5</v>
      </c>
      <c r="BF93" s="406">
        <f t="shared" si="85"/>
        <v>1420</v>
      </c>
      <c r="BG93" s="407">
        <f t="shared" si="85"/>
        <v>1499</v>
      </c>
      <c r="BH93" s="407">
        <f t="shared" si="85"/>
        <v>1556</v>
      </c>
      <c r="BI93" s="407">
        <f t="shared" si="79"/>
        <v>1615</v>
      </c>
      <c r="BJ93" s="407">
        <f t="shared" si="79"/>
        <v>1647</v>
      </c>
      <c r="BK93" s="408">
        <f t="shared" si="64"/>
        <v>1679</v>
      </c>
      <c r="BL93" s="429">
        <f t="shared" si="65"/>
        <v>2497.875</v>
      </c>
      <c r="BM93" s="434">
        <f t="shared" si="65"/>
        <v>2662.125</v>
      </c>
      <c r="BN93" s="434">
        <f t="shared" si="65"/>
        <v>2780.25</v>
      </c>
      <c r="BO93" s="434">
        <f t="shared" si="65"/>
        <v>2904</v>
      </c>
      <c r="BP93" s="434">
        <f t="shared" si="56"/>
        <v>2969.625</v>
      </c>
      <c r="BQ93" s="438">
        <f t="shared" si="56"/>
        <v>3036.75</v>
      </c>
      <c r="BR93" s="442">
        <f t="shared" si="86"/>
        <v>1462</v>
      </c>
      <c r="BS93" s="443">
        <f t="shared" si="86"/>
        <v>1558</v>
      </c>
      <c r="BT93" s="443">
        <f t="shared" si="86"/>
        <v>1627</v>
      </c>
      <c r="BU93" s="443">
        <f t="shared" si="80"/>
        <v>1699</v>
      </c>
      <c r="BV93" s="443">
        <f t="shared" si="80"/>
        <v>1738</v>
      </c>
      <c r="BW93" s="444">
        <f t="shared" si="66"/>
        <v>1777</v>
      </c>
      <c r="BX93" s="430">
        <v>2570</v>
      </c>
      <c r="BY93" s="426">
        <f t="shared" si="67"/>
        <v>2763</v>
      </c>
      <c r="BZ93" s="426">
        <f t="shared" si="68"/>
        <v>2902</v>
      </c>
      <c r="CA93" s="426">
        <f t="shared" si="69"/>
        <v>3048</v>
      </c>
      <c r="CB93" s="426">
        <f t="shared" si="70"/>
        <v>3125</v>
      </c>
      <c r="CC93" s="428">
        <f t="shared" si="71"/>
        <v>3204</v>
      </c>
      <c r="CD93" s="406">
        <f t="shared" si="87"/>
        <v>1504</v>
      </c>
      <c r="CE93" s="407">
        <f t="shared" si="87"/>
        <v>1617</v>
      </c>
      <c r="CF93" s="407">
        <f t="shared" si="87"/>
        <v>1698</v>
      </c>
      <c r="CG93" s="407">
        <f t="shared" si="81"/>
        <v>1784</v>
      </c>
      <c r="CH93" s="407">
        <f t="shared" si="81"/>
        <v>1829</v>
      </c>
      <c r="CI93" s="439">
        <f t="shared" si="81"/>
        <v>1875</v>
      </c>
      <c r="CJ93" s="402">
        <v>1.03</v>
      </c>
      <c r="CK93" s="403">
        <f t="shared" si="58"/>
        <v>1.1072500000000001</v>
      </c>
      <c r="CL93" s="403">
        <f t="shared" si="72"/>
        <v>1.1626125</v>
      </c>
      <c r="CM93" s="403">
        <f t="shared" si="73"/>
        <v>1.220743125</v>
      </c>
      <c r="CN93" s="403">
        <f t="shared" si="74"/>
        <v>1.251261703125</v>
      </c>
      <c r="CO93" s="404">
        <f t="shared" si="75"/>
        <v>1.2825432457031249</v>
      </c>
    </row>
    <row r="94" spans="1:93" ht="15.75" customHeight="1" thickBot="1" x14ac:dyDescent="0.25">
      <c r="A94" s="678"/>
      <c r="B94" s="362" t="s">
        <v>262</v>
      </c>
      <c r="C94" s="335" t="s">
        <v>199</v>
      </c>
      <c r="D94" s="358">
        <v>1516</v>
      </c>
      <c r="E94" s="359">
        <v>1567</v>
      </c>
      <c r="F94" s="359">
        <v>1604</v>
      </c>
      <c r="G94" s="359">
        <v>1643</v>
      </c>
      <c r="H94" s="359">
        <v>1663</v>
      </c>
      <c r="I94" s="360">
        <v>1683</v>
      </c>
      <c r="J94" s="421">
        <f t="shared" si="59"/>
        <v>1064</v>
      </c>
      <c r="K94" s="422">
        <f t="shared" si="59"/>
        <v>1100</v>
      </c>
      <c r="L94" s="422">
        <f t="shared" si="59"/>
        <v>1126</v>
      </c>
      <c r="M94" s="422">
        <f t="shared" si="59"/>
        <v>1153</v>
      </c>
      <c r="N94" s="422">
        <f t="shared" si="52"/>
        <v>1167</v>
      </c>
      <c r="O94" s="423">
        <f t="shared" si="52"/>
        <v>1181</v>
      </c>
      <c r="P94" s="260">
        <f t="shared" si="82"/>
        <v>1895</v>
      </c>
      <c r="Q94" s="261">
        <f t="shared" si="82"/>
        <v>1958.75</v>
      </c>
      <c r="R94" s="261">
        <f t="shared" si="82"/>
        <v>2005</v>
      </c>
      <c r="S94" s="261">
        <f t="shared" si="76"/>
        <v>2053.75</v>
      </c>
      <c r="T94" s="261">
        <f t="shared" si="76"/>
        <v>2078.75</v>
      </c>
      <c r="U94" s="262">
        <f t="shared" si="76"/>
        <v>2103.75</v>
      </c>
      <c r="V94" s="411">
        <f t="shared" si="83"/>
        <v>1109</v>
      </c>
      <c r="W94" s="412">
        <f t="shared" si="83"/>
        <v>1146</v>
      </c>
      <c r="X94" s="412">
        <f t="shared" si="83"/>
        <v>1173</v>
      </c>
      <c r="Y94" s="412">
        <f t="shared" si="77"/>
        <v>1202</v>
      </c>
      <c r="Z94" s="412">
        <f t="shared" si="77"/>
        <v>1217</v>
      </c>
      <c r="AA94" s="413">
        <f t="shared" si="77"/>
        <v>1231</v>
      </c>
      <c r="AB94" s="260">
        <f t="shared" si="60"/>
        <v>2274</v>
      </c>
      <c r="AC94" s="261">
        <f t="shared" si="60"/>
        <v>2350.5</v>
      </c>
      <c r="AD94" s="261">
        <f t="shared" si="60"/>
        <v>2406</v>
      </c>
      <c r="AE94" s="261">
        <f t="shared" si="60"/>
        <v>2464.5</v>
      </c>
      <c r="AF94" s="261">
        <f t="shared" si="53"/>
        <v>2494.5</v>
      </c>
      <c r="AG94" s="262">
        <f t="shared" si="53"/>
        <v>2524.5</v>
      </c>
      <c r="AH94" s="411">
        <f t="shared" si="57"/>
        <v>1331</v>
      </c>
      <c r="AI94" s="412">
        <f t="shared" si="57"/>
        <v>1376</v>
      </c>
      <c r="AJ94" s="412">
        <f t="shared" si="57"/>
        <v>1408</v>
      </c>
      <c r="AK94" s="412">
        <f t="shared" si="57"/>
        <v>1442</v>
      </c>
      <c r="AL94" s="412">
        <f t="shared" si="57"/>
        <v>1460</v>
      </c>
      <c r="AM94" s="413">
        <f t="shared" si="57"/>
        <v>1477</v>
      </c>
      <c r="AN94" s="269">
        <f t="shared" si="61"/>
        <v>2330.5</v>
      </c>
      <c r="AO94" s="432">
        <f t="shared" si="61"/>
        <v>2434.875</v>
      </c>
      <c r="AP94" s="432">
        <f t="shared" si="61"/>
        <v>2510.25</v>
      </c>
      <c r="AQ94" s="432">
        <f t="shared" si="61"/>
        <v>2589.625</v>
      </c>
      <c r="AR94" s="432">
        <f t="shared" si="54"/>
        <v>2630.875</v>
      </c>
      <c r="AS94" s="437">
        <f t="shared" si="54"/>
        <v>2672.375</v>
      </c>
      <c r="AT94" s="448">
        <f t="shared" si="84"/>
        <v>1364</v>
      </c>
      <c r="AU94" s="449">
        <f t="shared" si="84"/>
        <v>1425</v>
      </c>
      <c r="AV94" s="449">
        <f t="shared" si="84"/>
        <v>1469</v>
      </c>
      <c r="AW94" s="449">
        <f t="shared" si="78"/>
        <v>1515</v>
      </c>
      <c r="AX94" s="449">
        <f t="shared" si="78"/>
        <v>1540</v>
      </c>
      <c r="AY94" s="450">
        <f t="shared" si="62"/>
        <v>1564</v>
      </c>
      <c r="AZ94" s="260">
        <f t="shared" si="63"/>
        <v>2387</v>
      </c>
      <c r="BA94" s="261">
        <f t="shared" si="63"/>
        <v>2519.25</v>
      </c>
      <c r="BB94" s="261">
        <f t="shared" si="63"/>
        <v>2614.5</v>
      </c>
      <c r="BC94" s="261">
        <f t="shared" si="63"/>
        <v>2714.75</v>
      </c>
      <c r="BD94" s="261">
        <f t="shared" si="55"/>
        <v>2767.25</v>
      </c>
      <c r="BE94" s="262">
        <f t="shared" si="55"/>
        <v>2820.25</v>
      </c>
      <c r="BF94" s="411">
        <f t="shared" si="85"/>
        <v>1397</v>
      </c>
      <c r="BG94" s="412">
        <f t="shared" si="85"/>
        <v>1474</v>
      </c>
      <c r="BH94" s="412">
        <f t="shared" si="85"/>
        <v>1530</v>
      </c>
      <c r="BI94" s="412">
        <f t="shared" si="79"/>
        <v>1589</v>
      </c>
      <c r="BJ94" s="412">
        <f t="shared" si="79"/>
        <v>1619</v>
      </c>
      <c r="BK94" s="413">
        <f t="shared" si="64"/>
        <v>1650</v>
      </c>
      <c r="BL94" s="269">
        <f t="shared" si="65"/>
        <v>2443.5</v>
      </c>
      <c r="BM94" s="270">
        <f t="shared" si="65"/>
        <v>2603.625</v>
      </c>
      <c r="BN94" s="270">
        <f t="shared" si="65"/>
        <v>2718.75</v>
      </c>
      <c r="BO94" s="270">
        <f t="shared" si="65"/>
        <v>2839.875</v>
      </c>
      <c r="BP94" s="270">
        <f t="shared" si="56"/>
        <v>2903.625</v>
      </c>
      <c r="BQ94" s="271">
        <f t="shared" si="56"/>
        <v>2968.125</v>
      </c>
      <c r="BR94" s="448">
        <f t="shared" si="86"/>
        <v>1430</v>
      </c>
      <c r="BS94" s="449">
        <f t="shared" si="86"/>
        <v>1524</v>
      </c>
      <c r="BT94" s="449">
        <f t="shared" si="86"/>
        <v>1591</v>
      </c>
      <c r="BU94" s="449">
        <f t="shared" si="80"/>
        <v>1662</v>
      </c>
      <c r="BV94" s="449">
        <f t="shared" si="80"/>
        <v>1699</v>
      </c>
      <c r="BW94" s="450">
        <f t="shared" si="66"/>
        <v>1737</v>
      </c>
      <c r="BX94" s="253">
        <v>2500</v>
      </c>
      <c r="BY94" s="431">
        <f t="shared" si="67"/>
        <v>2688</v>
      </c>
      <c r="BZ94" s="431">
        <f t="shared" si="68"/>
        <v>2823</v>
      </c>
      <c r="CA94" s="431">
        <f t="shared" si="69"/>
        <v>2965</v>
      </c>
      <c r="CB94" s="431">
        <f t="shared" si="70"/>
        <v>3040</v>
      </c>
      <c r="CC94" s="433">
        <f t="shared" si="71"/>
        <v>3116</v>
      </c>
      <c r="CD94" s="411">
        <f t="shared" si="87"/>
        <v>1463</v>
      </c>
      <c r="CE94" s="412">
        <f t="shared" si="87"/>
        <v>1573</v>
      </c>
      <c r="CF94" s="412">
        <f t="shared" si="87"/>
        <v>1652</v>
      </c>
      <c r="CG94" s="412">
        <f t="shared" si="81"/>
        <v>1735</v>
      </c>
      <c r="CH94" s="412">
        <f t="shared" si="81"/>
        <v>1779</v>
      </c>
      <c r="CI94" s="441">
        <f t="shared" si="81"/>
        <v>1823</v>
      </c>
      <c r="CJ94" s="247">
        <v>1</v>
      </c>
      <c r="CK94" s="391">
        <f t="shared" si="58"/>
        <v>1.075</v>
      </c>
      <c r="CL94" s="391">
        <f t="shared" si="72"/>
        <v>1.1287499999999999</v>
      </c>
      <c r="CM94" s="391">
        <f t="shared" si="73"/>
        <v>1.1851874999999998</v>
      </c>
      <c r="CN94" s="391">
        <f t="shared" si="74"/>
        <v>1.2148171874999998</v>
      </c>
      <c r="CO94" s="392">
        <f t="shared" si="75"/>
        <v>1.2451876171874998</v>
      </c>
    </row>
    <row r="95" spans="1:93" ht="13.5" thickBot="1" x14ac:dyDescent="0.25">
      <c r="A95" s="363"/>
      <c r="B95" s="364"/>
      <c r="C95" s="365"/>
      <c r="P95" s="700"/>
      <c r="Q95" s="701"/>
      <c r="R95" s="701"/>
      <c r="S95" s="701"/>
      <c r="T95" s="702"/>
      <c r="U95" s="393"/>
      <c r="V95" s="701"/>
      <c r="W95" s="701"/>
      <c r="X95" s="701"/>
      <c r="Y95" s="701"/>
      <c r="Z95" s="702"/>
      <c r="AA95" s="393"/>
      <c r="AB95" s="703" t="s">
        <v>282</v>
      </c>
      <c r="AC95" s="704"/>
      <c r="AD95" s="704"/>
      <c r="AE95" s="704"/>
      <c r="AF95" s="705"/>
      <c r="AG95" s="393">
        <f>ROUNDUP(2*$W$5/12,0)</f>
        <v>317</v>
      </c>
      <c r="AH95" s="706" t="s">
        <v>192</v>
      </c>
      <c r="AI95" s="706"/>
      <c r="AJ95" s="706"/>
      <c r="AK95" s="706"/>
      <c r="AL95" s="707"/>
      <c r="AM95" s="394">
        <f>ROUNDUP(AG95*0.585,0)</f>
        <v>186</v>
      </c>
      <c r="AN95" s="703" t="s">
        <v>45</v>
      </c>
      <c r="AO95" s="704"/>
      <c r="AP95" s="704"/>
      <c r="AQ95" s="704"/>
      <c r="AR95" s="705"/>
      <c r="AS95" s="393">
        <f>ROUNDUP(2*$AU$5/12,0)</f>
        <v>347</v>
      </c>
      <c r="AT95" s="708" t="s">
        <v>49</v>
      </c>
      <c r="AU95" s="706"/>
      <c r="AV95" s="706"/>
      <c r="AW95" s="706"/>
      <c r="AX95" s="707"/>
      <c r="AY95" s="394">
        <f>ROUNDUP(AS95*0.585,0)</f>
        <v>203</v>
      </c>
      <c r="AZ95" s="704" t="s">
        <v>45</v>
      </c>
      <c r="BA95" s="704"/>
      <c r="BB95" s="704"/>
      <c r="BC95" s="704"/>
      <c r="BD95" s="705"/>
      <c r="BE95" s="393">
        <f>ROUNDUP(2*$BG$5/12,0)</f>
        <v>367</v>
      </c>
      <c r="BF95" s="706" t="s">
        <v>49</v>
      </c>
      <c r="BG95" s="706"/>
      <c r="BH95" s="706"/>
      <c r="BI95" s="706"/>
      <c r="BJ95" s="707"/>
      <c r="BK95" s="395">
        <f>ROUNDUP(BE95*0.585,0)</f>
        <v>215</v>
      </c>
      <c r="BL95" s="703" t="s">
        <v>45</v>
      </c>
      <c r="BM95" s="704"/>
      <c r="BN95" s="704"/>
      <c r="BO95" s="704"/>
      <c r="BP95" s="705"/>
      <c r="BQ95" s="393">
        <f>ROUNDUP(2*$BS$5/12,0)</f>
        <v>392</v>
      </c>
      <c r="BR95" s="706" t="s">
        <v>49</v>
      </c>
      <c r="BS95" s="706"/>
      <c r="BT95" s="706"/>
      <c r="BU95" s="706"/>
      <c r="BV95" s="707"/>
      <c r="BW95" s="395">
        <f>ROUNDUP(BQ95*0.585,0)</f>
        <v>230</v>
      </c>
      <c r="BX95" s="703" t="s">
        <v>45</v>
      </c>
      <c r="BY95" s="704"/>
      <c r="BZ95" s="704"/>
      <c r="CA95" s="704"/>
      <c r="CB95" s="705"/>
      <c r="CC95" s="396">
        <f>ROUNDUP(2*$CE$5/12,0)</f>
        <v>417</v>
      </c>
      <c r="CD95" s="709" t="s">
        <v>49</v>
      </c>
      <c r="CE95" s="710"/>
      <c r="CF95" s="710"/>
      <c r="CG95" s="710"/>
      <c r="CH95" s="710"/>
      <c r="CI95" s="394">
        <f>ROUNDUP(CC95*0.585,0)</f>
        <v>244</v>
      </c>
      <c r="CJ95" s="397"/>
      <c r="CK95" s="397"/>
      <c r="CL95" s="397"/>
      <c r="CM95" s="397"/>
      <c r="CN95" s="397"/>
      <c r="CO95" s="397"/>
    </row>
    <row r="96" spans="1:93" ht="27.75" customHeight="1" thickBot="1" x14ac:dyDescent="0.25">
      <c r="A96" s="789" t="s">
        <v>275</v>
      </c>
      <c r="B96" s="790"/>
      <c r="C96" s="791"/>
      <c r="P96" s="693"/>
      <c r="Q96" s="694"/>
      <c r="R96" s="694"/>
      <c r="S96" s="694"/>
      <c r="T96" s="695"/>
      <c r="U96" s="398"/>
      <c r="V96" s="694"/>
      <c r="W96" s="694"/>
      <c r="X96" s="694"/>
      <c r="Y96" s="694"/>
      <c r="Z96" s="695"/>
      <c r="AA96" s="398"/>
      <c r="AB96" s="688" t="s">
        <v>193</v>
      </c>
      <c r="AC96" s="689"/>
      <c r="AD96" s="689"/>
      <c r="AE96" s="689"/>
      <c r="AF96" s="690"/>
      <c r="AG96" s="398">
        <v>1450</v>
      </c>
      <c r="AH96" s="686" t="s">
        <v>194</v>
      </c>
      <c r="AI96" s="686"/>
      <c r="AJ96" s="686"/>
      <c r="AK96" s="686"/>
      <c r="AL96" s="687"/>
      <c r="AM96" s="399">
        <f>AG96-AG96/10</f>
        <v>1305</v>
      </c>
      <c r="AN96" s="688" t="s">
        <v>193</v>
      </c>
      <c r="AO96" s="689"/>
      <c r="AP96" s="689"/>
      <c r="AQ96" s="689"/>
      <c r="AR96" s="690"/>
      <c r="AS96" s="398">
        <v>1450</v>
      </c>
      <c r="AT96" s="696" t="s">
        <v>194</v>
      </c>
      <c r="AU96" s="686"/>
      <c r="AV96" s="686"/>
      <c r="AW96" s="686"/>
      <c r="AX96" s="687"/>
      <c r="AY96" s="399">
        <f>AS96-AS96/10</f>
        <v>1305</v>
      </c>
      <c r="AZ96" s="688" t="s">
        <v>193</v>
      </c>
      <c r="BA96" s="689"/>
      <c r="BB96" s="689"/>
      <c r="BC96" s="689"/>
      <c r="BD96" s="690"/>
      <c r="BE96" s="398">
        <v>1450</v>
      </c>
      <c r="BF96" s="686" t="s">
        <v>194</v>
      </c>
      <c r="BG96" s="686"/>
      <c r="BH96" s="686"/>
      <c r="BI96" s="686"/>
      <c r="BJ96" s="687"/>
      <c r="BK96" s="399">
        <f>BE96-BE96/10</f>
        <v>1305</v>
      </c>
      <c r="BL96" s="688" t="s">
        <v>46</v>
      </c>
      <c r="BM96" s="689"/>
      <c r="BN96" s="689"/>
      <c r="BO96" s="689"/>
      <c r="BP96" s="690"/>
      <c r="BQ96" s="398">
        <f>ROUNDUP($BS$5/12,0)</f>
        <v>196</v>
      </c>
      <c r="BR96" s="686" t="s">
        <v>48</v>
      </c>
      <c r="BS96" s="686"/>
      <c r="BT96" s="686"/>
      <c r="BU96" s="686"/>
      <c r="BV96" s="687"/>
      <c r="BW96" s="400">
        <f>ROUNDUP(BQ96*0.585,0)</f>
        <v>115</v>
      </c>
      <c r="BX96" s="688" t="s">
        <v>46</v>
      </c>
      <c r="BY96" s="689"/>
      <c r="BZ96" s="689"/>
      <c r="CA96" s="689"/>
      <c r="CB96" s="690"/>
      <c r="CC96" s="401">
        <f>ROUNDUP($CE$5/12,0)</f>
        <v>209</v>
      </c>
      <c r="CD96" s="691" t="s">
        <v>48</v>
      </c>
      <c r="CE96" s="692"/>
      <c r="CF96" s="692"/>
      <c r="CG96" s="692"/>
      <c r="CH96" s="692"/>
      <c r="CI96" s="399">
        <f>ROUNDUP(CC96*0.585,0)</f>
        <v>123</v>
      </c>
      <c r="CJ96" s="397"/>
      <c r="CK96" s="397"/>
      <c r="CL96" s="397"/>
      <c r="CM96" s="397"/>
      <c r="CN96" s="397"/>
      <c r="CO96" s="397"/>
    </row>
    <row r="97" spans="1:93" x14ac:dyDescent="0.2">
      <c r="A97" s="337"/>
      <c r="B97" s="338"/>
      <c r="C97" s="339"/>
    </row>
    <row r="99" spans="1:93" ht="13.5" thickBot="1" x14ac:dyDescent="0.25">
      <c r="B99" s="340"/>
    </row>
    <row r="100" spans="1:93" ht="12.75" customHeight="1" x14ac:dyDescent="0.2">
      <c r="A100" s="774" t="s">
        <v>286</v>
      </c>
      <c r="B100" s="775"/>
      <c r="C100" s="776"/>
      <c r="D100" s="768">
        <v>2017</v>
      </c>
      <c r="E100" s="769"/>
      <c r="F100" s="769"/>
      <c r="G100" s="769"/>
      <c r="H100" s="769"/>
      <c r="I100" s="769"/>
      <c r="J100" s="769"/>
      <c r="K100" s="769"/>
      <c r="L100" s="769"/>
      <c r="M100" s="769"/>
      <c r="N100" s="769"/>
      <c r="O100" s="770"/>
      <c r="P100" s="737">
        <v>2018</v>
      </c>
      <c r="Q100" s="738"/>
      <c r="R100" s="738"/>
      <c r="S100" s="738"/>
      <c r="T100" s="738"/>
      <c r="U100" s="738"/>
      <c r="V100" s="738"/>
      <c r="W100" s="738"/>
      <c r="X100" s="738"/>
      <c r="Y100" s="738"/>
      <c r="Z100" s="738"/>
      <c r="AA100" s="738"/>
      <c r="AB100" s="738"/>
      <c r="AC100" s="738"/>
      <c r="AD100" s="738"/>
      <c r="AE100" s="738"/>
      <c r="AF100" s="738"/>
      <c r="AG100" s="738"/>
      <c r="AH100" s="738"/>
      <c r="AI100" s="738"/>
      <c r="AJ100" s="738"/>
      <c r="AK100" s="738"/>
      <c r="AL100" s="738"/>
      <c r="AM100" s="739"/>
      <c r="AN100" s="737">
        <v>2019</v>
      </c>
      <c r="AO100" s="738"/>
      <c r="AP100" s="738"/>
      <c r="AQ100" s="738"/>
      <c r="AR100" s="738"/>
      <c r="AS100" s="738"/>
      <c r="AT100" s="738"/>
      <c r="AU100" s="738"/>
      <c r="AV100" s="738"/>
      <c r="AW100" s="738"/>
      <c r="AX100" s="738"/>
      <c r="AY100" s="739"/>
      <c r="AZ100" s="737">
        <v>2020</v>
      </c>
      <c r="BA100" s="738"/>
      <c r="BB100" s="738"/>
      <c r="BC100" s="738"/>
      <c r="BD100" s="738"/>
      <c r="BE100" s="738"/>
      <c r="BF100" s="738"/>
      <c r="BG100" s="738"/>
      <c r="BH100" s="738"/>
      <c r="BI100" s="738"/>
      <c r="BJ100" s="738"/>
      <c r="BK100" s="739"/>
      <c r="BL100" s="737">
        <v>2021</v>
      </c>
      <c r="BM100" s="738"/>
      <c r="BN100" s="738"/>
      <c r="BO100" s="738"/>
      <c r="BP100" s="738"/>
      <c r="BQ100" s="738"/>
      <c r="BR100" s="738"/>
      <c r="BS100" s="738"/>
      <c r="BT100" s="738"/>
      <c r="BU100" s="738"/>
      <c r="BV100" s="738"/>
      <c r="BW100" s="739"/>
      <c r="BX100" s="737">
        <v>2022</v>
      </c>
      <c r="BY100" s="738"/>
      <c r="BZ100" s="738"/>
      <c r="CA100" s="738"/>
      <c r="CB100" s="738"/>
      <c r="CC100" s="738"/>
      <c r="CD100" s="738"/>
      <c r="CE100" s="738"/>
      <c r="CF100" s="738"/>
      <c r="CG100" s="738"/>
      <c r="CH100" s="738"/>
      <c r="CI100" s="738"/>
      <c r="CJ100" s="738"/>
      <c r="CK100" s="738"/>
      <c r="CL100" s="738"/>
      <c r="CM100" s="738"/>
      <c r="CN100" s="738"/>
      <c r="CO100" s="739"/>
    </row>
    <row r="101" spans="1:93" ht="18.75" customHeight="1" thickBot="1" x14ac:dyDescent="0.25">
      <c r="A101" s="777"/>
      <c r="B101" s="778"/>
      <c r="C101" s="779"/>
      <c r="D101" s="771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3"/>
      <c r="P101" s="740"/>
      <c r="Q101" s="741"/>
      <c r="R101" s="741"/>
      <c r="S101" s="741"/>
      <c r="T101" s="741"/>
      <c r="U101" s="741"/>
      <c r="V101" s="741"/>
      <c r="W101" s="741"/>
      <c r="X101" s="741"/>
      <c r="Y101" s="741"/>
      <c r="Z101" s="741"/>
      <c r="AA101" s="741"/>
      <c r="AB101" s="741"/>
      <c r="AC101" s="741"/>
      <c r="AD101" s="741"/>
      <c r="AE101" s="741"/>
      <c r="AF101" s="741"/>
      <c r="AG101" s="741"/>
      <c r="AH101" s="741"/>
      <c r="AI101" s="741"/>
      <c r="AJ101" s="741"/>
      <c r="AK101" s="741"/>
      <c r="AL101" s="741"/>
      <c r="AM101" s="742"/>
      <c r="AN101" s="740"/>
      <c r="AO101" s="741"/>
      <c r="AP101" s="741"/>
      <c r="AQ101" s="741"/>
      <c r="AR101" s="741"/>
      <c r="AS101" s="741"/>
      <c r="AT101" s="741"/>
      <c r="AU101" s="741"/>
      <c r="AV101" s="741"/>
      <c r="AW101" s="741"/>
      <c r="AX101" s="741"/>
      <c r="AY101" s="742"/>
      <c r="AZ101" s="740"/>
      <c r="BA101" s="741"/>
      <c r="BB101" s="741"/>
      <c r="BC101" s="741"/>
      <c r="BD101" s="741"/>
      <c r="BE101" s="741"/>
      <c r="BF101" s="741"/>
      <c r="BG101" s="741"/>
      <c r="BH101" s="741"/>
      <c r="BI101" s="741"/>
      <c r="BJ101" s="741"/>
      <c r="BK101" s="742"/>
      <c r="BL101" s="740"/>
      <c r="BM101" s="741"/>
      <c r="BN101" s="741"/>
      <c r="BO101" s="741"/>
      <c r="BP101" s="741"/>
      <c r="BQ101" s="741"/>
      <c r="BR101" s="741"/>
      <c r="BS101" s="741"/>
      <c r="BT101" s="741"/>
      <c r="BU101" s="741"/>
      <c r="BV101" s="741"/>
      <c r="BW101" s="742"/>
      <c r="BX101" s="740"/>
      <c r="BY101" s="741"/>
      <c r="BZ101" s="741"/>
      <c r="CA101" s="741"/>
      <c r="CB101" s="741"/>
      <c r="CC101" s="741"/>
      <c r="CD101" s="741"/>
      <c r="CE101" s="741"/>
      <c r="CF101" s="741"/>
      <c r="CG101" s="741"/>
      <c r="CH101" s="741"/>
      <c r="CI101" s="741"/>
      <c r="CJ101" s="741"/>
      <c r="CK101" s="741"/>
      <c r="CL101" s="741"/>
      <c r="CM101" s="741"/>
      <c r="CN101" s="741"/>
      <c r="CO101" s="742"/>
    </row>
    <row r="102" spans="1:93" ht="13.5" customHeight="1" thickBot="1" x14ac:dyDescent="0.25">
      <c r="A102" s="783" t="s">
        <v>309</v>
      </c>
      <c r="B102" s="761"/>
      <c r="C102" s="762"/>
      <c r="D102" s="749"/>
      <c r="E102" s="750"/>
      <c r="F102" s="750"/>
      <c r="G102" s="750"/>
      <c r="H102" s="750"/>
      <c r="I102" s="750"/>
      <c r="J102" s="750"/>
      <c r="K102" s="750"/>
      <c r="L102" s="750"/>
      <c r="M102" s="750"/>
      <c r="N102" s="750"/>
      <c r="O102" s="751"/>
      <c r="P102" s="755" t="s">
        <v>36</v>
      </c>
      <c r="Q102" s="756"/>
      <c r="R102" s="756"/>
      <c r="S102" s="756"/>
      <c r="T102" s="756"/>
      <c r="U102" s="757"/>
      <c r="V102" s="367" t="s">
        <v>35</v>
      </c>
      <c r="W102" s="368">
        <v>1900</v>
      </c>
      <c r="X102" s="758" t="s">
        <v>191</v>
      </c>
      <c r="Y102" s="759"/>
      <c r="Z102" s="760"/>
      <c r="AA102" s="369">
        <f>ROUNDUP(W102/2*0.585,0)</f>
        <v>556</v>
      </c>
      <c r="AB102" s="755" t="s">
        <v>36</v>
      </c>
      <c r="AC102" s="756"/>
      <c r="AD102" s="756"/>
      <c r="AE102" s="756"/>
      <c r="AF102" s="756"/>
      <c r="AG102" s="757"/>
      <c r="AH102" s="367" t="s">
        <v>35</v>
      </c>
      <c r="AI102" s="368">
        <v>1900</v>
      </c>
      <c r="AJ102" s="758" t="s">
        <v>191</v>
      </c>
      <c r="AK102" s="759"/>
      <c r="AL102" s="760"/>
      <c r="AM102" s="370">
        <f>ROUNDUP(AI102/2*0.585,0)</f>
        <v>556</v>
      </c>
      <c r="AN102" s="761" t="s">
        <v>36</v>
      </c>
      <c r="AO102" s="761"/>
      <c r="AP102" s="761"/>
      <c r="AQ102" s="761"/>
      <c r="AR102" s="761"/>
      <c r="AS102" s="762"/>
      <c r="AT102" s="367" t="s">
        <v>35</v>
      </c>
      <c r="AU102" s="368">
        <v>2080</v>
      </c>
      <c r="AV102" s="758" t="s">
        <v>191</v>
      </c>
      <c r="AW102" s="759"/>
      <c r="AX102" s="760"/>
      <c r="AY102" s="370">
        <f>ROUNDUP(AU102/2*0.585,0)</f>
        <v>609</v>
      </c>
      <c r="AZ102" s="763" t="s">
        <v>36</v>
      </c>
      <c r="BA102" s="761"/>
      <c r="BB102" s="761"/>
      <c r="BC102" s="761"/>
      <c r="BD102" s="761"/>
      <c r="BE102" s="762"/>
      <c r="BF102" s="367" t="s">
        <v>35</v>
      </c>
      <c r="BG102" s="368">
        <v>2200</v>
      </c>
      <c r="BH102" s="758" t="s">
        <v>191</v>
      </c>
      <c r="BI102" s="759"/>
      <c r="BJ102" s="760"/>
      <c r="BK102" s="370">
        <f>ROUNDUP(BG102/2*0.585,0)</f>
        <v>644</v>
      </c>
      <c r="BL102" s="763" t="s">
        <v>36</v>
      </c>
      <c r="BM102" s="761"/>
      <c r="BN102" s="761"/>
      <c r="BO102" s="761"/>
      <c r="BP102" s="761"/>
      <c r="BQ102" s="761"/>
      <c r="BR102" s="367" t="s">
        <v>35</v>
      </c>
      <c r="BS102" s="368">
        <v>2350</v>
      </c>
      <c r="BT102" s="758" t="s">
        <v>191</v>
      </c>
      <c r="BU102" s="759"/>
      <c r="BV102" s="760"/>
      <c r="BW102" s="370">
        <f>ROUNDUP(BS102/2*0.585,0)</f>
        <v>688</v>
      </c>
      <c r="BX102" s="763" t="s">
        <v>36</v>
      </c>
      <c r="BY102" s="761"/>
      <c r="BZ102" s="761"/>
      <c r="CA102" s="761"/>
      <c r="CB102" s="761"/>
      <c r="CC102" s="762"/>
      <c r="CD102" s="367" t="s">
        <v>35</v>
      </c>
      <c r="CE102" s="368">
        <v>2500</v>
      </c>
      <c r="CF102" s="758" t="s">
        <v>191</v>
      </c>
      <c r="CG102" s="759"/>
      <c r="CH102" s="760"/>
      <c r="CI102" s="369">
        <f>ROUNDUP(CE102/2*0.585,0)</f>
        <v>732</v>
      </c>
      <c r="CJ102" s="763" t="s">
        <v>36</v>
      </c>
      <c r="CK102" s="761"/>
      <c r="CL102" s="761"/>
      <c r="CM102" s="761"/>
      <c r="CN102" s="761"/>
      <c r="CO102" s="762"/>
    </row>
    <row r="103" spans="1:93" ht="13.5" customHeight="1" thickBot="1" x14ac:dyDescent="0.25">
      <c r="A103" s="784"/>
      <c r="B103" s="785"/>
      <c r="C103" s="786"/>
      <c r="D103" s="752"/>
      <c r="E103" s="753"/>
      <c r="F103" s="753"/>
      <c r="G103" s="753"/>
      <c r="H103" s="753"/>
      <c r="I103" s="753"/>
      <c r="J103" s="753"/>
      <c r="K103" s="753"/>
      <c r="L103" s="753"/>
      <c r="M103" s="753"/>
      <c r="N103" s="753"/>
      <c r="O103" s="754"/>
      <c r="P103" s="764" t="s">
        <v>280</v>
      </c>
      <c r="Q103" s="765"/>
      <c r="R103" s="765"/>
      <c r="S103" s="765"/>
      <c r="T103" s="765"/>
      <c r="U103" s="766"/>
      <c r="V103" s="764" t="s">
        <v>95</v>
      </c>
      <c r="W103" s="765"/>
      <c r="X103" s="765"/>
      <c r="Y103" s="765"/>
      <c r="Z103" s="765"/>
      <c r="AA103" s="766"/>
      <c r="AB103" s="764" t="s">
        <v>281</v>
      </c>
      <c r="AC103" s="765"/>
      <c r="AD103" s="765"/>
      <c r="AE103" s="765"/>
      <c r="AF103" s="765"/>
      <c r="AG103" s="766"/>
      <c r="AH103" s="764" t="s">
        <v>39</v>
      </c>
      <c r="AI103" s="765"/>
      <c r="AJ103" s="765"/>
      <c r="AK103" s="765"/>
      <c r="AL103" s="765"/>
      <c r="AM103" s="766"/>
      <c r="AN103" s="767" t="s">
        <v>166</v>
      </c>
      <c r="AO103" s="715"/>
      <c r="AP103" s="715"/>
      <c r="AQ103" s="715"/>
      <c r="AR103" s="715"/>
      <c r="AS103" s="716"/>
      <c r="AT103" s="714" t="s">
        <v>40</v>
      </c>
      <c r="AU103" s="715"/>
      <c r="AV103" s="715"/>
      <c r="AW103" s="715"/>
      <c r="AX103" s="715"/>
      <c r="AY103" s="716"/>
      <c r="AZ103" s="711" t="s">
        <v>170</v>
      </c>
      <c r="BA103" s="712"/>
      <c r="BB103" s="712"/>
      <c r="BC103" s="712"/>
      <c r="BD103" s="712"/>
      <c r="BE103" s="713"/>
      <c r="BF103" s="711" t="s">
        <v>43</v>
      </c>
      <c r="BG103" s="712"/>
      <c r="BH103" s="712"/>
      <c r="BI103" s="712"/>
      <c r="BJ103" s="712"/>
      <c r="BK103" s="713"/>
      <c r="BL103" s="714" t="s">
        <v>171</v>
      </c>
      <c r="BM103" s="715"/>
      <c r="BN103" s="715"/>
      <c r="BO103" s="715"/>
      <c r="BP103" s="715"/>
      <c r="BQ103" s="788"/>
      <c r="BR103" s="714" t="s">
        <v>42</v>
      </c>
      <c r="BS103" s="715"/>
      <c r="BT103" s="715"/>
      <c r="BU103" s="715"/>
      <c r="BV103" s="715"/>
      <c r="BW103" s="716"/>
      <c r="BX103" s="711" t="s">
        <v>41</v>
      </c>
      <c r="BY103" s="712"/>
      <c r="BZ103" s="712"/>
      <c r="CA103" s="712"/>
      <c r="CB103" s="712"/>
      <c r="CC103" s="713"/>
      <c r="CD103" s="711" t="s">
        <v>41</v>
      </c>
      <c r="CE103" s="712"/>
      <c r="CF103" s="712"/>
      <c r="CG103" s="712"/>
      <c r="CH103" s="712"/>
      <c r="CI103" s="787"/>
      <c r="CJ103" s="711" t="s">
        <v>41</v>
      </c>
      <c r="CK103" s="712"/>
      <c r="CL103" s="712"/>
      <c r="CM103" s="712"/>
      <c r="CN103" s="712"/>
      <c r="CO103" s="713"/>
    </row>
    <row r="104" spans="1:93" ht="22.5" customHeight="1" x14ac:dyDescent="0.2">
      <c r="A104" s="718" t="s">
        <v>10</v>
      </c>
      <c r="B104" s="720" t="s">
        <v>308</v>
      </c>
      <c r="C104" s="722" t="s">
        <v>12</v>
      </c>
      <c r="D104" s="1124" t="s">
        <v>159</v>
      </c>
      <c r="E104" s="1125"/>
      <c r="F104" s="1125"/>
      <c r="G104" s="1125"/>
      <c r="H104" s="1125"/>
      <c r="I104" s="1126"/>
      <c r="J104" s="1124" t="s">
        <v>201</v>
      </c>
      <c r="K104" s="1125"/>
      <c r="L104" s="1125"/>
      <c r="M104" s="1125"/>
      <c r="N104" s="1125"/>
      <c r="O104" s="1126"/>
      <c r="P104" s="728" t="s">
        <v>279</v>
      </c>
      <c r="Q104" s="729"/>
      <c r="R104" s="729"/>
      <c r="S104" s="729"/>
      <c r="T104" s="729"/>
      <c r="U104" s="730"/>
      <c r="V104" s="697" t="s">
        <v>277</v>
      </c>
      <c r="W104" s="698"/>
      <c r="X104" s="698"/>
      <c r="Y104" s="698"/>
      <c r="Z104" s="698"/>
      <c r="AA104" s="698"/>
      <c r="AB104" s="728" t="s">
        <v>279</v>
      </c>
      <c r="AC104" s="729"/>
      <c r="AD104" s="729"/>
      <c r="AE104" s="729"/>
      <c r="AF104" s="729"/>
      <c r="AG104" s="730"/>
      <c r="AH104" s="697" t="s">
        <v>277</v>
      </c>
      <c r="AI104" s="698"/>
      <c r="AJ104" s="698"/>
      <c r="AK104" s="698"/>
      <c r="AL104" s="698"/>
      <c r="AM104" s="699"/>
      <c r="AN104" s="731" t="s">
        <v>279</v>
      </c>
      <c r="AO104" s="731"/>
      <c r="AP104" s="731"/>
      <c r="AQ104" s="731"/>
      <c r="AR104" s="731"/>
      <c r="AS104" s="732"/>
      <c r="AT104" s="733" t="s">
        <v>277</v>
      </c>
      <c r="AU104" s="734"/>
      <c r="AV104" s="734"/>
      <c r="AW104" s="734"/>
      <c r="AX104" s="734"/>
      <c r="AY104" s="735"/>
      <c r="AZ104" s="728" t="s">
        <v>279</v>
      </c>
      <c r="BA104" s="729"/>
      <c r="BB104" s="729"/>
      <c r="BC104" s="729"/>
      <c r="BD104" s="729"/>
      <c r="BE104" s="730"/>
      <c r="BF104" s="697" t="s">
        <v>277</v>
      </c>
      <c r="BG104" s="698"/>
      <c r="BH104" s="698"/>
      <c r="BI104" s="698"/>
      <c r="BJ104" s="698"/>
      <c r="BK104" s="699"/>
      <c r="BL104" s="736" t="s">
        <v>279</v>
      </c>
      <c r="BM104" s="731"/>
      <c r="BN104" s="731"/>
      <c r="BO104" s="731"/>
      <c r="BP104" s="731"/>
      <c r="BQ104" s="731"/>
      <c r="BR104" s="733" t="s">
        <v>277</v>
      </c>
      <c r="BS104" s="734"/>
      <c r="BT104" s="734"/>
      <c r="BU104" s="734"/>
      <c r="BV104" s="734"/>
      <c r="BW104" s="735"/>
      <c r="BX104" s="728" t="s">
        <v>279</v>
      </c>
      <c r="BY104" s="729"/>
      <c r="BZ104" s="729"/>
      <c r="CA104" s="729"/>
      <c r="CB104" s="729"/>
      <c r="CC104" s="730"/>
      <c r="CD104" s="697" t="s">
        <v>278</v>
      </c>
      <c r="CE104" s="698"/>
      <c r="CF104" s="698"/>
      <c r="CG104" s="698"/>
      <c r="CH104" s="698"/>
      <c r="CI104" s="699"/>
      <c r="CJ104" s="697" t="s">
        <v>125</v>
      </c>
      <c r="CK104" s="698"/>
      <c r="CL104" s="698"/>
      <c r="CM104" s="698"/>
      <c r="CN104" s="698"/>
      <c r="CO104" s="699"/>
    </row>
    <row r="105" spans="1:93" ht="15.75" customHeight="1" x14ac:dyDescent="0.2">
      <c r="A105" s="719"/>
      <c r="B105" s="721"/>
      <c r="C105" s="723"/>
      <c r="D105" s="294">
        <v>0</v>
      </c>
      <c r="E105" s="226">
        <v>1</v>
      </c>
      <c r="F105" s="226">
        <v>2</v>
      </c>
      <c r="G105" s="226">
        <v>3</v>
      </c>
      <c r="H105" s="226">
        <v>4</v>
      </c>
      <c r="I105" s="227">
        <v>5</v>
      </c>
      <c r="J105" s="294">
        <v>0</v>
      </c>
      <c r="K105" s="226">
        <v>1</v>
      </c>
      <c r="L105" s="226">
        <v>2</v>
      </c>
      <c r="M105" s="226">
        <v>3</v>
      </c>
      <c r="N105" s="226">
        <v>4</v>
      </c>
      <c r="O105" s="227">
        <v>5</v>
      </c>
      <c r="P105" s="371" t="s">
        <v>27</v>
      </c>
      <c r="Q105" s="372" t="s">
        <v>0</v>
      </c>
      <c r="R105" s="372" t="s">
        <v>1</v>
      </c>
      <c r="S105" s="372" t="s">
        <v>2</v>
      </c>
      <c r="T105" s="372" t="s">
        <v>3</v>
      </c>
      <c r="U105" s="373" t="s">
        <v>28</v>
      </c>
      <c r="V105" s="371" t="s">
        <v>27</v>
      </c>
      <c r="W105" s="372" t="s">
        <v>0</v>
      </c>
      <c r="X105" s="372" t="s">
        <v>1</v>
      </c>
      <c r="Y105" s="372" t="s">
        <v>2</v>
      </c>
      <c r="Z105" s="372" t="s">
        <v>3</v>
      </c>
      <c r="AA105" s="374" t="s">
        <v>28</v>
      </c>
      <c r="AB105" s="371" t="s">
        <v>27</v>
      </c>
      <c r="AC105" s="372" t="s">
        <v>0</v>
      </c>
      <c r="AD105" s="372" t="s">
        <v>1</v>
      </c>
      <c r="AE105" s="372" t="s">
        <v>2</v>
      </c>
      <c r="AF105" s="372" t="s">
        <v>3</v>
      </c>
      <c r="AG105" s="373" t="s">
        <v>28</v>
      </c>
      <c r="AH105" s="371" t="s">
        <v>27</v>
      </c>
      <c r="AI105" s="372" t="s">
        <v>0</v>
      </c>
      <c r="AJ105" s="372" t="s">
        <v>1</v>
      </c>
      <c r="AK105" s="372" t="s">
        <v>2</v>
      </c>
      <c r="AL105" s="372" t="s">
        <v>3</v>
      </c>
      <c r="AM105" s="373" t="s">
        <v>28</v>
      </c>
      <c r="AN105" s="375" t="s">
        <v>27</v>
      </c>
      <c r="AO105" s="372" t="s">
        <v>0</v>
      </c>
      <c r="AP105" s="372" t="s">
        <v>1</v>
      </c>
      <c r="AQ105" s="372" t="s">
        <v>2</v>
      </c>
      <c r="AR105" s="372" t="s">
        <v>3</v>
      </c>
      <c r="AS105" s="373" t="s">
        <v>28</v>
      </c>
      <c r="AT105" s="371" t="s">
        <v>27</v>
      </c>
      <c r="AU105" s="372" t="s">
        <v>0</v>
      </c>
      <c r="AV105" s="372" t="s">
        <v>1</v>
      </c>
      <c r="AW105" s="372" t="s">
        <v>2</v>
      </c>
      <c r="AX105" s="372" t="s">
        <v>3</v>
      </c>
      <c r="AY105" s="373" t="s">
        <v>28</v>
      </c>
      <c r="AZ105" s="371" t="s">
        <v>27</v>
      </c>
      <c r="BA105" s="372" t="s">
        <v>0</v>
      </c>
      <c r="BB105" s="372" t="s">
        <v>1</v>
      </c>
      <c r="BC105" s="372" t="s">
        <v>2</v>
      </c>
      <c r="BD105" s="372" t="s">
        <v>3</v>
      </c>
      <c r="BE105" s="373" t="s">
        <v>28</v>
      </c>
      <c r="BF105" s="371" t="s">
        <v>27</v>
      </c>
      <c r="BG105" s="372" t="s">
        <v>0</v>
      </c>
      <c r="BH105" s="372" t="s">
        <v>1</v>
      </c>
      <c r="BI105" s="372" t="s">
        <v>2</v>
      </c>
      <c r="BJ105" s="372" t="s">
        <v>3</v>
      </c>
      <c r="BK105" s="373" t="s">
        <v>28</v>
      </c>
      <c r="BL105" s="371" t="s">
        <v>27</v>
      </c>
      <c r="BM105" s="372" t="s">
        <v>0</v>
      </c>
      <c r="BN105" s="372" t="s">
        <v>1</v>
      </c>
      <c r="BO105" s="372" t="s">
        <v>2</v>
      </c>
      <c r="BP105" s="372" t="s">
        <v>3</v>
      </c>
      <c r="BQ105" s="374" t="s">
        <v>28</v>
      </c>
      <c r="BR105" s="371" t="s">
        <v>27</v>
      </c>
      <c r="BS105" s="372" t="s">
        <v>0</v>
      </c>
      <c r="BT105" s="372" t="s">
        <v>1</v>
      </c>
      <c r="BU105" s="372" t="s">
        <v>2</v>
      </c>
      <c r="BV105" s="372" t="s">
        <v>3</v>
      </c>
      <c r="BW105" s="373" t="s">
        <v>28</v>
      </c>
      <c r="BX105" s="371" t="s">
        <v>27</v>
      </c>
      <c r="BY105" s="372" t="s">
        <v>0</v>
      </c>
      <c r="BZ105" s="372" t="s">
        <v>1</v>
      </c>
      <c r="CA105" s="372" t="s">
        <v>2</v>
      </c>
      <c r="CB105" s="372" t="s">
        <v>3</v>
      </c>
      <c r="CC105" s="373" t="s">
        <v>28</v>
      </c>
      <c r="CD105" s="371" t="s">
        <v>27</v>
      </c>
      <c r="CE105" s="372" t="s">
        <v>0</v>
      </c>
      <c r="CF105" s="372" t="s">
        <v>1</v>
      </c>
      <c r="CG105" s="372" t="s">
        <v>2</v>
      </c>
      <c r="CH105" s="372" t="s">
        <v>3</v>
      </c>
      <c r="CI105" s="373" t="s">
        <v>28</v>
      </c>
      <c r="CJ105" s="371" t="s">
        <v>27</v>
      </c>
      <c r="CK105" s="372" t="s">
        <v>0</v>
      </c>
      <c r="CL105" s="372" t="s">
        <v>1</v>
      </c>
      <c r="CM105" s="372" t="s">
        <v>2</v>
      </c>
      <c r="CN105" s="372" t="s">
        <v>3</v>
      </c>
      <c r="CO105" s="373" t="s">
        <v>28</v>
      </c>
    </row>
    <row r="106" spans="1:93" x14ac:dyDescent="0.2">
      <c r="A106" s="719"/>
      <c r="B106" s="721"/>
      <c r="C106" s="723"/>
      <c r="D106" s="294" t="s">
        <v>160</v>
      </c>
      <c r="E106" s="226" t="s">
        <v>161</v>
      </c>
      <c r="F106" s="226" t="s">
        <v>162</v>
      </c>
      <c r="G106" s="226" t="s">
        <v>163</v>
      </c>
      <c r="H106" s="226" t="s">
        <v>164</v>
      </c>
      <c r="I106" s="227" t="s">
        <v>165</v>
      </c>
      <c r="J106" s="294" t="s">
        <v>160</v>
      </c>
      <c r="K106" s="226" t="s">
        <v>161</v>
      </c>
      <c r="L106" s="226" t="s">
        <v>162</v>
      </c>
      <c r="M106" s="226" t="s">
        <v>163</v>
      </c>
      <c r="N106" s="226" t="s">
        <v>164</v>
      </c>
      <c r="O106" s="227" t="s">
        <v>165</v>
      </c>
      <c r="P106" s="376" t="s">
        <v>29</v>
      </c>
      <c r="Q106" s="377">
        <v>7.4999999999999997E-2</v>
      </c>
      <c r="R106" s="378">
        <v>0.05</v>
      </c>
      <c r="S106" s="378">
        <v>0.05</v>
      </c>
      <c r="T106" s="377">
        <v>2.5000000000000001E-2</v>
      </c>
      <c r="U106" s="379">
        <v>2.5000000000000001E-2</v>
      </c>
      <c r="V106" s="376" t="s">
        <v>29</v>
      </c>
      <c r="W106" s="377">
        <v>7.4999999999999997E-2</v>
      </c>
      <c r="X106" s="378">
        <v>0.05</v>
      </c>
      <c r="Y106" s="378">
        <v>0.05</v>
      </c>
      <c r="Z106" s="377">
        <v>2.5000000000000001E-2</v>
      </c>
      <c r="AA106" s="380">
        <v>2.5000000000000001E-2</v>
      </c>
      <c r="AB106" s="376" t="s">
        <v>29</v>
      </c>
      <c r="AC106" s="377">
        <v>7.4999999999999997E-2</v>
      </c>
      <c r="AD106" s="378">
        <v>0.05</v>
      </c>
      <c r="AE106" s="378">
        <v>0.05</v>
      </c>
      <c r="AF106" s="377">
        <v>2.5000000000000001E-2</v>
      </c>
      <c r="AG106" s="379">
        <v>2.5000000000000001E-2</v>
      </c>
      <c r="AH106" s="376" t="s">
        <v>29</v>
      </c>
      <c r="AI106" s="377">
        <v>7.4999999999999997E-2</v>
      </c>
      <c r="AJ106" s="378">
        <v>0.05</v>
      </c>
      <c r="AK106" s="378">
        <v>0.05</v>
      </c>
      <c r="AL106" s="377">
        <v>2.5000000000000001E-2</v>
      </c>
      <c r="AM106" s="379">
        <v>2.5000000000000001E-2</v>
      </c>
      <c r="AN106" s="381" t="s">
        <v>29</v>
      </c>
      <c r="AO106" s="377">
        <v>7.4999999999999997E-2</v>
      </c>
      <c r="AP106" s="378">
        <v>0.05</v>
      </c>
      <c r="AQ106" s="378">
        <v>0.05</v>
      </c>
      <c r="AR106" s="377">
        <v>2.5000000000000001E-2</v>
      </c>
      <c r="AS106" s="379">
        <v>2.5000000000000001E-2</v>
      </c>
      <c r="AT106" s="376" t="s">
        <v>29</v>
      </c>
      <c r="AU106" s="377">
        <v>7.4999999999999997E-2</v>
      </c>
      <c r="AV106" s="378">
        <v>0.05</v>
      </c>
      <c r="AW106" s="378">
        <v>0.05</v>
      </c>
      <c r="AX106" s="377">
        <v>2.5000000000000001E-2</v>
      </c>
      <c r="AY106" s="379">
        <v>2.5000000000000001E-2</v>
      </c>
      <c r="AZ106" s="376" t="s">
        <v>29</v>
      </c>
      <c r="BA106" s="377">
        <v>7.4999999999999997E-2</v>
      </c>
      <c r="BB106" s="378">
        <v>0.05</v>
      </c>
      <c r="BC106" s="378">
        <v>0.05</v>
      </c>
      <c r="BD106" s="377">
        <v>2.5000000000000001E-2</v>
      </c>
      <c r="BE106" s="379">
        <v>2.5000000000000001E-2</v>
      </c>
      <c r="BF106" s="376" t="s">
        <v>29</v>
      </c>
      <c r="BG106" s="377">
        <v>7.4999999999999997E-2</v>
      </c>
      <c r="BH106" s="378">
        <v>0.05</v>
      </c>
      <c r="BI106" s="378">
        <v>0.05</v>
      </c>
      <c r="BJ106" s="377">
        <v>2.5000000000000001E-2</v>
      </c>
      <c r="BK106" s="379">
        <v>2.5000000000000001E-2</v>
      </c>
      <c r="BL106" s="376" t="s">
        <v>29</v>
      </c>
      <c r="BM106" s="377">
        <v>7.4999999999999997E-2</v>
      </c>
      <c r="BN106" s="378">
        <v>0.05</v>
      </c>
      <c r="BO106" s="378">
        <v>0.05</v>
      </c>
      <c r="BP106" s="377">
        <v>2.5000000000000001E-2</v>
      </c>
      <c r="BQ106" s="380">
        <v>2.5000000000000001E-2</v>
      </c>
      <c r="BR106" s="376" t="s">
        <v>29</v>
      </c>
      <c r="BS106" s="377">
        <v>7.4999999999999997E-2</v>
      </c>
      <c r="BT106" s="378">
        <v>0.05</v>
      </c>
      <c r="BU106" s="378">
        <v>0.05</v>
      </c>
      <c r="BV106" s="377">
        <v>2.5000000000000001E-2</v>
      </c>
      <c r="BW106" s="379">
        <v>2.5000000000000001E-2</v>
      </c>
      <c r="BX106" s="376" t="s">
        <v>29</v>
      </c>
      <c r="BY106" s="377">
        <v>7.4999999999999997E-2</v>
      </c>
      <c r="BZ106" s="378">
        <v>0.05</v>
      </c>
      <c r="CA106" s="378">
        <v>0.05</v>
      </c>
      <c r="CB106" s="377">
        <v>2.5000000000000001E-2</v>
      </c>
      <c r="CC106" s="379">
        <v>2.5000000000000001E-2</v>
      </c>
      <c r="CD106" s="376" t="s">
        <v>29</v>
      </c>
      <c r="CE106" s="377">
        <v>7.4999999999999997E-2</v>
      </c>
      <c r="CF106" s="378">
        <v>0.05</v>
      </c>
      <c r="CG106" s="378">
        <v>0.05</v>
      </c>
      <c r="CH106" s="377">
        <v>2.5000000000000001E-2</v>
      </c>
      <c r="CI106" s="379">
        <v>2.5000000000000001E-2</v>
      </c>
      <c r="CJ106" s="376" t="s">
        <v>29</v>
      </c>
      <c r="CK106" s="377">
        <v>7.4999999999999997E-2</v>
      </c>
      <c r="CL106" s="378">
        <v>0.05</v>
      </c>
      <c r="CM106" s="378">
        <v>0.05</v>
      </c>
      <c r="CN106" s="377">
        <v>2.5000000000000001E-2</v>
      </c>
      <c r="CO106" s="379">
        <v>2.5000000000000001E-2</v>
      </c>
    </row>
    <row r="107" spans="1:93" ht="13.5" thickBot="1" x14ac:dyDescent="0.25">
      <c r="A107" s="719"/>
      <c r="B107" s="721"/>
      <c r="C107" s="724"/>
      <c r="D107" s="424"/>
      <c r="E107" s="229"/>
      <c r="F107" s="229"/>
      <c r="G107" s="229"/>
      <c r="H107" s="229"/>
      <c r="I107" s="425"/>
      <c r="J107" s="229"/>
      <c r="K107" s="229"/>
      <c r="L107" s="229"/>
      <c r="M107" s="229"/>
      <c r="N107" s="229"/>
      <c r="O107" s="229"/>
      <c r="P107" s="382" t="s">
        <v>4</v>
      </c>
      <c r="Q107" s="383" t="s">
        <v>5</v>
      </c>
      <c r="R107" s="383" t="s">
        <v>6</v>
      </c>
      <c r="S107" s="383" t="s">
        <v>7</v>
      </c>
      <c r="T107" s="383" t="s">
        <v>8</v>
      </c>
      <c r="U107" s="384" t="s">
        <v>9</v>
      </c>
      <c r="V107" s="382" t="s">
        <v>4</v>
      </c>
      <c r="W107" s="383" t="s">
        <v>5</v>
      </c>
      <c r="X107" s="383" t="s">
        <v>6</v>
      </c>
      <c r="Y107" s="383" t="s">
        <v>7</v>
      </c>
      <c r="Z107" s="383" t="s">
        <v>8</v>
      </c>
      <c r="AA107" s="385" t="s">
        <v>9</v>
      </c>
      <c r="AB107" s="382" t="s">
        <v>4</v>
      </c>
      <c r="AC107" s="383" t="s">
        <v>5</v>
      </c>
      <c r="AD107" s="383" t="s">
        <v>6</v>
      </c>
      <c r="AE107" s="383" t="s">
        <v>7</v>
      </c>
      <c r="AF107" s="383" t="s">
        <v>8</v>
      </c>
      <c r="AG107" s="384" t="s">
        <v>9</v>
      </c>
      <c r="AH107" s="462" t="s">
        <v>4</v>
      </c>
      <c r="AI107" s="463" t="s">
        <v>5</v>
      </c>
      <c r="AJ107" s="463" t="s">
        <v>6</v>
      </c>
      <c r="AK107" s="463" t="s">
        <v>7</v>
      </c>
      <c r="AL107" s="463" t="s">
        <v>8</v>
      </c>
      <c r="AM107" s="464" t="s">
        <v>9</v>
      </c>
      <c r="AN107" s="386" t="s">
        <v>4</v>
      </c>
      <c r="AO107" s="383" t="s">
        <v>5</v>
      </c>
      <c r="AP107" s="383" t="s">
        <v>6</v>
      </c>
      <c r="AQ107" s="383" t="s">
        <v>7</v>
      </c>
      <c r="AR107" s="383" t="s">
        <v>8</v>
      </c>
      <c r="AS107" s="384" t="s">
        <v>9</v>
      </c>
      <c r="AT107" s="382" t="s">
        <v>4</v>
      </c>
      <c r="AU107" s="383" t="s">
        <v>5</v>
      </c>
      <c r="AV107" s="383" t="s">
        <v>6</v>
      </c>
      <c r="AW107" s="383" t="s">
        <v>7</v>
      </c>
      <c r="AX107" s="383" t="s">
        <v>8</v>
      </c>
      <c r="AY107" s="384" t="s">
        <v>9</v>
      </c>
      <c r="AZ107" s="382" t="s">
        <v>4</v>
      </c>
      <c r="BA107" s="383" t="s">
        <v>5</v>
      </c>
      <c r="BB107" s="383" t="s">
        <v>6</v>
      </c>
      <c r="BC107" s="383" t="s">
        <v>7</v>
      </c>
      <c r="BD107" s="383" t="s">
        <v>8</v>
      </c>
      <c r="BE107" s="384" t="s">
        <v>9</v>
      </c>
      <c r="BF107" s="382" t="s">
        <v>4</v>
      </c>
      <c r="BG107" s="383" t="s">
        <v>5</v>
      </c>
      <c r="BH107" s="383" t="s">
        <v>6</v>
      </c>
      <c r="BI107" s="383" t="s">
        <v>7</v>
      </c>
      <c r="BJ107" s="383" t="s">
        <v>8</v>
      </c>
      <c r="BK107" s="384" t="s">
        <v>9</v>
      </c>
      <c r="BL107" s="382" t="s">
        <v>4</v>
      </c>
      <c r="BM107" s="383" t="s">
        <v>5</v>
      </c>
      <c r="BN107" s="383" t="s">
        <v>6</v>
      </c>
      <c r="BO107" s="383" t="s">
        <v>7</v>
      </c>
      <c r="BP107" s="383" t="s">
        <v>8</v>
      </c>
      <c r="BQ107" s="385" t="s">
        <v>9</v>
      </c>
      <c r="BR107" s="382" t="s">
        <v>4</v>
      </c>
      <c r="BS107" s="383" t="s">
        <v>5</v>
      </c>
      <c r="BT107" s="383" t="s">
        <v>6</v>
      </c>
      <c r="BU107" s="383" t="s">
        <v>7</v>
      </c>
      <c r="BV107" s="383" t="s">
        <v>8</v>
      </c>
      <c r="BW107" s="384" t="s">
        <v>9</v>
      </c>
      <c r="BX107" s="382" t="s">
        <v>4</v>
      </c>
      <c r="BY107" s="383" t="s">
        <v>5</v>
      </c>
      <c r="BZ107" s="383" t="s">
        <v>6</v>
      </c>
      <c r="CA107" s="383" t="s">
        <v>7</v>
      </c>
      <c r="CB107" s="383" t="s">
        <v>8</v>
      </c>
      <c r="CC107" s="384" t="s">
        <v>9</v>
      </c>
      <c r="CD107" s="382" t="s">
        <v>4</v>
      </c>
      <c r="CE107" s="383" t="s">
        <v>5</v>
      </c>
      <c r="CF107" s="383" t="s">
        <v>6</v>
      </c>
      <c r="CG107" s="383" t="s">
        <v>7</v>
      </c>
      <c r="CH107" s="383" t="s">
        <v>8</v>
      </c>
      <c r="CI107" s="384" t="s">
        <v>9</v>
      </c>
      <c r="CJ107" s="382" t="s">
        <v>4</v>
      </c>
      <c r="CK107" s="383" t="s">
        <v>5</v>
      </c>
      <c r="CL107" s="383" t="s">
        <v>6</v>
      </c>
      <c r="CM107" s="383" t="s">
        <v>7</v>
      </c>
      <c r="CN107" s="383" t="s">
        <v>8</v>
      </c>
      <c r="CO107" s="384" t="s">
        <v>9</v>
      </c>
    </row>
    <row r="108" spans="1:93" ht="30" customHeight="1" x14ac:dyDescent="0.2">
      <c r="A108" s="683">
        <v>1</v>
      </c>
      <c r="B108" s="330" t="s">
        <v>284</v>
      </c>
      <c r="C108" s="543" t="s">
        <v>15</v>
      </c>
      <c r="D108" s="352">
        <v>2677</v>
      </c>
      <c r="E108" s="346">
        <v>2833</v>
      </c>
      <c r="F108" s="346">
        <v>2961</v>
      </c>
      <c r="G108" s="346">
        <v>3094</v>
      </c>
      <c r="H108" s="346">
        <v>3191</v>
      </c>
      <c r="I108" s="347">
        <v>3290</v>
      </c>
      <c r="J108" s="418">
        <f t="shared" ref="J108:J153" si="88">ROUNDUP(D108*0.7014,0)</f>
        <v>1878</v>
      </c>
      <c r="K108" s="419">
        <f t="shared" ref="K108:K153" si="89">ROUNDUP(E108*0.7014,0)</f>
        <v>1988</v>
      </c>
      <c r="L108" s="419">
        <f t="shared" ref="L108:L153" si="90">ROUNDUP(F108*0.7014,0)</f>
        <v>2077</v>
      </c>
      <c r="M108" s="419">
        <f t="shared" ref="M108:M153" si="91">ROUNDUP(G108*0.7014,0)</f>
        <v>2171</v>
      </c>
      <c r="N108" s="419">
        <f t="shared" ref="N108:N153" si="92">ROUNDUP(H108*0.7014,0)</f>
        <v>2239</v>
      </c>
      <c r="O108" s="420">
        <f t="shared" ref="O108:O153" si="93">ROUNDUP(I108*0.7014,0)</f>
        <v>2308</v>
      </c>
      <c r="P108" s="415">
        <f t="shared" ref="P108:P153" si="94">D108*1.25</f>
        <v>3346.25</v>
      </c>
      <c r="Q108" s="416">
        <f t="shared" ref="Q108:Q153" si="95">E108*1.25</f>
        <v>3541.25</v>
      </c>
      <c r="R108" s="416">
        <f t="shared" ref="R108:R153" si="96">F108*1.25</f>
        <v>3701.25</v>
      </c>
      <c r="S108" s="416">
        <f t="shared" ref="S108:S153" si="97">G108*1.25</f>
        <v>3867.5</v>
      </c>
      <c r="T108" s="416">
        <f t="shared" ref="T108:T153" si="98">H108*1.25</f>
        <v>3988.75</v>
      </c>
      <c r="U108" s="417">
        <f t="shared" ref="U108:U153" si="99">I108*1.25</f>
        <v>4112.5</v>
      </c>
      <c r="V108" s="406">
        <f t="shared" ref="V108:Y124" si="100">ROUNDUP(P108*0.585,0)</f>
        <v>1958</v>
      </c>
      <c r="W108" s="407">
        <f t="shared" ref="W108:W123" si="101">ROUNDUP(Q108*0.585,0)</f>
        <v>2072</v>
      </c>
      <c r="X108" s="407">
        <f t="shared" ref="X108:X123" si="102">ROUNDUP(R108*0.585,0)</f>
        <v>2166</v>
      </c>
      <c r="Y108" s="407">
        <f t="shared" ref="Y108:Y123" si="103">ROUNDUP(S108*0.585,0)</f>
        <v>2263</v>
      </c>
      <c r="Z108" s="407">
        <f t="shared" ref="Z108:Z153" si="104">ROUNDUP(T108*0.585,0)</f>
        <v>2334</v>
      </c>
      <c r="AA108" s="408">
        <f>ROUNDUP(U108*0.585,0)</f>
        <v>2406</v>
      </c>
      <c r="AB108" s="415">
        <f>P108*1.2</f>
        <v>4015.5</v>
      </c>
      <c r="AC108" s="416">
        <f t="shared" ref="AC108:AC123" si="105">Q108*1.2</f>
        <v>4249.5</v>
      </c>
      <c r="AD108" s="416">
        <f t="shared" ref="AD108:AD123" si="106">R108*1.2</f>
        <v>4441.5</v>
      </c>
      <c r="AE108" s="416">
        <f t="shared" ref="AE108:AE123" si="107">S108*1.2</f>
        <v>4641</v>
      </c>
      <c r="AF108" s="416">
        <f t="shared" ref="AF108:AF123" si="108">T108*1.2</f>
        <v>4786.5</v>
      </c>
      <c r="AG108" s="417">
        <f t="shared" ref="AG108:AG153" si="109">U108*1.2</f>
        <v>4935</v>
      </c>
      <c r="AH108" s="406">
        <f t="shared" ref="AH108:AH153" si="110">ROUNDUP(AB108*0.585,0)</f>
        <v>2350</v>
      </c>
      <c r="AI108" s="407">
        <f t="shared" ref="AI108:AI153" si="111">ROUNDUP(AC108*0.585,0)</f>
        <v>2486</v>
      </c>
      <c r="AJ108" s="407">
        <f t="shared" ref="AJ108:AJ153" si="112">ROUNDUP(AD108*0.585,0)</f>
        <v>2599</v>
      </c>
      <c r="AK108" s="407">
        <f t="shared" ref="AK108:AK153" si="113">ROUNDUP(AE108*0.585,0)</f>
        <v>2715</v>
      </c>
      <c r="AL108" s="407">
        <f t="shared" ref="AL108:AL153" si="114">ROUNDUP(AF108*0.585,0)</f>
        <v>2801</v>
      </c>
      <c r="AM108" s="408">
        <f t="shared" ref="AM108:AM153" si="115">ROUNDUP(AG108*0.585,0)</f>
        <v>2887</v>
      </c>
      <c r="AN108" s="429">
        <f>(BX108-AB108)/4+AB108</f>
        <v>4173.375</v>
      </c>
      <c r="AO108" s="427">
        <f t="shared" ref="AO108:AO123" si="116">(BY108-AC108)/4+AC108</f>
        <v>4436.125</v>
      </c>
      <c r="AP108" s="427">
        <f t="shared" ref="AP108:AP123" si="117">(BZ108-AD108)/4+AD108</f>
        <v>4642.625</v>
      </c>
      <c r="AQ108" s="427">
        <f t="shared" ref="AQ108:AQ123" si="118">(CA108-AE108)/4+AE108</f>
        <v>4858</v>
      </c>
      <c r="AR108" s="427">
        <f t="shared" ref="AR108:AR123" si="119">(CB108-AF108)/4+AF108</f>
        <v>5001.625</v>
      </c>
      <c r="AS108" s="435">
        <f t="shared" ref="AS108:AS153" si="120">(CC108-AG108)/4+AG108</f>
        <v>5148.5</v>
      </c>
      <c r="AT108" s="442">
        <f t="shared" ref="AT108:AW124" si="121">ROUNDUP(AN108*0.585,0)</f>
        <v>2442</v>
      </c>
      <c r="AU108" s="443">
        <f t="shared" ref="AU108:AU123" si="122">ROUNDUP(AO108*0.585,0)</f>
        <v>2596</v>
      </c>
      <c r="AV108" s="443">
        <f t="shared" ref="AV108:AV123" si="123">ROUNDUP(AP108*0.585,0)</f>
        <v>2716</v>
      </c>
      <c r="AW108" s="443">
        <f t="shared" ref="AW108:AW123" si="124">ROUNDUP(AQ108*0.585,0)</f>
        <v>2842</v>
      </c>
      <c r="AX108" s="443">
        <f t="shared" ref="AX108:AX153" si="125">ROUNDUP(AR108*0.585,0)</f>
        <v>2926</v>
      </c>
      <c r="AY108" s="444">
        <f>ROUNDUP(AS108*0.585,0)</f>
        <v>3012</v>
      </c>
      <c r="AZ108" s="415">
        <f>(BX108-AB108)/4+AN108</f>
        <v>4331.25</v>
      </c>
      <c r="BA108" s="416">
        <f t="shared" ref="BA108:BA123" si="126">(BY108-AC108)/4+AO108</f>
        <v>4622.75</v>
      </c>
      <c r="BB108" s="416">
        <f t="shared" ref="BB108:BB123" si="127">(BZ108-AD108)/4+AP108</f>
        <v>4843.75</v>
      </c>
      <c r="BC108" s="416">
        <f t="shared" ref="BC108:BC123" si="128">(CA108-AE108)/4+AQ108</f>
        <v>5075</v>
      </c>
      <c r="BD108" s="416">
        <f t="shared" ref="BD108:BD123" si="129">(CB108-AF108)/4+AR108</f>
        <v>5216.75</v>
      </c>
      <c r="BE108" s="417">
        <f t="shared" ref="BE108:BE153" si="130">(CC108-AG108)/4+AS108</f>
        <v>5362</v>
      </c>
      <c r="BF108" s="451">
        <f t="shared" ref="BF108:BI124" si="131">ROUNDUP(AZ108*0.585,0)</f>
        <v>2534</v>
      </c>
      <c r="BG108" s="407">
        <f t="shared" ref="BG108:BG123" si="132">ROUNDUP(BA108*0.585,0)</f>
        <v>2705</v>
      </c>
      <c r="BH108" s="407">
        <f t="shared" ref="BH108:BH123" si="133">ROUNDUP(BB108*0.585,0)</f>
        <v>2834</v>
      </c>
      <c r="BI108" s="407">
        <f t="shared" ref="BI108:BI123" si="134">ROUNDUP(BC108*0.585,0)</f>
        <v>2969</v>
      </c>
      <c r="BJ108" s="407">
        <f t="shared" ref="BJ108:BJ153" si="135">ROUNDUP(BD108*0.585,0)</f>
        <v>3052</v>
      </c>
      <c r="BK108" s="439">
        <f>ROUNDUP(BE108*0.585,0)</f>
        <v>3137</v>
      </c>
      <c r="BL108" s="429">
        <f>(BX108-AB108)/4+AZ108</f>
        <v>4489.125</v>
      </c>
      <c r="BM108" s="434">
        <f t="shared" ref="BM108:BM123" si="136">(BY108-AC108)/4+BA108</f>
        <v>4809.375</v>
      </c>
      <c r="BN108" s="434">
        <f t="shared" ref="BN108:BN123" si="137">(BZ108-AD108)/4+BB108</f>
        <v>5044.875</v>
      </c>
      <c r="BO108" s="434">
        <f t="shared" ref="BO108:BO123" si="138">(CA108-AE108)/4+BC108</f>
        <v>5292</v>
      </c>
      <c r="BP108" s="434">
        <f t="shared" ref="BP108:BP123" si="139">(CB108-AF108)/4+BD108</f>
        <v>5431.875</v>
      </c>
      <c r="BQ108" s="438">
        <f t="shared" ref="BQ108:BQ153" si="140">(CC108-AG108)/4+BE108</f>
        <v>5575.5</v>
      </c>
      <c r="BR108" s="442">
        <f t="shared" ref="BR108:BU124" si="141">ROUNDUP(BL108*0.585,0)</f>
        <v>2627</v>
      </c>
      <c r="BS108" s="443">
        <f t="shared" ref="BS108:BS123" si="142">ROUNDUP(BM108*0.585,0)</f>
        <v>2814</v>
      </c>
      <c r="BT108" s="443">
        <f t="shared" ref="BT108:BT123" si="143">ROUNDUP(BN108*0.585,0)</f>
        <v>2952</v>
      </c>
      <c r="BU108" s="443">
        <f t="shared" ref="BU108:BU123" si="144">ROUNDUP(BO108*0.585,0)</f>
        <v>3096</v>
      </c>
      <c r="BV108" s="443">
        <f t="shared" ref="BV108:BV153" si="145">ROUNDUP(BP108*0.585,0)</f>
        <v>3178</v>
      </c>
      <c r="BW108" s="444">
        <f>ROUNDUP(BQ108*0.585,0)</f>
        <v>3262</v>
      </c>
      <c r="BX108" s="540">
        <v>4647</v>
      </c>
      <c r="BY108" s="426">
        <f>ROUNDUP(BX108*$BY$9+BX108,0)</f>
        <v>4996</v>
      </c>
      <c r="BZ108" s="426">
        <f>ROUNDUP(BY108*$BZ$9+BY108,0)</f>
        <v>5246</v>
      </c>
      <c r="CA108" s="426">
        <f>ROUNDUP(BZ108*$CA$9+BZ108,0)</f>
        <v>5509</v>
      </c>
      <c r="CB108" s="426">
        <f>ROUNDUP(CA108*$CB$9+CA108,0)</f>
        <v>5647</v>
      </c>
      <c r="CC108" s="428">
        <f>ROUNDUP(CB108*$CC$9+CB108,0)</f>
        <v>5789</v>
      </c>
      <c r="CD108" s="406">
        <f t="shared" ref="CD108:CG124" si="146">ROUNDUP(BX108*0.585,0)</f>
        <v>2719</v>
      </c>
      <c r="CE108" s="407">
        <f t="shared" ref="CE108:CE123" si="147">ROUNDUP(BY108*0.585,0)</f>
        <v>2923</v>
      </c>
      <c r="CF108" s="407">
        <f t="shared" ref="CF108:CF123" si="148">ROUNDUP(BZ108*0.585,0)</f>
        <v>3069</v>
      </c>
      <c r="CG108" s="407">
        <f t="shared" ref="CG108:CG123" si="149">ROUNDUP(CA108*0.585,0)</f>
        <v>3223</v>
      </c>
      <c r="CH108" s="407">
        <f t="shared" ref="CH108:CH153" si="150">ROUNDUP(CB108*0.585,0)</f>
        <v>3304</v>
      </c>
      <c r="CI108" s="408">
        <f>ROUNDUP(CC108*0.585,0)</f>
        <v>3387</v>
      </c>
      <c r="CJ108" s="402">
        <v>1.86</v>
      </c>
      <c r="CK108" s="403">
        <f t="shared" ref="CK108:CK153" si="151">CJ108*$CK$9+CJ108</f>
        <v>1.9995000000000001</v>
      </c>
      <c r="CL108" s="403">
        <f>CK108*$CL$9+CK108</f>
        <v>2.099475</v>
      </c>
      <c r="CM108" s="403">
        <f>CL108*$CM$9+CL108</f>
        <v>2.2044487500000001</v>
      </c>
      <c r="CN108" s="403">
        <f>CM108*$CN$9+CM108</f>
        <v>2.2595599687500001</v>
      </c>
      <c r="CO108" s="404">
        <f>CN108*$CO$9+CN108</f>
        <v>2.3160489679687499</v>
      </c>
    </row>
    <row r="109" spans="1:93" ht="13.5" customHeight="1" x14ac:dyDescent="0.2">
      <c r="A109" s="684"/>
      <c r="B109" s="332" t="s">
        <v>207</v>
      </c>
      <c r="C109" s="544" t="s">
        <v>15</v>
      </c>
      <c r="D109" s="353">
        <v>2478</v>
      </c>
      <c r="E109" s="348">
        <v>2621</v>
      </c>
      <c r="F109" s="348">
        <v>2739</v>
      </c>
      <c r="G109" s="348">
        <v>2860</v>
      </c>
      <c r="H109" s="348">
        <v>2951</v>
      </c>
      <c r="I109" s="349">
        <v>3042</v>
      </c>
      <c r="J109" s="343">
        <f t="shared" si="88"/>
        <v>1739</v>
      </c>
      <c r="K109" s="344">
        <f t="shared" si="89"/>
        <v>1839</v>
      </c>
      <c r="L109" s="344">
        <f t="shared" si="90"/>
        <v>1922</v>
      </c>
      <c r="M109" s="344">
        <f t="shared" si="91"/>
        <v>2007</v>
      </c>
      <c r="N109" s="344">
        <f t="shared" si="92"/>
        <v>2070</v>
      </c>
      <c r="O109" s="345">
        <f t="shared" si="93"/>
        <v>2134</v>
      </c>
      <c r="P109" s="257">
        <f t="shared" si="94"/>
        <v>3097.5</v>
      </c>
      <c r="Q109" s="248">
        <f t="shared" si="95"/>
        <v>3276.25</v>
      </c>
      <c r="R109" s="248">
        <f t="shared" si="96"/>
        <v>3423.75</v>
      </c>
      <c r="S109" s="248">
        <f t="shared" si="97"/>
        <v>3575</v>
      </c>
      <c r="T109" s="248">
        <f t="shared" si="98"/>
        <v>3688.75</v>
      </c>
      <c r="U109" s="258">
        <f t="shared" si="99"/>
        <v>3802.5</v>
      </c>
      <c r="V109" s="409">
        <f t="shared" si="100"/>
        <v>1813</v>
      </c>
      <c r="W109" s="405">
        <f t="shared" si="101"/>
        <v>1917</v>
      </c>
      <c r="X109" s="405">
        <f t="shared" si="102"/>
        <v>2003</v>
      </c>
      <c r="Y109" s="405">
        <f t="shared" si="103"/>
        <v>2092</v>
      </c>
      <c r="Z109" s="405">
        <f t="shared" si="104"/>
        <v>2158</v>
      </c>
      <c r="AA109" s="410">
        <f t="shared" ref="AA109:AA153" si="152">ROUNDUP(U109*0.585,0)</f>
        <v>2225</v>
      </c>
      <c r="AB109" s="257">
        <f t="shared" ref="AB109:AF153" si="153">P109*1.2</f>
        <v>3717</v>
      </c>
      <c r="AC109" s="248">
        <f t="shared" si="105"/>
        <v>3931.5</v>
      </c>
      <c r="AD109" s="248">
        <f t="shared" si="106"/>
        <v>4108.5</v>
      </c>
      <c r="AE109" s="248">
        <f t="shared" si="107"/>
        <v>4290</v>
      </c>
      <c r="AF109" s="248">
        <f t="shared" si="108"/>
        <v>4426.5</v>
      </c>
      <c r="AG109" s="258">
        <f t="shared" si="109"/>
        <v>4563</v>
      </c>
      <c r="AH109" s="409">
        <f t="shared" si="110"/>
        <v>2175</v>
      </c>
      <c r="AI109" s="405">
        <f t="shared" si="111"/>
        <v>2300</v>
      </c>
      <c r="AJ109" s="405">
        <f t="shared" si="112"/>
        <v>2404</v>
      </c>
      <c r="AK109" s="405">
        <f t="shared" si="113"/>
        <v>2510</v>
      </c>
      <c r="AL109" s="405">
        <f t="shared" si="114"/>
        <v>2590</v>
      </c>
      <c r="AM109" s="410">
        <f t="shared" si="115"/>
        <v>2670</v>
      </c>
      <c r="AN109" s="263">
        <f t="shared" ref="AN109:AR153" si="154">(BX109-AB109)/4+AB109</f>
        <v>3863.25</v>
      </c>
      <c r="AO109" s="366">
        <f t="shared" si="116"/>
        <v>4104.875</v>
      </c>
      <c r="AP109" s="366">
        <f t="shared" si="117"/>
        <v>4295.625</v>
      </c>
      <c r="AQ109" s="366">
        <f t="shared" si="118"/>
        <v>4492.5</v>
      </c>
      <c r="AR109" s="366">
        <f t="shared" si="119"/>
        <v>4626.875</v>
      </c>
      <c r="AS109" s="436">
        <f t="shared" si="120"/>
        <v>4762</v>
      </c>
      <c r="AT109" s="445">
        <f t="shared" si="121"/>
        <v>2261</v>
      </c>
      <c r="AU109" s="446">
        <f t="shared" si="122"/>
        <v>2402</v>
      </c>
      <c r="AV109" s="446">
        <f t="shared" si="123"/>
        <v>2513</v>
      </c>
      <c r="AW109" s="446">
        <f t="shared" si="124"/>
        <v>2629</v>
      </c>
      <c r="AX109" s="446">
        <f t="shared" si="125"/>
        <v>2707</v>
      </c>
      <c r="AY109" s="447">
        <f t="shared" ref="AY109:AY153" si="155">ROUNDUP(AS109*0.585,0)</f>
        <v>2786</v>
      </c>
      <c r="AZ109" s="257">
        <f t="shared" ref="AZ109:BD153" si="156">(BX109-AB109)/4+AN109</f>
        <v>4009.5</v>
      </c>
      <c r="BA109" s="248">
        <f t="shared" si="126"/>
        <v>4278.25</v>
      </c>
      <c r="BB109" s="248">
        <f t="shared" si="127"/>
        <v>4482.75</v>
      </c>
      <c r="BC109" s="248">
        <f t="shared" si="128"/>
        <v>4695</v>
      </c>
      <c r="BD109" s="248">
        <f t="shared" si="129"/>
        <v>4827.25</v>
      </c>
      <c r="BE109" s="258">
        <f t="shared" si="130"/>
        <v>4961</v>
      </c>
      <c r="BF109" s="452">
        <f t="shared" si="131"/>
        <v>2346</v>
      </c>
      <c r="BG109" s="405">
        <f t="shared" si="132"/>
        <v>2503</v>
      </c>
      <c r="BH109" s="405">
        <f t="shared" si="133"/>
        <v>2623</v>
      </c>
      <c r="BI109" s="405">
        <f t="shared" si="134"/>
        <v>2747</v>
      </c>
      <c r="BJ109" s="405">
        <f t="shared" si="135"/>
        <v>2824</v>
      </c>
      <c r="BK109" s="440">
        <f t="shared" ref="BK109:BK153" si="157">ROUNDUP(BE109*0.585,0)</f>
        <v>2903</v>
      </c>
      <c r="BL109" s="263">
        <f t="shared" ref="BL109:BP153" si="158">(BX109-AB109)/4+AZ109</f>
        <v>4155.75</v>
      </c>
      <c r="BM109" s="264">
        <f t="shared" si="136"/>
        <v>4451.625</v>
      </c>
      <c r="BN109" s="264">
        <f t="shared" si="137"/>
        <v>4669.875</v>
      </c>
      <c r="BO109" s="264">
        <f t="shared" si="138"/>
        <v>4897.5</v>
      </c>
      <c r="BP109" s="264">
        <f t="shared" si="139"/>
        <v>5027.625</v>
      </c>
      <c r="BQ109" s="265">
        <f t="shared" si="140"/>
        <v>5160</v>
      </c>
      <c r="BR109" s="445">
        <f t="shared" si="141"/>
        <v>2432</v>
      </c>
      <c r="BS109" s="446">
        <f t="shared" si="142"/>
        <v>2605</v>
      </c>
      <c r="BT109" s="446">
        <f t="shared" si="143"/>
        <v>2732</v>
      </c>
      <c r="BU109" s="446">
        <f t="shared" si="144"/>
        <v>2866</v>
      </c>
      <c r="BV109" s="446">
        <f t="shared" si="145"/>
        <v>2942</v>
      </c>
      <c r="BW109" s="447">
        <f t="shared" ref="BW109:BW153" si="159">ROUNDUP(BQ109*0.585,0)</f>
        <v>3019</v>
      </c>
      <c r="BX109" s="541">
        <v>4302</v>
      </c>
      <c r="BY109" s="387">
        <f t="shared" ref="BY109:BY153" si="160">ROUNDUP(BX109*$BY$9+BX109,0)</f>
        <v>4625</v>
      </c>
      <c r="BZ109" s="387">
        <f t="shared" ref="BZ109:BZ153" si="161">ROUNDUP(BY109*$BZ$9+BY109,0)</f>
        <v>4857</v>
      </c>
      <c r="CA109" s="387">
        <f t="shared" ref="CA109:CA153" si="162">ROUNDUP(BZ109*$CA$9+BZ109,0)</f>
        <v>5100</v>
      </c>
      <c r="CB109" s="387">
        <f t="shared" ref="CB109:CB153" si="163">ROUNDUP(CA109*$CB$9+CA109,0)</f>
        <v>5228</v>
      </c>
      <c r="CC109" s="388">
        <f t="shared" ref="CC109:CC153" si="164">ROUNDUP(CB109*$CC$9+CB109,0)</f>
        <v>5359</v>
      </c>
      <c r="CD109" s="409">
        <f t="shared" si="146"/>
        <v>2517</v>
      </c>
      <c r="CE109" s="405">
        <f t="shared" si="147"/>
        <v>2706</v>
      </c>
      <c r="CF109" s="405">
        <f t="shared" si="148"/>
        <v>2842</v>
      </c>
      <c r="CG109" s="405">
        <f t="shared" si="149"/>
        <v>2984</v>
      </c>
      <c r="CH109" s="405">
        <f t="shared" si="150"/>
        <v>3059</v>
      </c>
      <c r="CI109" s="410">
        <f t="shared" ref="CI109:CI153" si="165">ROUNDUP(CC109*0.585,0)</f>
        <v>3136</v>
      </c>
      <c r="CJ109" s="246">
        <v>1.72</v>
      </c>
      <c r="CK109" s="389">
        <f t="shared" si="151"/>
        <v>1.849</v>
      </c>
      <c r="CL109" s="389">
        <f t="shared" ref="CL109:CL153" si="166">CK109*$CL$9+CK109</f>
        <v>1.9414499999999999</v>
      </c>
      <c r="CM109" s="389">
        <f t="shared" ref="CM109:CM153" si="167">CL109*$CM$9+CL109</f>
        <v>2.0385225</v>
      </c>
      <c r="CN109" s="389">
        <f t="shared" ref="CN109:CN153" si="168">CM109*$CN$9+CM109</f>
        <v>2.0894855625000002</v>
      </c>
      <c r="CO109" s="390">
        <f t="shared" ref="CO109:CO153" si="169">CN109*$CO$9+CN109</f>
        <v>2.1417227015625002</v>
      </c>
    </row>
    <row r="110" spans="1:93" x14ac:dyDescent="0.2">
      <c r="A110" s="684"/>
      <c r="B110" s="332" t="s">
        <v>208</v>
      </c>
      <c r="C110" s="544" t="s">
        <v>15</v>
      </c>
      <c r="D110" s="353">
        <v>2219</v>
      </c>
      <c r="E110" s="348">
        <v>2345</v>
      </c>
      <c r="F110" s="348">
        <v>2450</v>
      </c>
      <c r="G110" s="348">
        <v>2558</v>
      </c>
      <c r="H110" s="348">
        <v>2638</v>
      </c>
      <c r="I110" s="349">
        <v>2718</v>
      </c>
      <c r="J110" s="343">
        <f t="shared" si="88"/>
        <v>1557</v>
      </c>
      <c r="K110" s="344">
        <f t="shared" si="89"/>
        <v>1645</v>
      </c>
      <c r="L110" s="344">
        <f t="shared" si="90"/>
        <v>1719</v>
      </c>
      <c r="M110" s="344">
        <f t="shared" si="91"/>
        <v>1795</v>
      </c>
      <c r="N110" s="344">
        <f t="shared" si="92"/>
        <v>1851</v>
      </c>
      <c r="O110" s="345">
        <f t="shared" si="93"/>
        <v>1907</v>
      </c>
      <c r="P110" s="257">
        <f t="shared" si="94"/>
        <v>2773.75</v>
      </c>
      <c r="Q110" s="248">
        <f t="shared" si="95"/>
        <v>2931.25</v>
      </c>
      <c r="R110" s="248">
        <f t="shared" si="96"/>
        <v>3062.5</v>
      </c>
      <c r="S110" s="248">
        <f t="shared" si="97"/>
        <v>3197.5</v>
      </c>
      <c r="T110" s="248">
        <f t="shared" si="98"/>
        <v>3297.5</v>
      </c>
      <c r="U110" s="258">
        <f t="shared" si="99"/>
        <v>3397.5</v>
      </c>
      <c r="V110" s="409">
        <f t="shared" si="100"/>
        <v>1623</v>
      </c>
      <c r="W110" s="405">
        <f t="shared" si="101"/>
        <v>1715</v>
      </c>
      <c r="X110" s="405">
        <f t="shared" si="102"/>
        <v>1792</v>
      </c>
      <c r="Y110" s="405">
        <f t="shared" si="103"/>
        <v>1871</v>
      </c>
      <c r="Z110" s="405">
        <f t="shared" si="104"/>
        <v>1930</v>
      </c>
      <c r="AA110" s="410">
        <f t="shared" si="152"/>
        <v>1988</v>
      </c>
      <c r="AB110" s="257">
        <f t="shared" si="153"/>
        <v>3328.5</v>
      </c>
      <c r="AC110" s="248">
        <f t="shared" si="105"/>
        <v>3517.5</v>
      </c>
      <c r="AD110" s="248">
        <f t="shared" si="106"/>
        <v>3675</v>
      </c>
      <c r="AE110" s="248">
        <f t="shared" si="107"/>
        <v>3837</v>
      </c>
      <c r="AF110" s="248">
        <f t="shared" si="108"/>
        <v>3957</v>
      </c>
      <c r="AG110" s="258">
        <f t="shared" si="109"/>
        <v>4077</v>
      </c>
      <c r="AH110" s="409">
        <f t="shared" si="110"/>
        <v>1948</v>
      </c>
      <c r="AI110" s="405">
        <f t="shared" si="111"/>
        <v>2058</v>
      </c>
      <c r="AJ110" s="405">
        <f t="shared" si="112"/>
        <v>2150</v>
      </c>
      <c r="AK110" s="405">
        <f t="shared" si="113"/>
        <v>2245</v>
      </c>
      <c r="AL110" s="405">
        <f t="shared" si="114"/>
        <v>2315</v>
      </c>
      <c r="AM110" s="410">
        <f t="shared" si="115"/>
        <v>2386</v>
      </c>
      <c r="AN110" s="263">
        <f t="shared" si="154"/>
        <v>3550.375</v>
      </c>
      <c r="AO110" s="366">
        <f t="shared" si="116"/>
        <v>3771.375</v>
      </c>
      <c r="AP110" s="366">
        <f t="shared" si="117"/>
        <v>3946.25</v>
      </c>
      <c r="AQ110" s="366">
        <f t="shared" si="118"/>
        <v>4127.25</v>
      </c>
      <c r="AR110" s="366">
        <f t="shared" si="119"/>
        <v>4248.5</v>
      </c>
      <c r="AS110" s="436">
        <f t="shared" si="120"/>
        <v>4370.75</v>
      </c>
      <c r="AT110" s="445">
        <f t="shared" si="121"/>
        <v>2077</v>
      </c>
      <c r="AU110" s="446">
        <f t="shared" si="122"/>
        <v>2207</v>
      </c>
      <c r="AV110" s="446">
        <f t="shared" si="123"/>
        <v>2309</v>
      </c>
      <c r="AW110" s="446">
        <f t="shared" si="124"/>
        <v>2415</v>
      </c>
      <c r="AX110" s="446">
        <f t="shared" si="125"/>
        <v>2486</v>
      </c>
      <c r="AY110" s="447">
        <f t="shared" si="155"/>
        <v>2557</v>
      </c>
      <c r="AZ110" s="257">
        <f t="shared" si="156"/>
        <v>3772.25</v>
      </c>
      <c r="BA110" s="248">
        <f t="shared" si="126"/>
        <v>4025.25</v>
      </c>
      <c r="BB110" s="248">
        <f t="shared" si="127"/>
        <v>4217.5</v>
      </c>
      <c r="BC110" s="248">
        <f t="shared" si="128"/>
        <v>4417.5</v>
      </c>
      <c r="BD110" s="248">
        <f t="shared" si="129"/>
        <v>4540</v>
      </c>
      <c r="BE110" s="258">
        <f t="shared" si="130"/>
        <v>4664.5</v>
      </c>
      <c r="BF110" s="452">
        <f t="shared" si="131"/>
        <v>2207</v>
      </c>
      <c r="BG110" s="405">
        <f t="shared" si="132"/>
        <v>2355</v>
      </c>
      <c r="BH110" s="405">
        <f t="shared" si="133"/>
        <v>2468</v>
      </c>
      <c r="BI110" s="405">
        <f t="shared" si="134"/>
        <v>2585</v>
      </c>
      <c r="BJ110" s="405">
        <f t="shared" si="135"/>
        <v>2656</v>
      </c>
      <c r="BK110" s="440">
        <f t="shared" si="157"/>
        <v>2729</v>
      </c>
      <c r="BL110" s="263">
        <f t="shared" si="158"/>
        <v>3994.125</v>
      </c>
      <c r="BM110" s="264">
        <f t="shared" si="136"/>
        <v>4279.125</v>
      </c>
      <c r="BN110" s="264">
        <f t="shared" si="137"/>
        <v>4488.75</v>
      </c>
      <c r="BO110" s="264">
        <f t="shared" si="138"/>
        <v>4707.75</v>
      </c>
      <c r="BP110" s="264">
        <f t="shared" si="139"/>
        <v>4831.5</v>
      </c>
      <c r="BQ110" s="265">
        <f t="shared" si="140"/>
        <v>4958.25</v>
      </c>
      <c r="BR110" s="445">
        <f t="shared" si="141"/>
        <v>2337</v>
      </c>
      <c r="BS110" s="446">
        <f t="shared" si="142"/>
        <v>2504</v>
      </c>
      <c r="BT110" s="446">
        <f t="shared" si="143"/>
        <v>2626</v>
      </c>
      <c r="BU110" s="446">
        <f t="shared" si="144"/>
        <v>2755</v>
      </c>
      <c r="BV110" s="446">
        <f t="shared" si="145"/>
        <v>2827</v>
      </c>
      <c r="BW110" s="447">
        <f t="shared" si="159"/>
        <v>2901</v>
      </c>
      <c r="BX110" s="541">
        <v>4216</v>
      </c>
      <c r="BY110" s="387">
        <f t="shared" si="160"/>
        <v>4533</v>
      </c>
      <c r="BZ110" s="387">
        <f t="shared" si="161"/>
        <v>4760</v>
      </c>
      <c r="CA110" s="387">
        <f t="shared" si="162"/>
        <v>4998</v>
      </c>
      <c r="CB110" s="387">
        <f t="shared" si="163"/>
        <v>5123</v>
      </c>
      <c r="CC110" s="388">
        <f t="shared" si="164"/>
        <v>5252</v>
      </c>
      <c r="CD110" s="409">
        <f t="shared" si="146"/>
        <v>2467</v>
      </c>
      <c r="CE110" s="405">
        <f t="shared" si="147"/>
        <v>2652</v>
      </c>
      <c r="CF110" s="405">
        <f t="shared" si="148"/>
        <v>2785</v>
      </c>
      <c r="CG110" s="405">
        <f t="shared" si="149"/>
        <v>2924</v>
      </c>
      <c r="CH110" s="405">
        <f t="shared" si="150"/>
        <v>2997</v>
      </c>
      <c r="CI110" s="410">
        <f t="shared" si="165"/>
        <v>3073</v>
      </c>
      <c r="CJ110" s="246">
        <v>1.69</v>
      </c>
      <c r="CK110" s="389">
        <f t="shared" si="151"/>
        <v>1.8167499999999999</v>
      </c>
      <c r="CL110" s="389">
        <f t="shared" si="166"/>
        <v>1.9075874999999998</v>
      </c>
      <c r="CM110" s="389">
        <f t="shared" si="167"/>
        <v>2.0029668749999998</v>
      </c>
      <c r="CN110" s="389">
        <f t="shared" si="168"/>
        <v>2.0530410468749998</v>
      </c>
      <c r="CO110" s="390">
        <f t="shared" si="169"/>
        <v>2.1043670730468746</v>
      </c>
    </row>
    <row r="111" spans="1:93" ht="13.5" thickBot="1" x14ac:dyDescent="0.25">
      <c r="A111" s="685"/>
      <c r="B111" s="334" t="s">
        <v>209</v>
      </c>
      <c r="C111" s="545" t="s">
        <v>15</v>
      </c>
      <c r="D111" s="354">
        <v>1604</v>
      </c>
      <c r="E111" s="350">
        <v>1662</v>
      </c>
      <c r="F111" s="350">
        <v>1703</v>
      </c>
      <c r="G111" s="350">
        <v>1747</v>
      </c>
      <c r="H111" s="350">
        <v>1770</v>
      </c>
      <c r="I111" s="351">
        <v>1793</v>
      </c>
      <c r="J111" s="421">
        <f t="shared" si="88"/>
        <v>1126</v>
      </c>
      <c r="K111" s="422">
        <f t="shared" si="89"/>
        <v>1166</v>
      </c>
      <c r="L111" s="422">
        <f t="shared" si="90"/>
        <v>1195</v>
      </c>
      <c r="M111" s="422">
        <f t="shared" si="91"/>
        <v>1226</v>
      </c>
      <c r="N111" s="422">
        <f t="shared" si="92"/>
        <v>1242</v>
      </c>
      <c r="O111" s="423">
        <f t="shared" si="93"/>
        <v>1258</v>
      </c>
      <c r="P111" s="260">
        <f t="shared" si="94"/>
        <v>2005</v>
      </c>
      <c r="Q111" s="261">
        <f t="shared" si="95"/>
        <v>2077.5</v>
      </c>
      <c r="R111" s="261">
        <f t="shared" si="96"/>
        <v>2128.75</v>
      </c>
      <c r="S111" s="261">
        <f t="shared" si="97"/>
        <v>2183.75</v>
      </c>
      <c r="T111" s="261">
        <f t="shared" si="98"/>
        <v>2212.5</v>
      </c>
      <c r="U111" s="262">
        <f t="shared" si="99"/>
        <v>2241.25</v>
      </c>
      <c r="V111" s="411">
        <f t="shared" si="100"/>
        <v>1173</v>
      </c>
      <c r="W111" s="412">
        <f t="shared" si="101"/>
        <v>1216</v>
      </c>
      <c r="X111" s="412">
        <f t="shared" si="102"/>
        <v>1246</v>
      </c>
      <c r="Y111" s="412">
        <f t="shared" si="103"/>
        <v>1278</v>
      </c>
      <c r="Z111" s="412">
        <f t="shared" si="104"/>
        <v>1295</v>
      </c>
      <c r="AA111" s="413">
        <f t="shared" si="152"/>
        <v>1312</v>
      </c>
      <c r="AB111" s="260">
        <f t="shared" si="153"/>
        <v>2406</v>
      </c>
      <c r="AC111" s="261">
        <f t="shared" si="105"/>
        <v>2493</v>
      </c>
      <c r="AD111" s="261">
        <f t="shared" si="106"/>
        <v>2554.5</v>
      </c>
      <c r="AE111" s="261">
        <f t="shared" si="107"/>
        <v>2620.5</v>
      </c>
      <c r="AF111" s="261">
        <f t="shared" si="108"/>
        <v>2655</v>
      </c>
      <c r="AG111" s="262">
        <f t="shared" si="109"/>
        <v>2689.5</v>
      </c>
      <c r="AH111" s="411">
        <f t="shared" si="110"/>
        <v>1408</v>
      </c>
      <c r="AI111" s="412">
        <f t="shared" si="111"/>
        <v>1459</v>
      </c>
      <c r="AJ111" s="412">
        <f t="shared" si="112"/>
        <v>1495</v>
      </c>
      <c r="AK111" s="412">
        <f t="shared" si="113"/>
        <v>1533</v>
      </c>
      <c r="AL111" s="412">
        <f t="shared" si="114"/>
        <v>1554</v>
      </c>
      <c r="AM111" s="413">
        <f t="shared" si="115"/>
        <v>1574</v>
      </c>
      <c r="AN111" s="269">
        <f t="shared" si="154"/>
        <v>2792</v>
      </c>
      <c r="AO111" s="432">
        <f t="shared" si="116"/>
        <v>2931.5</v>
      </c>
      <c r="AP111" s="432">
        <f t="shared" si="117"/>
        <v>3030.875</v>
      </c>
      <c r="AQ111" s="432">
        <f t="shared" si="118"/>
        <v>3136.125</v>
      </c>
      <c r="AR111" s="432">
        <f t="shared" si="119"/>
        <v>3191.5</v>
      </c>
      <c r="AS111" s="437">
        <f t="shared" si="120"/>
        <v>3247.625</v>
      </c>
      <c r="AT111" s="448">
        <f t="shared" si="121"/>
        <v>1634</v>
      </c>
      <c r="AU111" s="449">
        <f t="shared" si="122"/>
        <v>1715</v>
      </c>
      <c r="AV111" s="449">
        <f t="shared" si="123"/>
        <v>1774</v>
      </c>
      <c r="AW111" s="449">
        <f t="shared" si="124"/>
        <v>1835</v>
      </c>
      <c r="AX111" s="449">
        <f t="shared" si="125"/>
        <v>1868</v>
      </c>
      <c r="AY111" s="450">
        <f t="shared" si="155"/>
        <v>1900</v>
      </c>
      <c r="AZ111" s="260">
        <f t="shared" si="156"/>
        <v>3178</v>
      </c>
      <c r="BA111" s="261">
        <f t="shared" si="126"/>
        <v>3370</v>
      </c>
      <c r="BB111" s="261">
        <f t="shared" si="127"/>
        <v>3507.25</v>
      </c>
      <c r="BC111" s="261">
        <f t="shared" si="128"/>
        <v>3651.75</v>
      </c>
      <c r="BD111" s="261">
        <f t="shared" si="129"/>
        <v>3728</v>
      </c>
      <c r="BE111" s="262">
        <f t="shared" si="130"/>
        <v>3805.75</v>
      </c>
      <c r="BF111" s="453">
        <f t="shared" si="131"/>
        <v>1860</v>
      </c>
      <c r="BG111" s="412">
        <f t="shared" si="132"/>
        <v>1972</v>
      </c>
      <c r="BH111" s="412">
        <f t="shared" si="133"/>
        <v>2052</v>
      </c>
      <c r="BI111" s="412">
        <f t="shared" si="134"/>
        <v>2137</v>
      </c>
      <c r="BJ111" s="412">
        <f t="shared" si="135"/>
        <v>2181</v>
      </c>
      <c r="BK111" s="441">
        <f t="shared" si="157"/>
        <v>2227</v>
      </c>
      <c r="BL111" s="269">
        <f t="shared" si="158"/>
        <v>3564</v>
      </c>
      <c r="BM111" s="270">
        <f t="shared" si="136"/>
        <v>3808.5</v>
      </c>
      <c r="BN111" s="270">
        <f t="shared" si="137"/>
        <v>3983.625</v>
      </c>
      <c r="BO111" s="270">
        <f t="shared" si="138"/>
        <v>4167.375</v>
      </c>
      <c r="BP111" s="270">
        <f t="shared" si="139"/>
        <v>4264.5</v>
      </c>
      <c r="BQ111" s="271">
        <f t="shared" si="140"/>
        <v>4363.875</v>
      </c>
      <c r="BR111" s="448">
        <f t="shared" si="141"/>
        <v>2085</v>
      </c>
      <c r="BS111" s="449">
        <f t="shared" si="142"/>
        <v>2228</v>
      </c>
      <c r="BT111" s="449">
        <f t="shared" si="143"/>
        <v>2331</v>
      </c>
      <c r="BU111" s="449">
        <f t="shared" si="144"/>
        <v>2438</v>
      </c>
      <c r="BV111" s="449">
        <f t="shared" si="145"/>
        <v>2495</v>
      </c>
      <c r="BW111" s="450">
        <f t="shared" si="159"/>
        <v>2553</v>
      </c>
      <c r="BX111" s="542">
        <v>3950</v>
      </c>
      <c r="BY111" s="431">
        <f t="shared" si="160"/>
        <v>4247</v>
      </c>
      <c r="BZ111" s="431">
        <f t="shared" si="161"/>
        <v>4460</v>
      </c>
      <c r="CA111" s="431">
        <f t="shared" si="162"/>
        <v>4683</v>
      </c>
      <c r="CB111" s="431">
        <f t="shared" si="163"/>
        <v>4801</v>
      </c>
      <c r="CC111" s="433">
        <f t="shared" si="164"/>
        <v>4922</v>
      </c>
      <c r="CD111" s="411">
        <f t="shared" si="146"/>
        <v>2311</v>
      </c>
      <c r="CE111" s="412">
        <f t="shared" si="147"/>
        <v>2485</v>
      </c>
      <c r="CF111" s="412">
        <f t="shared" si="148"/>
        <v>2610</v>
      </c>
      <c r="CG111" s="412">
        <f t="shared" si="149"/>
        <v>2740</v>
      </c>
      <c r="CH111" s="412">
        <f t="shared" si="150"/>
        <v>2809</v>
      </c>
      <c r="CI111" s="413">
        <f t="shared" si="165"/>
        <v>2880</v>
      </c>
      <c r="CJ111" s="247">
        <v>1.58</v>
      </c>
      <c r="CK111" s="391">
        <f t="shared" si="151"/>
        <v>1.6985000000000001</v>
      </c>
      <c r="CL111" s="391">
        <f t="shared" si="166"/>
        <v>1.783425</v>
      </c>
      <c r="CM111" s="391">
        <f t="shared" si="167"/>
        <v>1.87259625</v>
      </c>
      <c r="CN111" s="391">
        <f t="shared" si="168"/>
        <v>1.91941115625</v>
      </c>
      <c r="CO111" s="392">
        <f t="shared" si="169"/>
        <v>1.9673964351562501</v>
      </c>
    </row>
    <row r="112" spans="1:93" ht="25.5" customHeight="1" x14ac:dyDescent="0.2">
      <c r="A112" s="683">
        <v>2</v>
      </c>
      <c r="B112" s="330" t="s">
        <v>285</v>
      </c>
      <c r="C112" s="495" t="s">
        <v>136</v>
      </c>
      <c r="D112" s="352">
        <v>1681</v>
      </c>
      <c r="E112" s="346">
        <v>1774</v>
      </c>
      <c r="F112" s="346">
        <v>1850</v>
      </c>
      <c r="G112" s="346">
        <v>1929</v>
      </c>
      <c r="H112" s="346">
        <v>1988</v>
      </c>
      <c r="I112" s="347">
        <v>2048</v>
      </c>
      <c r="J112" s="418">
        <f t="shared" si="88"/>
        <v>1180</v>
      </c>
      <c r="K112" s="419">
        <f t="shared" si="89"/>
        <v>1245</v>
      </c>
      <c r="L112" s="419">
        <f t="shared" si="90"/>
        <v>1298</v>
      </c>
      <c r="M112" s="419">
        <f t="shared" si="91"/>
        <v>1354</v>
      </c>
      <c r="N112" s="419">
        <f t="shared" si="92"/>
        <v>1395</v>
      </c>
      <c r="O112" s="420">
        <f t="shared" si="93"/>
        <v>1437</v>
      </c>
      <c r="P112" s="415">
        <f t="shared" si="94"/>
        <v>2101.25</v>
      </c>
      <c r="Q112" s="416">
        <f t="shared" si="95"/>
        <v>2217.5</v>
      </c>
      <c r="R112" s="416">
        <f t="shared" si="96"/>
        <v>2312.5</v>
      </c>
      <c r="S112" s="416">
        <f t="shared" si="97"/>
        <v>2411.25</v>
      </c>
      <c r="T112" s="416">
        <f t="shared" si="98"/>
        <v>2485</v>
      </c>
      <c r="U112" s="417">
        <f t="shared" si="99"/>
        <v>2560</v>
      </c>
      <c r="V112" s="406">
        <f t="shared" si="100"/>
        <v>1230</v>
      </c>
      <c r="W112" s="407">
        <f t="shared" si="101"/>
        <v>1298</v>
      </c>
      <c r="X112" s="407">
        <f t="shared" si="102"/>
        <v>1353</v>
      </c>
      <c r="Y112" s="407">
        <f t="shared" si="103"/>
        <v>1411</v>
      </c>
      <c r="Z112" s="407">
        <f t="shared" si="104"/>
        <v>1454</v>
      </c>
      <c r="AA112" s="408">
        <f t="shared" si="152"/>
        <v>1498</v>
      </c>
      <c r="AB112" s="415">
        <f t="shared" si="153"/>
        <v>2521.5</v>
      </c>
      <c r="AC112" s="416">
        <f t="shared" si="105"/>
        <v>2661</v>
      </c>
      <c r="AD112" s="416">
        <f t="shared" si="106"/>
        <v>2775</v>
      </c>
      <c r="AE112" s="416">
        <f t="shared" si="107"/>
        <v>2893.5</v>
      </c>
      <c r="AF112" s="416">
        <f t="shared" si="108"/>
        <v>2982</v>
      </c>
      <c r="AG112" s="417">
        <f t="shared" si="109"/>
        <v>3072</v>
      </c>
      <c r="AH112" s="406">
        <f t="shared" si="110"/>
        <v>1476</v>
      </c>
      <c r="AI112" s="407">
        <f t="shared" si="111"/>
        <v>1557</v>
      </c>
      <c r="AJ112" s="407">
        <f t="shared" si="112"/>
        <v>1624</v>
      </c>
      <c r="AK112" s="407">
        <f t="shared" si="113"/>
        <v>1693</v>
      </c>
      <c r="AL112" s="407">
        <f t="shared" si="114"/>
        <v>1745</v>
      </c>
      <c r="AM112" s="408">
        <f t="shared" si="115"/>
        <v>1798</v>
      </c>
      <c r="AN112" s="429">
        <f t="shared" si="154"/>
        <v>2878.625</v>
      </c>
      <c r="AO112" s="427">
        <f t="shared" si="116"/>
        <v>3057.5</v>
      </c>
      <c r="AP112" s="427">
        <f t="shared" si="117"/>
        <v>3196.25</v>
      </c>
      <c r="AQ112" s="427">
        <f t="shared" si="118"/>
        <v>3340.875</v>
      </c>
      <c r="AR112" s="427">
        <f t="shared" si="119"/>
        <v>3436.75</v>
      </c>
      <c r="AS112" s="435">
        <f t="shared" si="120"/>
        <v>3534.5</v>
      </c>
      <c r="AT112" s="442">
        <f t="shared" si="121"/>
        <v>1684</v>
      </c>
      <c r="AU112" s="443">
        <f t="shared" si="122"/>
        <v>1789</v>
      </c>
      <c r="AV112" s="443">
        <f t="shared" si="123"/>
        <v>1870</v>
      </c>
      <c r="AW112" s="443">
        <f t="shared" si="124"/>
        <v>1955</v>
      </c>
      <c r="AX112" s="443">
        <f t="shared" si="125"/>
        <v>2011</v>
      </c>
      <c r="AY112" s="444">
        <f t="shared" si="155"/>
        <v>2068</v>
      </c>
      <c r="AZ112" s="415">
        <f t="shared" si="156"/>
        <v>3235.75</v>
      </c>
      <c r="BA112" s="416">
        <f t="shared" si="126"/>
        <v>3454</v>
      </c>
      <c r="BB112" s="416">
        <f t="shared" si="127"/>
        <v>3617.5</v>
      </c>
      <c r="BC112" s="416">
        <f t="shared" si="128"/>
        <v>3788.25</v>
      </c>
      <c r="BD112" s="416">
        <f t="shared" si="129"/>
        <v>3891.5</v>
      </c>
      <c r="BE112" s="417">
        <f t="shared" si="130"/>
        <v>3997</v>
      </c>
      <c r="BF112" s="451">
        <f t="shared" si="131"/>
        <v>1893</v>
      </c>
      <c r="BG112" s="407">
        <f t="shared" si="132"/>
        <v>2021</v>
      </c>
      <c r="BH112" s="407">
        <f t="shared" si="133"/>
        <v>2117</v>
      </c>
      <c r="BI112" s="407">
        <f t="shared" si="134"/>
        <v>2217</v>
      </c>
      <c r="BJ112" s="407">
        <f t="shared" si="135"/>
        <v>2277</v>
      </c>
      <c r="BK112" s="439">
        <f t="shared" si="157"/>
        <v>2339</v>
      </c>
      <c r="BL112" s="429">
        <f t="shared" si="158"/>
        <v>3592.875</v>
      </c>
      <c r="BM112" s="434">
        <f t="shared" si="136"/>
        <v>3850.5</v>
      </c>
      <c r="BN112" s="434">
        <f t="shared" si="137"/>
        <v>4038.75</v>
      </c>
      <c r="BO112" s="434">
        <f t="shared" si="138"/>
        <v>4235.625</v>
      </c>
      <c r="BP112" s="434">
        <f t="shared" si="139"/>
        <v>4346.25</v>
      </c>
      <c r="BQ112" s="438">
        <f t="shared" si="140"/>
        <v>4459.5</v>
      </c>
      <c r="BR112" s="442">
        <f t="shared" si="141"/>
        <v>2102</v>
      </c>
      <c r="BS112" s="443">
        <f t="shared" si="142"/>
        <v>2253</v>
      </c>
      <c r="BT112" s="443">
        <f t="shared" si="143"/>
        <v>2363</v>
      </c>
      <c r="BU112" s="443">
        <f t="shared" si="144"/>
        <v>2478</v>
      </c>
      <c r="BV112" s="443">
        <f t="shared" si="145"/>
        <v>2543</v>
      </c>
      <c r="BW112" s="444">
        <f t="shared" si="159"/>
        <v>2609</v>
      </c>
      <c r="BX112" s="540">
        <v>3950</v>
      </c>
      <c r="BY112" s="426">
        <f t="shared" si="160"/>
        <v>4247</v>
      </c>
      <c r="BZ112" s="426">
        <f t="shared" si="161"/>
        <v>4460</v>
      </c>
      <c r="CA112" s="426">
        <f t="shared" si="162"/>
        <v>4683</v>
      </c>
      <c r="CB112" s="426">
        <f t="shared" si="163"/>
        <v>4801</v>
      </c>
      <c r="CC112" s="428">
        <f t="shared" si="164"/>
        <v>4922</v>
      </c>
      <c r="CD112" s="406">
        <f t="shared" si="146"/>
        <v>2311</v>
      </c>
      <c r="CE112" s="407">
        <f t="shared" si="147"/>
        <v>2485</v>
      </c>
      <c r="CF112" s="407">
        <f t="shared" si="148"/>
        <v>2610</v>
      </c>
      <c r="CG112" s="407">
        <f t="shared" si="149"/>
        <v>2740</v>
      </c>
      <c r="CH112" s="407">
        <f t="shared" si="150"/>
        <v>2809</v>
      </c>
      <c r="CI112" s="408">
        <f t="shared" si="165"/>
        <v>2880</v>
      </c>
      <c r="CJ112" s="402">
        <v>1.58</v>
      </c>
      <c r="CK112" s="403">
        <f t="shared" si="151"/>
        <v>1.6985000000000001</v>
      </c>
      <c r="CL112" s="403">
        <f t="shared" si="166"/>
        <v>1.783425</v>
      </c>
      <c r="CM112" s="403">
        <f t="shared" si="167"/>
        <v>1.87259625</v>
      </c>
      <c r="CN112" s="403">
        <f t="shared" si="168"/>
        <v>1.91941115625</v>
      </c>
      <c r="CO112" s="404">
        <f t="shared" si="169"/>
        <v>1.9673964351562501</v>
      </c>
    </row>
    <row r="113" spans="1:93" x14ac:dyDescent="0.2">
      <c r="A113" s="684"/>
      <c r="B113" s="332" t="s">
        <v>233</v>
      </c>
      <c r="C113" s="496" t="s">
        <v>136</v>
      </c>
      <c r="D113" s="353">
        <v>1618</v>
      </c>
      <c r="E113" s="348">
        <v>1707</v>
      </c>
      <c r="F113" s="348">
        <v>1781</v>
      </c>
      <c r="G113" s="348">
        <v>1856</v>
      </c>
      <c r="H113" s="348">
        <v>1913</v>
      </c>
      <c r="I113" s="349">
        <v>1969</v>
      </c>
      <c r="J113" s="343">
        <f t="shared" si="88"/>
        <v>1135</v>
      </c>
      <c r="K113" s="344">
        <f t="shared" si="89"/>
        <v>1198</v>
      </c>
      <c r="L113" s="344">
        <f t="shared" si="90"/>
        <v>1250</v>
      </c>
      <c r="M113" s="344">
        <f t="shared" si="91"/>
        <v>1302</v>
      </c>
      <c r="N113" s="344">
        <f t="shared" si="92"/>
        <v>1342</v>
      </c>
      <c r="O113" s="345">
        <f t="shared" si="93"/>
        <v>1382</v>
      </c>
      <c r="P113" s="257">
        <f t="shared" si="94"/>
        <v>2022.5</v>
      </c>
      <c r="Q113" s="248">
        <f t="shared" si="95"/>
        <v>2133.75</v>
      </c>
      <c r="R113" s="248">
        <f t="shared" si="96"/>
        <v>2226.25</v>
      </c>
      <c r="S113" s="248">
        <f t="shared" si="97"/>
        <v>2320</v>
      </c>
      <c r="T113" s="248">
        <f t="shared" si="98"/>
        <v>2391.25</v>
      </c>
      <c r="U113" s="258">
        <f t="shared" si="99"/>
        <v>2461.25</v>
      </c>
      <c r="V113" s="409">
        <f t="shared" si="100"/>
        <v>1184</v>
      </c>
      <c r="W113" s="405">
        <f t="shared" si="101"/>
        <v>1249</v>
      </c>
      <c r="X113" s="405">
        <f t="shared" si="102"/>
        <v>1303</v>
      </c>
      <c r="Y113" s="405">
        <f t="shared" si="103"/>
        <v>1358</v>
      </c>
      <c r="Z113" s="405">
        <f t="shared" si="104"/>
        <v>1399</v>
      </c>
      <c r="AA113" s="410">
        <f t="shared" si="152"/>
        <v>1440</v>
      </c>
      <c r="AB113" s="257">
        <f t="shared" si="153"/>
        <v>2427</v>
      </c>
      <c r="AC113" s="248">
        <f t="shared" si="105"/>
        <v>2560.5</v>
      </c>
      <c r="AD113" s="248">
        <f t="shared" si="106"/>
        <v>2671.5</v>
      </c>
      <c r="AE113" s="248">
        <f t="shared" si="107"/>
        <v>2784</v>
      </c>
      <c r="AF113" s="248">
        <f t="shared" si="108"/>
        <v>2869.5</v>
      </c>
      <c r="AG113" s="258">
        <f t="shared" si="109"/>
        <v>2953.5</v>
      </c>
      <c r="AH113" s="409">
        <f t="shared" si="110"/>
        <v>1420</v>
      </c>
      <c r="AI113" s="405">
        <f t="shared" si="111"/>
        <v>1498</v>
      </c>
      <c r="AJ113" s="405">
        <f t="shared" si="112"/>
        <v>1563</v>
      </c>
      <c r="AK113" s="405">
        <f t="shared" si="113"/>
        <v>1629</v>
      </c>
      <c r="AL113" s="405">
        <f t="shared" si="114"/>
        <v>1679</v>
      </c>
      <c r="AM113" s="410">
        <f t="shared" si="115"/>
        <v>1728</v>
      </c>
      <c r="AN113" s="263">
        <f t="shared" si="154"/>
        <v>2782.75</v>
      </c>
      <c r="AO113" s="366">
        <f t="shared" si="116"/>
        <v>2955.125</v>
      </c>
      <c r="AP113" s="366">
        <f t="shared" si="117"/>
        <v>3090.125</v>
      </c>
      <c r="AQ113" s="366">
        <f t="shared" si="118"/>
        <v>3229</v>
      </c>
      <c r="AR113" s="366">
        <f t="shared" si="119"/>
        <v>3321.875</v>
      </c>
      <c r="AS113" s="436">
        <f t="shared" si="120"/>
        <v>3414.125</v>
      </c>
      <c r="AT113" s="445">
        <f t="shared" si="121"/>
        <v>1628</v>
      </c>
      <c r="AU113" s="446">
        <f t="shared" si="122"/>
        <v>1729</v>
      </c>
      <c r="AV113" s="446">
        <f t="shared" si="123"/>
        <v>1808</v>
      </c>
      <c r="AW113" s="446">
        <f t="shared" si="124"/>
        <v>1889</v>
      </c>
      <c r="AX113" s="446">
        <f t="shared" si="125"/>
        <v>1944</v>
      </c>
      <c r="AY113" s="447">
        <f t="shared" si="155"/>
        <v>1998</v>
      </c>
      <c r="AZ113" s="257">
        <f t="shared" si="156"/>
        <v>3138.5</v>
      </c>
      <c r="BA113" s="248">
        <f t="shared" si="126"/>
        <v>3349.75</v>
      </c>
      <c r="BB113" s="248">
        <f t="shared" si="127"/>
        <v>3508.75</v>
      </c>
      <c r="BC113" s="248">
        <f t="shared" si="128"/>
        <v>3674</v>
      </c>
      <c r="BD113" s="248">
        <f t="shared" si="129"/>
        <v>3774.25</v>
      </c>
      <c r="BE113" s="258">
        <f t="shared" si="130"/>
        <v>3874.75</v>
      </c>
      <c r="BF113" s="452">
        <f t="shared" si="131"/>
        <v>1837</v>
      </c>
      <c r="BG113" s="405">
        <f t="shared" si="132"/>
        <v>1960</v>
      </c>
      <c r="BH113" s="405">
        <f t="shared" si="133"/>
        <v>2053</v>
      </c>
      <c r="BI113" s="405">
        <f t="shared" si="134"/>
        <v>2150</v>
      </c>
      <c r="BJ113" s="405">
        <f t="shared" si="135"/>
        <v>2208</v>
      </c>
      <c r="BK113" s="440">
        <f t="shared" si="157"/>
        <v>2267</v>
      </c>
      <c r="BL113" s="263">
        <f t="shared" si="158"/>
        <v>3494.25</v>
      </c>
      <c r="BM113" s="264">
        <f t="shared" si="136"/>
        <v>3744.375</v>
      </c>
      <c r="BN113" s="264">
        <f t="shared" si="137"/>
        <v>3927.375</v>
      </c>
      <c r="BO113" s="264">
        <f t="shared" si="138"/>
        <v>4119</v>
      </c>
      <c r="BP113" s="264">
        <f t="shared" si="139"/>
        <v>4226.625</v>
      </c>
      <c r="BQ113" s="265">
        <f t="shared" si="140"/>
        <v>4335.375</v>
      </c>
      <c r="BR113" s="445">
        <f t="shared" si="141"/>
        <v>2045</v>
      </c>
      <c r="BS113" s="446">
        <f t="shared" si="142"/>
        <v>2191</v>
      </c>
      <c r="BT113" s="446">
        <f t="shared" si="143"/>
        <v>2298</v>
      </c>
      <c r="BU113" s="446">
        <f t="shared" si="144"/>
        <v>2410</v>
      </c>
      <c r="BV113" s="446">
        <f t="shared" si="145"/>
        <v>2473</v>
      </c>
      <c r="BW113" s="447">
        <f t="shared" si="159"/>
        <v>2537</v>
      </c>
      <c r="BX113" s="541">
        <v>3850</v>
      </c>
      <c r="BY113" s="387">
        <f t="shared" si="160"/>
        <v>4139</v>
      </c>
      <c r="BZ113" s="387">
        <f t="shared" si="161"/>
        <v>4346</v>
      </c>
      <c r="CA113" s="387">
        <f t="shared" si="162"/>
        <v>4564</v>
      </c>
      <c r="CB113" s="387">
        <f t="shared" si="163"/>
        <v>4679</v>
      </c>
      <c r="CC113" s="388">
        <f t="shared" si="164"/>
        <v>4796</v>
      </c>
      <c r="CD113" s="409">
        <f t="shared" si="146"/>
        <v>2253</v>
      </c>
      <c r="CE113" s="405">
        <f t="shared" si="147"/>
        <v>2422</v>
      </c>
      <c r="CF113" s="405">
        <f t="shared" si="148"/>
        <v>2543</v>
      </c>
      <c r="CG113" s="405">
        <f t="shared" si="149"/>
        <v>2670</v>
      </c>
      <c r="CH113" s="405">
        <f t="shared" si="150"/>
        <v>2738</v>
      </c>
      <c r="CI113" s="410">
        <f t="shared" si="165"/>
        <v>2806</v>
      </c>
      <c r="CJ113" s="246">
        <v>1.54</v>
      </c>
      <c r="CK113" s="389">
        <f t="shared" si="151"/>
        <v>1.6555</v>
      </c>
      <c r="CL113" s="389">
        <f t="shared" si="166"/>
        <v>1.738275</v>
      </c>
      <c r="CM113" s="389">
        <f t="shared" si="167"/>
        <v>1.8251887500000001</v>
      </c>
      <c r="CN113" s="389">
        <f t="shared" si="168"/>
        <v>1.8708184687500002</v>
      </c>
      <c r="CO113" s="390">
        <f t="shared" si="169"/>
        <v>1.9175889304687503</v>
      </c>
    </row>
    <row r="114" spans="1:93" x14ac:dyDescent="0.2">
      <c r="A114" s="684"/>
      <c r="B114" s="332" t="s">
        <v>234</v>
      </c>
      <c r="C114" s="496" t="s">
        <v>136</v>
      </c>
      <c r="D114" s="353">
        <v>1554</v>
      </c>
      <c r="E114" s="348">
        <v>1639</v>
      </c>
      <c r="F114" s="348">
        <v>1709</v>
      </c>
      <c r="G114" s="348">
        <v>1781</v>
      </c>
      <c r="H114" s="348">
        <v>1835</v>
      </c>
      <c r="I114" s="349">
        <v>1889</v>
      </c>
      <c r="J114" s="343">
        <f t="shared" si="88"/>
        <v>1090</v>
      </c>
      <c r="K114" s="344">
        <f t="shared" si="89"/>
        <v>1150</v>
      </c>
      <c r="L114" s="344">
        <f t="shared" si="90"/>
        <v>1199</v>
      </c>
      <c r="M114" s="344">
        <f t="shared" si="91"/>
        <v>1250</v>
      </c>
      <c r="N114" s="344">
        <f t="shared" si="92"/>
        <v>1288</v>
      </c>
      <c r="O114" s="345">
        <f t="shared" si="93"/>
        <v>1325</v>
      </c>
      <c r="P114" s="257">
        <f t="shared" si="94"/>
        <v>1942.5</v>
      </c>
      <c r="Q114" s="248">
        <f t="shared" si="95"/>
        <v>2048.75</v>
      </c>
      <c r="R114" s="248">
        <f t="shared" si="96"/>
        <v>2136.25</v>
      </c>
      <c r="S114" s="248">
        <f t="shared" si="97"/>
        <v>2226.25</v>
      </c>
      <c r="T114" s="248">
        <f t="shared" si="98"/>
        <v>2293.75</v>
      </c>
      <c r="U114" s="258">
        <f t="shared" si="99"/>
        <v>2361.25</v>
      </c>
      <c r="V114" s="409">
        <f t="shared" si="100"/>
        <v>1137</v>
      </c>
      <c r="W114" s="405">
        <f t="shared" si="101"/>
        <v>1199</v>
      </c>
      <c r="X114" s="405">
        <f t="shared" si="102"/>
        <v>1250</v>
      </c>
      <c r="Y114" s="405">
        <f t="shared" si="103"/>
        <v>1303</v>
      </c>
      <c r="Z114" s="405">
        <f t="shared" si="104"/>
        <v>1342</v>
      </c>
      <c r="AA114" s="410">
        <f t="shared" si="152"/>
        <v>1382</v>
      </c>
      <c r="AB114" s="257">
        <f t="shared" si="153"/>
        <v>2331</v>
      </c>
      <c r="AC114" s="248">
        <f t="shared" si="105"/>
        <v>2458.5</v>
      </c>
      <c r="AD114" s="248">
        <f t="shared" si="106"/>
        <v>2563.5</v>
      </c>
      <c r="AE114" s="248">
        <f t="shared" si="107"/>
        <v>2671.5</v>
      </c>
      <c r="AF114" s="248">
        <f t="shared" si="108"/>
        <v>2752.5</v>
      </c>
      <c r="AG114" s="258">
        <f t="shared" si="109"/>
        <v>2833.5</v>
      </c>
      <c r="AH114" s="409">
        <f t="shared" si="110"/>
        <v>1364</v>
      </c>
      <c r="AI114" s="405">
        <f t="shared" si="111"/>
        <v>1439</v>
      </c>
      <c r="AJ114" s="405">
        <f t="shared" si="112"/>
        <v>1500</v>
      </c>
      <c r="AK114" s="405">
        <f t="shared" si="113"/>
        <v>1563</v>
      </c>
      <c r="AL114" s="405">
        <f t="shared" si="114"/>
        <v>1611</v>
      </c>
      <c r="AM114" s="410">
        <f t="shared" si="115"/>
        <v>1658</v>
      </c>
      <c r="AN114" s="263">
        <f t="shared" si="154"/>
        <v>2685.75</v>
      </c>
      <c r="AO114" s="366">
        <f t="shared" si="116"/>
        <v>2851.875</v>
      </c>
      <c r="AP114" s="366">
        <f t="shared" si="117"/>
        <v>2981.125</v>
      </c>
      <c r="AQ114" s="366">
        <f t="shared" si="118"/>
        <v>3115.125</v>
      </c>
      <c r="AR114" s="366">
        <f t="shared" si="119"/>
        <v>3203.875</v>
      </c>
      <c r="AS114" s="436">
        <f t="shared" si="120"/>
        <v>3293.125</v>
      </c>
      <c r="AT114" s="445">
        <f t="shared" si="121"/>
        <v>1572</v>
      </c>
      <c r="AU114" s="446">
        <f t="shared" si="122"/>
        <v>1669</v>
      </c>
      <c r="AV114" s="446">
        <f t="shared" si="123"/>
        <v>1744</v>
      </c>
      <c r="AW114" s="446">
        <f t="shared" si="124"/>
        <v>1823</v>
      </c>
      <c r="AX114" s="446">
        <f t="shared" si="125"/>
        <v>1875</v>
      </c>
      <c r="AY114" s="447">
        <f t="shared" si="155"/>
        <v>1927</v>
      </c>
      <c r="AZ114" s="257">
        <f t="shared" si="156"/>
        <v>3040.5</v>
      </c>
      <c r="BA114" s="248">
        <f t="shared" si="126"/>
        <v>3245.25</v>
      </c>
      <c r="BB114" s="248">
        <f t="shared" si="127"/>
        <v>3398.75</v>
      </c>
      <c r="BC114" s="248">
        <f t="shared" si="128"/>
        <v>3558.75</v>
      </c>
      <c r="BD114" s="248">
        <f t="shared" si="129"/>
        <v>3655.25</v>
      </c>
      <c r="BE114" s="258">
        <f t="shared" si="130"/>
        <v>3752.75</v>
      </c>
      <c r="BF114" s="452">
        <f t="shared" si="131"/>
        <v>1779</v>
      </c>
      <c r="BG114" s="405">
        <f t="shared" si="132"/>
        <v>1899</v>
      </c>
      <c r="BH114" s="405">
        <f t="shared" si="133"/>
        <v>1989</v>
      </c>
      <c r="BI114" s="405">
        <f t="shared" si="134"/>
        <v>2082</v>
      </c>
      <c r="BJ114" s="405">
        <f t="shared" si="135"/>
        <v>2139</v>
      </c>
      <c r="BK114" s="440">
        <f t="shared" si="157"/>
        <v>2196</v>
      </c>
      <c r="BL114" s="263">
        <f t="shared" si="158"/>
        <v>3395.25</v>
      </c>
      <c r="BM114" s="264">
        <f t="shared" si="136"/>
        <v>3638.625</v>
      </c>
      <c r="BN114" s="264">
        <f t="shared" si="137"/>
        <v>3816.375</v>
      </c>
      <c r="BO114" s="264">
        <f t="shared" si="138"/>
        <v>4002.375</v>
      </c>
      <c r="BP114" s="264">
        <f t="shared" si="139"/>
        <v>4106.625</v>
      </c>
      <c r="BQ114" s="265">
        <f t="shared" si="140"/>
        <v>4212.375</v>
      </c>
      <c r="BR114" s="445">
        <f t="shared" si="141"/>
        <v>1987</v>
      </c>
      <c r="BS114" s="446">
        <f t="shared" si="142"/>
        <v>2129</v>
      </c>
      <c r="BT114" s="446">
        <f t="shared" si="143"/>
        <v>2233</v>
      </c>
      <c r="BU114" s="446">
        <f t="shared" si="144"/>
        <v>2342</v>
      </c>
      <c r="BV114" s="446">
        <f t="shared" si="145"/>
        <v>2403</v>
      </c>
      <c r="BW114" s="447">
        <f t="shared" si="159"/>
        <v>2465</v>
      </c>
      <c r="BX114" s="541">
        <v>3750</v>
      </c>
      <c r="BY114" s="387">
        <f t="shared" si="160"/>
        <v>4032</v>
      </c>
      <c r="BZ114" s="387">
        <f t="shared" si="161"/>
        <v>4234</v>
      </c>
      <c r="CA114" s="387">
        <f t="shared" si="162"/>
        <v>4446</v>
      </c>
      <c r="CB114" s="387">
        <f t="shared" si="163"/>
        <v>4558</v>
      </c>
      <c r="CC114" s="388">
        <f t="shared" si="164"/>
        <v>4672</v>
      </c>
      <c r="CD114" s="409">
        <f t="shared" si="146"/>
        <v>2194</v>
      </c>
      <c r="CE114" s="405">
        <f t="shared" si="147"/>
        <v>2359</v>
      </c>
      <c r="CF114" s="405">
        <f t="shared" si="148"/>
        <v>2477</v>
      </c>
      <c r="CG114" s="405">
        <f t="shared" si="149"/>
        <v>2601</v>
      </c>
      <c r="CH114" s="405">
        <f t="shared" si="150"/>
        <v>2667</v>
      </c>
      <c r="CI114" s="410">
        <f t="shared" si="165"/>
        <v>2734</v>
      </c>
      <c r="CJ114" s="246">
        <v>1.5</v>
      </c>
      <c r="CK114" s="389">
        <f t="shared" si="151"/>
        <v>1.6125</v>
      </c>
      <c r="CL114" s="389">
        <f t="shared" si="166"/>
        <v>1.693125</v>
      </c>
      <c r="CM114" s="389">
        <f t="shared" si="167"/>
        <v>1.7777812500000001</v>
      </c>
      <c r="CN114" s="389">
        <f t="shared" si="168"/>
        <v>1.82222578125</v>
      </c>
      <c r="CO114" s="390">
        <f t="shared" si="169"/>
        <v>1.8677814257812499</v>
      </c>
    </row>
    <row r="115" spans="1:93" ht="13.5" thickBot="1" x14ac:dyDescent="0.25">
      <c r="A115" s="685"/>
      <c r="B115" s="334" t="s">
        <v>223</v>
      </c>
      <c r="C115" s="546" t="s">
        <v>136</v>
      </c>
      <c r="D115" s="354">
        <v>1516</v>
      </c>
      <c r="E115" s="350">
        <v>1567</v>
      </c>
      <c r="F115" s="350">
        <v>1604</v>
      </c>
      <c r="G115" s="350">
        <v>1643</v>
      </c>
      <c r="H115" s="350">
        <v>1663</v>
      </c>
      <c r="I115" s="351">
        <v>1683</v>
      </c>
      <c r="J115" s="421">
        <f t="shared" si="88"/>
        <v>1064</v>
      </c>
      <c r="K115" s="422">
        <f t="shared" si="89"/>
        <v>1100</v>
      </c>
      <c r="L115" s="422">
        <f t="shared" si="90"/>
        <v>1126</v>
      </c>
      <c r="M115" s="422">
        <f t="shared" si="91"/>
        <v>1153</v>
      </c>
      <c r="N115" s="422">
        <f t="shared" si="92"/>
        <v>1167</v>
      </c>
      <c r="O115" s="423">
        <f t="shared" si="93"/>
        <v>1181</v>
      </c>
      <c r="P115" s="260">
        <f t="shared" si="94"/>
        <v>1895</v>
      </c>
      <c r="Q115" s="261">
        <f t="shared" si="95"/>
        <v>1958.75</v>
      </c>
      <c r="R115" s="261">
        <f t="shared" si="96"/>
        <v>2005</v>
      </c>
      <c r="S115" s="261">
        <f t="shared" si="97"/>
        <v>2053.75</v>
      </c>
      <c r="T115" s="261">
        <f t="shared" si="98"/>
        <v>2078.75</v>
      </c>
      <c r="U115" s="262">
        <f t="shared" si="99"/>
        <v>2103.75</v>
      </c>
      <c r="V115" s="411">
        <f t="shared" si="100"/>
        <v>1109</v>
      </c>
      <c r="W115" s="412">
        <f t="shared" si="101"/>
        <v>1146</v>
      </c>
      <c r="X115" s="412">
        <f t="shared" si="102"/>
        <v>1173</v>
      </c>
      <c r="Y115" s="412">
        <f t="shared" si="103"/>
        <v>1202</v>
      </c>
      <c r="Z115" s="412">
        <f t="shared" si="104"/>
        <v>1217</v>
      </c>
      <c r="AA115" s="413">
        <f t="shared" si="152"/>
        <v>1231</v>
      </c>
      <c r="AB115" s="260">
        <f t="shared" si="153"/>
        <v>2274</v>
      </c>
      <c r="AC115" s="261">
        <f t="shared" si="105"/>
        <v>2350.5</v>
      </c>
      <c r="AD115" s="261">
        <f t="shared" si="106"/>
        <v>2406</v>
      </c>
      <c r="AE115" s="261">
        <f t="shared" si="107"/>
        <v>2464.5</v>
      </c>
      <c r="AF115" s="261">
        <f t="shared" si="108"/>
        <v>2494.5</v>
      </c>
      <c r="AG115" s="262">
        <f t="shared" si="109"/>
        <v>2524.5</v>
      </c>
      <c r="AH115" s="411">
        <f t="shared" si="110"/>
        <v>1331</v>
      </c>
      <c r="AI115" s="412">
        <f t="shared" si="111"/>
        <v>1376</v>
      </c>
      <c r="AJ115" s="412">
        <f t="shared" si="112"/>
        <v>1408</v>
      </c>
      <c r="AK115" s="412">
        <f t="shared" si="113"/>
        <v>1442</v>
      </c>
      <c r="AL115" s="412">
        <f t="shared" si="114"/>
        <v>1460</v>
      </c>
      <c r="AM115" s="413">
        <f t="shared" si="115"/>
        <v>1477</v>
      </c>
      <c r="AN115" s="269">
        <f t="shared" si="154"/>
        <v>2608</v>
      </c>
      <c r="AO115" s="432">
        <f t="shared" si="116"/>
        <v>2733.125</v>
      </c>
      <c r="AP115" s="432">
        <f t="shared" si="117"/>
        <v>2823.5</v>
      </c>
      <c r="AQ115" s="432">
        <f t="shared" si="118"/>
        <v>2918.375</v>
      </c>
      <c r="AR115" s="432">
        <f t="shared" si="119"/>
        <v>2967.625</v>
      </c>
      <c r="AS115" s="437">
        <f t="shared" si="120"/>
        <v>3017.625</v>
      </c>
      <c r="AT115" s="448">
        <f t="shared" si="121"/>
        <v>1526</v>
      </c>
      <c r="AU115" s="449">
        <f t="shared" si="122"/>
        <v>1599</v>
      </c>
      <c r="AV115" s="449">
        <f t="shared" si="123"/>
        <v>1652</v>
      </c>
      <c r="AW115" s="449">
        <f t="shared" si="124"/>
        <v>1708</v>
      </c>
      <c r="AX115" s="449">
        <f t="shared" si="125"/>
        <v>1737</v>
      </c>
      <c r="AY115" s="450">
        <f t="shared" si="155"/>
        <v>1766</v>
      </c>
      <c r="AZ115" s="260">
        <f t="shared" si="156"/>
        <v>2942</v>
      </c>
      <c r="BA115" s="261">
        <f t="shared" si="126"/>
        <v>3115.75</v>
      </c>
      <c r="BB115" s="261">
        <f t="shared" si="127"/>
        <v>3241</v>
      </c>
      <c r="BC115" s="261">
        <f t="shared" si="128"/>
        <v>3372.25</v>
      </c>
      <c r="BD115" s="261">
        <f t="shared" si="129"/>
        <v>3440.75</v>
      </c>
      <c r="BE115" s="262">
        <f t="shared" si="130"/>
        <v>3510.75</v>
      </c>
      <c r="BF115" s="453">
        <f t="shared" si="131"/>
        <v>1722</v>
      </c>
      <c r="BG115" s="412">
        <f t="shared" si="132"/>
        <v>1823</v>
      </c>
      <c r="BH115" s="412">
        <f t="shared" si="133"/>
        <v>1896</v>
      </c>
      <c r="BI115" s="412">
        <f t="shared" si="134"/>
        <v>1973</v>
      </c>
      <c r="BJ115" s="412">
        <f t="shared" si="135"/>
        <v>2013</v>
      </c>
      <c r="BK115" s="441">
        <f t="shared" si="157"/>
        <v>2054</v>
      </c>
      <c r="BL115" s="269">
        <f t="shared" si="158"/>
        <v>3276</v>
      </c>
      <c r="BM115" s="270">
        <f t="shared" si="136"/>
        <v>3498.375</v>
      </c>
      <c r="BN115" s="270">
        <f t="shared" si="137"/>
        <v>3658.5</v>
      </c>
      <c r="BO115" s="270">
        <f t="shared" si="138"/>
        <v>3826.125</v>
      </c>
      <c r="BP115" s="270">
        <f t="shared" si="139"/>
        <v>3913.875</v>
      </c>
      <c r="BQ115" s="271">
        <f t="shared" si="140"/>
        <v>4003.875</v>
      </c>
      <c r="BR115" s="448">
        <f t="shared" si="141"/>
        <v>1917</v>
      </c>
      <c r="BS115" s="449">
        <f t="shared" si="142"/>
        <v>2047</v>
      </c>
      <c r="BT115" s="449">
        <f t="shared" si="143"/>
        <v>2141</v>
      </c>
      <c r="BU115" s="449">
        <f t="shared" si="144"/>
        <v>2239</v>
      </c>
      <c r="BV115" s="449">
        <f t="shared" si="145"/>
        <v>2290</v>
      </c>
      <c r="BW115" s="450">
        <f t="shared" si="159"/>
        <v>2343</v>
      </c>
      <c r="BX115" s="542">
        <v>3610</v>
      </c>
      <c r="BY115" s="431">
        <f t="shared" si="160"/>
        <v>3881</v>
      </c>
      <c r="BZ115" s="431">
        <f t="shared" si="161"/>
        <v>4076</v>
      </c>
      <c r="CA115" s="431">
        <f t="shared" si="162"/>
        <v>4280</v>
      </c>
      <c r="CB115" s="431">
        <f t="shared" si="163"/>
        <v>4387</v>
      </c>
      <c r="CC115" s="433">
        <f t="shared" si="164"/>
        <v>4497</v>
      </c>
      <c r="CD115" s="411">
        <f t="shared" si="146"/>
        <v>2112</v>
      </c>
      <c r="CE115" s="412">
        <f t="shared" si="147"/>
        <v>2271</v>
      </c>
      <c r="CF115" s="412">
        <f t="shared" si="148"/>
        <v>2385</v>
      </c>
      <c r="CG115" s="412">
        <f t="shared" si="149"/>
        <v>2504</v>
      </c>
      <c r="CH115" s="412">
        <f t="shared" si="150"/>
        <v>2567</v>
      </c>
      <c r="CI115" s="413">
        <f t="shared" si="165"/>
        <v>2631</v>
      </c>
      <c r="CJ115" s="247">
        <v>1.44</v>
      </c>
      <c r="CK115" s="391">
        <f t="shared" si="151"/>
        <v>1.548</v>
      </c>
      <c r="CL115" s="391">
        <f t="shared" si="166"/>
        <v>1.6254</v>
      </c>
      <c r="CM115" s="391">
        <f t="shared" si="167"/>
        <v>1.7066699999999999</v>
      </c>
      <c r="CN115" s="391">
        <f t="shared" si="168"/>
        <v>1.7493367499999999</v>
      </c>
      <c r="CO115" s="392">
        <f t="shared" si="169"/>
        <v>1.7930701687499999</v>
      </c>
    </row>
    <row r="116" spans="1:93" x14ac:dyDescent="0.2">
      <c r="A116" s="683">
        <v>3</v>
      </c>
      <c r="B116" s="487" t="s">
        <v>287</v>
      </c>
      <c r="C116" s="495" t="s">
        <v>15</v>
      </c>
      <c r="D116" s="352">
        <v>2567</v>
      </c>
      <c r="E116" s="346">
        <v>2715</v>
      </c>
      <c r="F116" s="346">
        <v>2838</v>
      </c>
      <c r="G116" s="346">
        <v>2964</v>
      </c>
      <c r="H116" s="346">
        <v>3058</v>
      </c>
      <c r="I116" s="347">
        <v>3153</v>
      </c>
      <c r="J116" s="418">
        <f t="shared" si="88"/>
        <v>1801</v>
      </c>
      <c r="K116" s="419">
        <f t="shared" si="89"/>
        <v>1905</v>
      </c>
      <c r="L116" s="419">
        <f t="shared" si="90"/>
        <v>1991</v>
      </c>
      <c r="M116" s="419">
        <f t="shared" si="91"/>
        <v>2079</v>
      </c>
      <c r="N116" s="419">
        <f t="shared" si="92"/>
        <v>2145</v>
      </c>
      <c r="O116" s="420">
        <f t="shared" si="93"/>
        <v>2212</v>
      </c>
      <c r="P116" s="415">
        <f t="shared" si="94"/>
        <v>3208.75</v>
      </c>
      <c r="Q116" s="416">
        <f t="shared" si="95"/>
        <v>3393.75</v>
      </c>
      <c r="R116" s="416">
        <f t="shared" si="96"/>
        <v>3547.5</v>
      </c>
      <c r="S116" s="416">
        <f t="shared" si="97"/>
        <v>3705</v>
      </c>
      <c r="T116" s="416">
        <f t="shared" si="98"/>
        <v>3822.5</v>
      </c>
      <c r="U116" s="417">
        <f t="shared" si="99"/>
        <v>3941.25</v>
      </c>
      <c r="V116" s="406">
        <f t="shared" si="100"/>
        <v>1878</v>
      </c>
      <c r="W116" s="407">
        <f t="shared" si="101"/>
        <v>1986</v>
      </c>
      <c r="X116" s="407">
        <f t="shared" si="102"/>
        <v>2076</v>
      </c>
      <c r="Y116" s="407">
        <f t="shared" si="103"/>
        <v>2168</v>
      </c>
      <c r="Z116" s="407">
        <f t="shared" si="104"/>
        <v>2237</v>
      </c>
      <c r="AA116" s="408">
        <f t="shared" si="152"/>
        <v>2306</v>
      </c>
      <c r="AB116" s="415">
        <f t="shared" si="153"/>
        <v>3850.5</v>
      </c>
      <c r="AC116" s="416">
        <f t="shared" si="105"/>
        <v>4072.5</v>
      </c>
      <c r="AD116" s="416">
        <f t="shared" si="106"/>
        <v>4257</v>
      </c>
      <c r="AE116" s="416">
        <f t="shared" si="107"/>
        <v>4446</v>
      </c>
      <c r="AF116" s="416">
        <f t="shared" si="108"/>
        <v>4587</v>
      </c>
      <c r="AG116" s="417">
        <f t="shared" si="109"/>
        <v>4729.5</v>
      </c>
      <c r="AH116" s="406">
        <f t="shared" si="110"/>
        <v>2253</v>
      </c>
      <c r="AI116" s="407">
        <f t="shared" si="111"/>
        <v>2383</v>
      </c>
      <c r="AJ116" s="407">
        <f t="shared" si="112"/>
        <v>2491</v>
      </c>
      <c r="AK116" s="407">
        <f t="shared" si="113"/>
        <v>2601</v>
      </c>
      <c r="AL116" s="407">
        <f t="shared" si="114"/>
        <v>2684</v>
      </c>
      <c r="AM116" s="408">
        <f t="shared" si="115"/>
        <v>2767</v>
      </c>
      <c r="AN116" s="429">
        <f t="shared" si="154"/>
        <v>4055.875</v>
      </c>
      <c r="AO116" s="427">
        <f t="shared" si="116"/>
        <v>4310.125</v>
      </c>
      <c r="AP116" s="427">
        <f t="shared" si="117"/>
        <v>4511.5</v>
      </c>
      <c r="AQ116" s="427">
        <f t="shared" si="118"/>
        <v>4719.25</v>
      </c>
      <c r="AR116" s="427">
        <f t="shared" si="119"/>
        <v>4859.75</v>
      </c>
      <c r="AS116" s="435">
        <f t="shared" si="120"/>
        <v>5002.125</v>
      </c>
      <c r="AT116" s="442">
        <f t="shared" si="121"/>
        <v>2373</v>
      </c>
      <c r="AU116" s="443">
        <f t="shared" si="122"/>
        <v>2522</v>
      </c>
      <c r="AV116" s="443">
        <f t="shared" si="123"/>
        <v>2640</v>
      </c>
      <c r="AW116" s="443">
        <f t="shared" si="124"/>
        <v>2761</v>
      </c>
      <c r="AX116" s="443">
        <f t="shared" si="125"/>
        <v>2843</v>
      </c>
      <c r="AY116" s="444">
        <f t="shared" si="155"/>
        <v>2927</v>
      </c>
      <c r="AZ116" s="415">
        <f t="shared" si="156"/>
        <v>4261.25</v>
      </c>
      <c r="BA116" s="416">
        <f t="shared" si="126"/>
        <v>4547.75</v>
      </c>
      <c r="BB116" s="416">
        <f t="shared" si="127"/>
        <v>4766</v>
      </c>
      <c r="BC116" s="416">
        <f t="shared" si="128"/>
        <v>4992.5</v>
      </c>
      <c r="BD116" s="416">
        <f t="shared" si="129"/>
        <v>5132.5</v>
      </c>
      <c r="BE116" s="417">
        <f t="shared" si="130"/>
        <v>5274.75</v>
      </c>
      <c r="BF116" s="451">
        <f t="shared" si="131"/>
        <v>2493</v>
      </c>
      <c r="BG116" s="407">
        <f t="shared" si="132"/>
        <v>2661</v>
      </c>
      <c r="BH116" s="407">
        <f t="shared" si="133"/>
        <v>2789</v>
      </c>
      <c r="BI116" s="407">
        <f t="shared" si="134"/>
        <v>2921</v>
      </c>
      <c r="BJ116" s="407">
        <f t="shared" si="135"/>
        <v>3003</v>
      </c>
      <c r="BK116" s="439">
        <f t="shared" si="157"/>
        <v>3086</v>
      </c>
      <c r="BL116" s="429">
        <f t="shared" si="158"/>
        <v>4466.625</v>
      </c>
      <c r="BM116" s="434">
        <f t="shared" si="136"/>
        <v>4785.375</v>
      </c>
      <c r="BN116" s="434">
        <f t="shared" si="137"/>
        <v>5020.5</v>
      </c>
      <c r="BO116" s="434">
        <f t="shared" si="138"/>
        <v>5265.75</v>
      </c>
      <c r="BP116" s="434">
        <f t="shared" si="139"/>
        <v>5405.25</v>
      </c>
      <c r="BQ116" s="438">
        <f t="shared" si="140"/>
        <v>5547.375</v>
      </c>
      <c r="BR116" s="442">
        <f t="shared" si="141"/>
        <v>2613</v>
      </c>
      <c r="BS116" s="443">
        <f t="shared" si="142"/>
        <v>2800</v>
      </c>
      <c r="BT116" s="443">
        <f t="shared" si="143"/>
        <v>2937</v>
      </c>
      <c r="BU116" s="443">
        <f t="shared" si="144"/>
        <v>3081</v>
      </c>
      <c r="BV116" s="443">
        <f t="shared" si="145"/>
        <v>3163</v>
      </c>
      <c r="BW116" s="444">
        <f t="shared" si="159"/>
        <v>3246</v>
      </c>
      <c r="BX116" s="540">
        <v>4672</v>
      </c>
      <c r="BY116" s="426">
        <f t="shared" si="160"/>
        <v>5023</v>
      </c>
      <c r="BZ116" s="426">
        <f t="shared" si="161"/>
        <v>5275</v>
      </c>
      <c r="CA116" s="426">
        <f t="shared" si="162"/>
        <v>5539</v>
      </c>
      <c r="CB116" s="426">
        <f t="shared" si="163"/>
        <v>5678</v>
      </c>
      <c r="CC116" s="428">
        <f t="shared" si="164"/>
        <v>5820</v>
      </c>
      <c r="CD116" s="406">
        <f t="shared" si="146"/>
        <v>2734</v>
      </c>
      <c r="CE116" s="407">
        <f t="shared" si="147"/>
        <v>2939</v>
      </c>
      <c r="CF116" s="407">
        <f t="shared" si="148"/>
        <v>3086</v>
      </c>
      <c r="CG116" s="407">
        <f t="shared" si="149"/>
        <v>3241</v>
      </c>
      <c r="CH116" s="407">
        <f t="shared" si="150"/>
        <v>3322</v>
      </c>
      <c r="CI116" s="408">
        <f t="shared" si="165"/>
        <v>3405</v>
      </c>
      <c r="CJ116" s="402">
        <v>1.87</v>
      </c>
      <c r="CK116" s="403">
        <f t="shared" si="151"/>
        <v>2.0102500000000001</v>
      </c>
      <c r="CL116" s="403">
        <f t="shared" si="166"/>
        <v>2.1107624999999999</v>
      </c>
      <c r="CM116" s="403">
        <f t="shared" si="167"/>
        <v>2.2163006249999997</v>
      </c>
      <c r="CN116" s="403">
        <f t="shared" si="168"/>
        <v>2.2717081406249995</v>
      </c>
      <c r="CO116" s="404">
        <f t="shared" si="169"/>
        <v>2.3285008441406245</v>
      </c>
    </row>
    <row r="117" spans="1:93" x14ac:dyDescent="0.2">
      <c r="A117" s="684"/>
      <c r="B117" s="477" t="s">
        <v>298</v>
      </c>
      <c r="C117" s="496" t="s">
        <v>15</v>
      </c>
      <c r="D117" s="353">
        <v>2265</v>
      </c>
      <c r="E117" s="348">
        <v>2394</v>
      </c>
      <c r="F117" s="348">
        <v>2501</v>
      </c>
      <c r="G117" s="348">
        <v>2611</v>
      </c>
      <c r="H117" s="348">
        <v>2693</v>
      </c>
      <c r="I117" s="349">
        <v>2776</v>
      </c>
      <c r="J117" s="343">
        <f t="shared" si="88"/>
        <v>1589</v>
      </c>
      <c r="K117" s="344">
        <f t="shared" si="89"/>
        <v>1680</v>
      </c>
      <c r="L117" s="344">
        <f t="shared" si="90"/>
        <v>1755</v>
      </c>
      <c r="M117" s="344">
        <f t="shared" si="91"/>
        <v>1832</v>
      </c>
      <c r="N117" s="344">
        <f t="shared" si="92"/>
        <v>1889</v>
      </c>
      <c r="O117" s="345">
        <f t="shared" si="93"/>
        <v>1948</v>
      </c>
      <c r="P117" s="257">
        <f t="shared" si="94"/>
        <v>2831.25</v>
      </c>
      <c r="Q117" s="248">
        <f t="shared" si="95"/>
        <v>2992.5</v>
      </c>
      <c r="R117" s="248">
        <f t="shared" si="96"/>
        <v>3126.25</v>
      </c>
      <c r="S117" s="248">
        <f t="shared" si="97"/>
        <v>3263.75</v>
      </c>
      <c r="T117" s="248">
        <f t="shared" si="98"/>
        <v>3366.25</v>
      </c>
      <c r="U117" s="258">
        <f t="shared" si="99"/>
        <v>3470</v>
      </c>
      <c r="V117" s="409">
        <f t="shared" si="100"/>
        <v>1657</v>
      </c>
      <c r="W117" s="405">
        <f t="shared" si="101"/>
        <v>1751</v>
      </c>
      <c r="X117" s="405">
        <f t="shared" si="102"/>
        <v>1829</v>
      </c>
      <c r="Y117" s="405">
        <f t="shared" si="103"/>
        <v>1910</v>
      </c>
      <c r="Z117" s="405">
        <f t="shared" si="104"/>
        <v>1970</v>
      </c>
      <c r="AA117" s="410">
        <f t="shared" si="152"/>
        <v>2030</v>
      </c>
      <c r="AB117" s="257">
        <f t="shared" si="153"/>
        <v>3397.5</v>
      </c>
      <c r="AC117" s="248">
        <f t="shared" si="105"/>
        <v>3591</v>
      </c>
      <c r="AD117" s="248">
        <f t="shared" si="106"/>
        <v>3751.5</v>
      </c>
      <c r="AE117" s="248">
        <f t="shared" si="107"/>
        <v>3916.5</v>
      </c>
      <c r="AF117" s="248">
        <f t="shared" si="108"/>
        <v>4039.5</v>
      </c>
      <c r="AG117" s="258">
        <f t="shared" si="109"/>
        <v>4164</v>
      </c>
      <c r="AH117" s="409">
        <f t="shared" si="110"/>
        <v>1988</v>
      </c>
      <c r="AI117" s="405">
        <f t="shared" si="111"/>
        <v>2101</v>
      </c>
      <c r="AJ117" s="405">
        <f t="shared" si="112"/>
        <v>2195</v>
      </c>
      <c r="AK117" s="405">
        <f t="shared" si="113"/>
        <v>2292</v>
      </c>
      <c r="AL117" s="405">
        <f t="shared" si="114"/>
        <v>2364</v>
      </c>
      <c r="AM117" s="410">
        <f t="shared" si="115"/>
        <v>2436</v>
      </c>
      <c r="AN117" s="263">
        <f t="shared" si="154"/>
        <v>3592.875</v>
      </c>
      <c r="AO117" s="366">
        <f t="shared" si="116"/>
        <v>3816.5</v>
      </c>
      <c r="AP117" s="366">
        <f t="shared" si="117"/>
        <v>3993.125</v>
      </c>
      <c r="AQ117" s="366">
        <f t="shared" si="118"/>
        <v>4175.875</v>
      </c>
      <c r="AR117" s="366">
        <f t="shared" si="119"/>
        <v>4299.125</v>
      </c>
      <c r="AS117" s="436">
        <f t="shared" si="120"/>
        <v>4424.25</v>
      </c>
      <c r="AT117" s="445">
        <f t="shared" si="121"/>
        <v>2102</v>
      </c>
      <c r="AU117" s="446">
        <f t="shared" si="122"/>
        <v>2233</v>
      </c>
      <c r="AV117" s="446">
        <f t="shared" si="123"/>
        <v>2336</v>
      </c>
      <c r="AW117" s="446">
        <f t="shared" si="124"/>
        <v>2443</v>
      </c>
      <c r="AX117" s="446">
        <f t="shared" si="125"/>
        <v>2515</v>
      </c>
      <c r="AY117" s="447">
        <f t="shared" si="155"/>
        <v>2589</v>
      </c>
      <c r="AZ117" s="257">
        <f t="shared" si="156"/>
        <v>3788.25</v>
      </c>
      <c r="BA117" s="248">
        <f t="shared" si="126"/>
        <v>4042</v>
      </c>
      <c r="BB117" s="248">
        <f t="shared" si="127"/>
        <v>4234.75</v>
      </c>
      <c r="BC117" s="248">
        <f t="shared" si="128"/>
        <v>4435.25</v>
      </c>
      <c r="BD117" s="248">
        <f t="shared" si="129"/>
        <v>4558.75</v>
      </c>
      <c r="BE117" s="258">
        <f t="shared" si="130"/>
        <v>4684.5</v>
      </c>
      <c r="BF117" s="452">
        <f t="shared" si="131"/>
        <v>2217</v>
      </c>
      <c r="BG117" s="405">
        <f t="shared" si="132"/>
        <v>2365</v>
      </c>
      <c r="BH117" s="405">
        <f t="shared" si="133"/>
        <v>2478</v>
      </c>
      <c r="BI117" s="405">
        <f t="shared" si="134"/>
        <v>2595</v>
      </c>
      <c r="BJ117" s="405">
        <f t="shared" si="135"/>
        <v>2667</v>
      </c>
      <c r="BK117" s="440">
        <f t="shared" si="157"/>
        <v>2741</v>
      </c>
      <c r="BL117" s="263">
        <f t="shared" si="158"/>
        <v>3983.625</v>
      </c>
      <c r="BM117" s="264">
        <f t="shared" si="136"/>
        <v>4267.5</v>
      </c>
      <c r="BN117" s="264">
        <f t="shared" si="137"/>
        <v>4476.375</v>
      </c>
      <c r="BO117" s="264">
        <f t="shared" si="138"/>
        <v>4694.625</v>
      </c>
      <c r="BP117" s="264">
        <f t="shared" si="139"/>
        <v>4818.375</v>
      </c>
      <c r="BQ117" s="265">
        <f t="shared" si="140"/>
        <v>4944.75</v>
      </c>
      <c r="BR117" s="445">
        <f t="shared" si="141"/>
        <v>2331</v>
      </c>
      <c r="BS117" s="446">
        <f t="shared" si="142"/>
        <v>2497</v>
      </c>
      <c r="BT117" s="446">
        <f t="shared" si="143"/>
        <v>2619</v>
      </c>
      <c r="BU117" s="446">
        <f t="shared" si="144"/>
        <v>2747</v>
      </c>
      <c r="BV117" s="446">
        <f t="shared" si="145"/>
        <v>2819</v>
      </c>
      <c r="BW117" s="447">
        <f t="shared" si="159"/>
        <v>2893</v>
      </c>
      <c r="BX117" s="541">
        <v>4179</v>
      </c>
      <c r="BY117" s="387">
        <f t="shared" si="160"/>
        <v>4493</v>
      </c>
      <c r="BZ117" s="387">
        <f t="shared" si="161"/>
        <v>4718</v>
      </c>
      <c r="CA117" s="387">
        <f t="shared" si="162"/>
        <v>4954</v>
      </c>
      <c r="CB117" s="387">
        <f t="shared" si="163"/>
        <v>5078</v>
      </c>
      <c r="CC117" s="388">
        <f t="shared" si="164"/>
        <v>5205</v>
      </c>
      <c r="CD117" s="409">
        <f t="shared" si="146"/>
        <v>2445</v>
      </c>
      <c r="CE117" s="405">
        <f t="shared" si="147"/>
        <v>2629</v>
      </c>
      <c r="CF117" s="405">
        <f t="shared" si="148"/>
        <v>2761</v>
      </c>
      <c r="CG117" s="405">
        <f t="shared" si="149"/>
        <v>2899</v>
      </c>
      <c r="CH117" s="405">
        <f t="shared" si="150"/>
        <v>2971</v>
      </c>
      <c r="CI117" s="410">
        <f t="shared" si="165"/>
        <v>3045</v>
      </c>
      <c r="CJ117" s="246">
        <v>1.67</v>
      </c>
      <c r="CK117" s="389">
        <f t="shared" si="151"/>
        <v>1.79525</v>
      </c>
      <c r="CL117" s="389">
        <f t="shared" si="166"/>
        <v>1.8850125</v>
      </c>
      <c r="CM117" s="389">
        <f t="shared" si="167"/>
        <v>1.9792631249999999</v>
      </c>
      <c r="CN117" s="389">
        <f t="shared" si="168"/>
        <v>2.0287447031250001</v>
      </c>
      <c r="CO117" s="390">
        <f t="shared" si="169"/>
        <v>2.079463320703125</v>
      </c>
    </row>
    <row r="118" spans="1:93" x14ac:dyDescent="0.2">
      <c r="A118" s="684"/>
      <c r="B118" s="477" t="s">
        <v>200</v>
      </c>
      <c r="C118" s="496" t="s">
        <v>15</v>
      </c>
      <c r="D118" s="353">
        <v>1922</v>
      </c>
      <c r="E118" s="348">
        <v>2030</v>
      </c>
      <c r="F118" s="348">
        <v>2119</v>
      </c>
      <c r="G118" s="348">
        <v>2211</v>
      </c>
      <c r="H118" s="348">
        <v>2279</v>
      </c>
      <c r="I118" s="349">
        <v>2349</v>
      </c>
      <c r="J118" s="343">
        <f t="shared" si="88"/>
        <v>1349</v>
      </c>
      <c r="K118" s="344">
        <f t="shared" si="89"/>
        <v>1424</v>
      </c>
      <c r="L118" s="344">
        <f t="shared" si="90"/>
        <v>1487</v>
      </c>
      <c r="M118" s="344">
        <f t="shared" si="91"/>
        <v>1551</v>
      </c>
      <c r="N118" s="344">
        <f t="shared" si="92"/>
        <v>1599</v>
      </c>
      <c r="O118" s="345">
        <f t="shared" si="93"/>
        <v>1648</v>
      </c>
      <c r="P118" s="257">
        <f t="shared" si="94"/>
        <v>2402.5</v>
      </c>
      <c r="Q118" s="248">
        <f t="shared" si="95"/>
        <v>2537.5</v>
      </c>
      <c r="R118" s="248">
        <f t="shared" si="96"/>
        <v>2648.75</v>
      </c>
      <c r="S118" s="248">
        <f t="shared" si="97"/>
        <v>2763.75</v>
      </c>
      <c r="T118" s="248">
        <f t="shared" si="98"/>
        <v>2848.75</v>
      </c>
      <c r="U118" s="258">
        <f t="shared" si="99"/>
        <v>2936.25</v>
      </c>
      <c r="V118" s="409">
        <f t="shared" si="100"/>
        <v>1406</v>
      </c>
      <c r="W118" s="405">
        <f t="shared" si="101"/>
        <v>1485</v>
      </c>
      <c r="X118" s="405">
        <f t="shared" si="102"/>
        <v>1550</v>
      </c>
      <c r="Y118" s="405">
        <f t="shared" si="103"/>
        <v>1617</v>
      </c>
      <c r="Z118" s="405">
        <f t="shared" si="104"/>
        <v>1667</v>
      </c>
      <c r="AA118" s="410">
        <f t="shared" si="152"/>
        <v>1718</v>
      </c>
      <c r="AB118" s="257">
        <f t="shared" si="153"/>
        <v>2883</v>
      </c>
      <c r="AC118" s="248">
        <f t="shared" si="105"/>
        <v>3045</v>
      </c>
      <c r="AD118" s="248">
        <f t="shared" si="106"/>
        <v>3178.5</v>
      </c>
      <c r="AE118" s="248">
        <f t="shared" si="107"/>
        <v>3316.5</v>
      </c>
      <c r="AF118" s="248">
        <f t="shared" si="108"/>
        <v>3418.5</v>
      </c>
      <c r="AG118" s="258">
        <f t="shared" si="109"/>
        <v>3523.5</v>
      </c>
      <c r="AH118" s="409">
        <f t="shared" si="110"/>
        <v>1687</v>
      </c>
      <c r="AI118" s="405">
        <f t="shared" si="111"/>
        <v>1782</v>
      </c>
      <c r="AJ118" s="405">
        <f t="shared" si="112"/>
        <v>1860</v>
      </c>
      <c r="AK118" s="405">
        <f t="shared" si="113"/>
        <v>1941</v>
      </c>
      <c r="AL118" s="405">
        <f t="shared" si="114"/>
        <v>2000</v>
      </c>
      <c r="AM118" s="410">
        <f t="shared" si="115"/>
        <v>2062</v>
      </c>
      <c r="AN118" s="263">
        <f t="shared" si="154"/>
        <v>3162.25</v>
      </c>
      <c r="AO118" s="366">
        <f t="shared" si="116"/>
        <v>3358.75</v>
      </c>
      <c r="AP118" s="366">
        <f t="shared" si="117"/>
        <v>3512.625</v>
      </c>
      <c r="AQ118" s="366">
        <f t="shared" si="118"/>
        <v>3672.625</v>
      </c>
      <c r="AR118" s="366">
        <f t="shared" si="119"/>
        <v>3778.875</v>
      </c>
      <c r="AS118" s="436">
        <f t="shared" si="120"/>
        <v>3888.125</v>
      </c>
      <c r="AT118" s="445">
        <f t="shared" si="121"/>
        <v>1850</v>
      </c>
      <c r="AU118" s="446">
        <f t="shared" si="122"/>
        <v>1965</v>
      </c>
      <c r="AV118" s="446">
        <f t="shared" si="123"/>
        <v>2055</v>
      </c>
      <c r="AW118" s="446">
        <f t="shared" si="124"/>
        <v>2149</v>
      </c>
      <c r="AX118" s="446">
        <f t="shared" si="125"/>
        <v>2211</v>
      </c>
      <c r="AY118" s="447">
        <f t="shared" si="155"/>
        <v>2275</v>
      </c>
      <c r="AZ118" s="257">
        <f t="shared" si="156"/>
        <v>3441.5</v>
      </c>
      <c r="BA118" s="248">
        <f t="shared" si="126"/>
        <v>3672.5</v>
      </c>
      <c r="BB118" s="248">
        <f t="shared" si="127"/>
        <v>3846.75</v>
      </c>
      <c r="BC118" s="248">
        <f t="shared" si="128"/>
        <v>4028.75</v>
      </c>
      <c r="BD118" s="248">
        <f t="shared" si="129"/>
        <v>4139.25</v>
      </c>
      <c r="BE118" s="258">
        <f t="shared" si="130"/>
        <v>4252.75</v>
      </c>
      <c r="BF118" s="452">
        <f t="shared" si="131"/>
        <v>2014</v>
      </c>
      <c r="BG118" s="405">
        <f t="shared" si="132"/>
        <v>2149</v>
      </c>
      <c r="BH118" s="405">
        <f t="shared" si="133"/>
        <v>2251</v>
      </c>
      <c r="BI118" s="405">
        <f t="shared" si="134"/>
        <v>2357</v>
      </c>
      <c r="BJ118" s="405">
        <f t="shared" si="135"/>
        <v>2422</v>
      </c>
      <c r="BK118" s="440">
        <f t="shared" si="157"/>
        <v>2488</v>
      </c>
      <c r="BL118" s="263">
        <f t="shared" si="158"/>
        <v>3720.75</v>
      </c>
      <c r="BM118" s="264">
        <f t="shared" si="136"/>
        <v>3986.25</v>
      </c>
      <c r="BN118" s="264">
        <f t="shared" si="137"/>
        <v>4180.875</v>
      </c>
      <c r="BO118" s="264">
        <f t="shared" si="138"/>
        <v>4384.875</v>
      </c>
      <c r="BP118" s="264">
        <f t="shared" si="139"/>
        <v>4499.625</v>
      </c>
      <c r="BQ118" s="265">
        <f t="shared" si="140"/>
        <v>4617.375</v>
      </c>
      <c r="BR118" s="445">
        <f t="shared" si="141"/>
        <v>2177</v>
      </c>
      <c r="BS118" s="446">
        <f t="shared" si="142"/>
        <v>2332</v>
      </c>
      <c r="BT118" s="446">
        <f t="shared" si="143"/>
        <v>2446</v>
      </c>
      <c r="BU118" s="446">
        <f t="shared" si="144"/>
        <v>2566</v>
      </c>
      <c r="BV118" s="446">
        <f t="shared" si="145"/>
        <v>2633</v>
      </c>
      <c r="BW118" s="447">
        <f t="shared" si="159"/>
        <v>2702</v>
      </c>
      <c r="BX118" s="541">
        <v>4000</v>
      </c>
      <c r="BY118" s="387">
        <f t="shared" si="160"/>
        <v>4300</v>
      </c>
      <c r="BZ118" s="387">
        <f t="shared" si="161"/>
        <v>4515</v>
      </c>
      <c r="CA118" s="387">
        <f t="shared" si="162"/>
        <v>4741</v>
      </c>
      <c r="CB118" s="387">
        <f t="shared" si="163"/>
        <v>4860</v>
      </c>
      <c r="CC118" s="388">
        <f t="shared" si="164"/>
        <v>4982</v>
      </c>
      <c r="CD118" s="409">
        <f t="shared" si="146"/>
        <v>2340</v>
      </c>
      <c r="CE118" s="405">
        <f t="shared" si="147"/>
        <v>2516</v>
      </c>
      <c r="CF118" s="405">
        <f t="shared" si="148"/>
        <v>2642</v>
      </c>
      <c r="CG118" s="405">
        <f t="shared" si="149"/>
        <v>2774</v>
      </c>
      <c r="CH118" s="405">
        <f t="shared" si="150"/>
        <v>2844</v>
      </c>
      <c r="CI118" s="410">
        <f t="shared" si="165"/>
        <v>2915</v>
      </c>
      <c r="CJ118" s="246">
        <v>1.6</v>
      </c>
      <c r="CK118" s="389">
        <f t="shared" si="151"/>
        <v>1.7200000000000002</v>
      </c>
      <c r="CL118" s="389">
        <f t="shared" si="166"/>
        <v>1.8060000000000003</v>
      </c>
      <c r="CM118" s="389">
        <f t="shared" si="167"/>
        <v>1.8963000000000003</v>
      </c>
      <c r="CN118" s="389">
        <f t="shared" si="168"/>
        <v>1.9437075000000004</v>
      </c>
      <c r="CO118" s="390">
        <f t="shared" si="169"/>
        <v>1.9923001875000004</v>
      </c>
    </row>
    <row r="119" spans="1:93" ht="13.5" thickBot="1" x14ac:dyDescent="0.25">
      <c r="A119" s="685"/>
      <c r="B119" s="488" t="s">
        <v>288</v>
      </c>
      <c r="C119" s="546" t="s">
        <v>15</v>
      </c>
      <c r="D119" s="354">
        <v>1604</v>
      </c>
      <c r="E119" s="350">
        <v>1662</v>
      </c>
      <c r="F119" s="350">
        <v>1703</v>
      </c>
      <c r="G119" s="350">
        <v>1747</v>
      </c>
      <c r="H119" s="350">
        <v>1770</v>
      </c>
      <c r="I119" s="351">
        <v>1793</v>
      </c>
      <c r="J119" s="421">
        <f t="shared" si="88"/>
        <v>1126</v>
      </c>
      <c r="K119" s="422">
        <f t="shared" si="89"/>
        <v>1166</v>
      </c>
      <c r="L119" s="422">
        <f t="shared" si="90"/>
        <v>1195</v>
      </c>
      <c r="M119" s="422">
        <f t="shared" si="91"/>
        <v>1226</v>
      </c>
      <c r="N119" s="422">
        <f t="shared" si="92"/>
        <v>1242</v>
      </c>
      <c r="O119" s="423">
        <f t="shared" si="93"/>
        <v>1258</v>
      </c>
      <c r="P119" s="260">
        <f t="shared" si="94"/>
        <v>2005</v>
      </c>
      <c r="Q119" s="261">
        <f t="shared" si="95"/>
        <v>2077.5</v>
      </c>
      <c r="R119" s="261">
        <f t="shared" si="96"/>
        <v>2128.75</v>
      </c>
      <c r="S119" s="261">
        <f t="shared" si="97"/>
        <v>2183.75</v>
      </c>
      <c r="T119" s="261">
        <f t="shared" si="98"/>
        <v>2212.5</v>
      </c>
      <c r="U119" s="262">
        <f t="shared" si="99"/>
        <v>2241.25</v>
      </c>
      <c r="V119" s="411">
        <f t="shared" si="100"/>
        <v>1173</v>
      </c>
      <c r="W119" s="412">
        <f t="shared" si="101"/>
        <v>1216</v>
      </c>
      <c r="X119" s="412">
        <f t="shared" si="102"/>
        <v>1246</v>
      </c>
      <c r="Y119" s="412">
        <f t="shared" si="103"/>
        <v>1278</v>
      </c>
      <c r="Z119" s="412">
        <f t="shared" si="104"/>
        <v>1295</v>
      </c>
      <c r="AA119" s="413">
        <f t="shared" si="152"/>
        <v>1312</v>
      </c>
      <c r="AB119" s="260">
        <f t="shared" si="153"/>
        <v>2406</v>
      </c>
      <c r="AC119" s="261">
        <f t="shared" si="105"/>
        <v>2493</v>
      </c>
      <c r="AD119" s="261">
        <f t="shared" si="106"/>
        <v>2554.5</v>
      </c>
      <c r="AE119" s="261">
        <f t="shared" si="107"/>
        <v>2620.5</v>
      </c>
      <c r="AF119" s="261">
        <f t="shared" si="108"/>
        <v>2655</v>
      </c>
      <c r="AG119" s="262">
        <f t="shared" si="109"/>
        <v>2689.5</v>
      </c>
      <c r="AH119" s="411">
        <f t="shared" si="110"/>
        <v>1408</v>
      </c>
      <c r="AI119" s="412">
        <f t="shared" si="111"/>
        <v>1459</v>
      </c>
      <c r="AJ119" s="412">
        <f t="shared" si="112"/>
        <v>1495</v>
      </c>
      <c r="AK119" s="412">
        <f t="shared" si="113"/>
        <v>1533</v>
      </c>
      <c r="AL119" s="412">
        <f t="shared" si="114"/>
        <v>1554</v>
      </c>
      <c r="AM119" s="413">
        <f t="shared" si="115"/>
        <v>1574</v>
      </c>
      <c r="AN119" s="269">
        <f t="shared" si="154"/>
        <v>2792</v>
      </c>
      <c r="AO119" s="432">
        <f t="shared" si="116"/>
        <v>2931.5</v>
      </c>
      <c r="AP119" s="432">
        <f t="shared" si="117"/>
        <v>3030.875</v>
      </c>
      <c r="AQ119" s="432">
        <f t="shared" si="118"/>
        <v>3136.125</v>
      </c>
      <c r="AR119" s="432">
        <f t="shared" si="119"/>
        <v>3191.5</v>
      </c>
      <c r="AS119" s="437">
        <f t="shared" si="120"/>
        <v>3247.625</v>
      </c>
      <c r="AT119" s="448">
        <f t="shared" si="121"/>
        <v>1634</v>
      </c>
      <c r="AU119" s="449">
        <f t="shared" si="122"/>
        <v>1715</v>
      </c>
      <c r="AV119" s="449">
        <f t="shared" si="123"/>
        <v>1774</v>
      </c>
      <c r="AW119" s="449">
        <f t="shared" si="124"/>
        <v>1835</v>
      </c>
      <c r="AX119" s="449">
        <f t="shared" si="125"/>
        <v>1868</v>
      </c>
      <c r="AY119" s="450">
        <f t="shared" si="155"/>
        <v>1900</v>
      </c>
      <c r="AZ119" s="260">
        <f t="shared" si="156"/>
        <v>3178</v>
      </c>
      <c r="BA119" s="261">
        <f t="shared" si="126"/>
        <v>3370</v>
      </c>
      <c r="BB119" s="261">
        <f t="shared" si="127"/>
        <v>3507.25</v>
      </c>
      <c r="BC119" s="261">
        <f t="shared" si="128"/>
        <v>3651.75</v>
      </c>
      <c r="BD119" s="261">
        <f t="shared" si="129"/>
        <v>3728</v>
      </c>
      <c r="BE119" s="262">
        <f t="shared" si="130"/>
        <v>3805.75</v>
      </c>
      <c r="BF119" s="453">
        <f t="shared" si="131"/>
        <v>1860</v>
      </c>
      <c r="BG119" s="412">
        <f t="shared" si="132"/>
        <v>1972</v>
      </c>
      <c r="BH119" s="412">
        <f t="shared" si="133"/>
        <v>2052</v>
      </c>
      <c r="BI119" s="412">
        <f t="shared" si="134"/>
        <v>2137</v>
      </c>
      <c r="BJ119" s="412">
        <f t="shared" si="135"/>
        <v>2181</v>
      </c>
      <c r="BK119" s="441">
        <f t="shared" si="157"/>
        <v>2227</v>
      </c>
      <c r="BL119" s="269">
        <f t="shared" si="158"/>
        <v>3564</v>
      </c>
      <c r="BM119" s="270">
        <f t="shared" si="136"/>
        <v>3808.5</v>
      </c>
      <c r="BN119" s="270">
        <f t="shared" si="137"/>
        <v>3983.625</v>
      </c>
      <c r="BO119" s="270">
        <f t="shared" si="138"/>
        <v>4167.375</v>
      </c>
      <c r="BP119" s="270">
        <f t="shared" si="139"/>
        <v>4264.5</v>
      </c>
      <c r="BQ119" s="271">
        <f t="shared" si="140"/>
        <v>4363.875</v>
      </c>
      <c r="BR119" s="448">
        <f t="shared" si="141"/>
        <v>2085</v>
      </c>
      <c r="BS119" s="449">
        <f t="shared" si="142"/>
        <v>2228</v>
      </c>
      <c r="BT119" s="449">
        <f t="shared" si="143"/>
        <v>2331</v>
      </c>
      <c r="BU119" s="449">
        <f t="shared" si="144"/>
        <v>2438</v>
      </c>
      <c r="BV119" s="449">
        <f t="shared" si="145"/>
        <v>2495</v>
      </c>
      <c r="BW119" s="450">
        <f t="shared" si="159"/>
        <v>2553</v>
      </c>
      <c r="BX119" s="542">
        <v>3950</v>
      </c>
      <c r="BY119" s="431">
        <f t="shared" si="160"/>
        <v>4247</v>
      </c>
      <c r="BZ119" s="431">
        <f t="shared" si="161"/>
        <v>4460</v>
      </c>
      <c r="CA119" s="431">
        <f t="shared" si="162"/>
        <v>4683</v>
      </c>
      <c r="CB119" s="431">
        <f t="shared" si="163"/>
        <v>4801</v>
      </c>
      <c r="CC119" s="433">
        <f t="shared" si="164"/>
        <v>4922</v>
      </c>
      <c r="CD119" s="411">
        <f t="shared" si="146"/>
        <v>2311</v>
      </c>
      <c r="CE119" s="412">
        <f t="shared" si="147"/>
        <v>2485</v>
      </c>
      <c r="CF119" s="412">
        <f t="shared" si="148"/>
        <v>2610</v>
      </c>
      <c r="CG119" s="412">
        <f t="shared" si="149"/>
        <v>2740</v>
      </c>
      <c r="CH119" s="412">
        <f t="shared" si="150"/>
        <v>2809</v>
      </c>
      <c r="CI119" s="413">
        <f t="shared" si="165"/>
        <v>2880</v>
      </c>
      <c r="CJ119" s="247">
        <v>1.58</v>
      </c>
      <c r="CK119" s="391">
        <f t="shared" si="151"/>
        <v>1.6985000000000001</v>
      </c>
      <c r="CL119" s="391">
        <f t="shared" si="166"/>
        <v>1.783425</v>
      </c>
      <c r="CM119" s="391">
        <f t="shared" si="167"/>
        <v>1.87259625</v>
      </c>
      <c r="CN119" s="391">
        <f t="shared" si="168"/>
        <v>1.91941115625</v>
      </c>
      <c r="CO119" s="392">
        <f t="shared" si="169"/>
        <v>1.9673964351562501</v>
      </c>
    </row>
    <row r="120" spans="1:93" ht="25.5" x14ac:dyDescent="0.2">
      <c r="A120" s="683">
        <v>4</v>
      </c>
      <c r="B120" s="487" t="s">
        <v>297</v>
      </c>
      <c r="C120" s="495" t="s">
        <v>15</v>
      </c>
      <c r="D120" s="352">
        <v>2140</v>
      </c>
      <c r="E120" s="346">
        <v>2261</v>
      </c>
      <c r="F120" s="346">
        <v>2362</v>
      </c>
      <c r="G120" s="346">
        <v>2465</v>
      </c>
      <c r="H120" s="346">
        <v>2542</v>
      </c>
      <c r="I120" s="347">
        <v>2620</v>
      </c>
      <c r="J120" s="418">
        <f t="shared" si="88"/>
        <v>1501</v>
      </c>
      <c r="K120" s="419">
        <f t="shared" si="89"/>
        <v>1586</v>
      </c>
      <c r="L120" s="419">
        <f t="shared" si="90"/>
        <v>1657</v>
      </c>
      <c r="M120" s="419">
        <f t="shared" si="91"/>
        <v>1729</v>
      </c>
      <c r="N120" s="419">
        <f t="shared" si="92"/>
        <v>1783</v>
      </c>
      <c r="O120" s="420">
        <f t="shared" si="93"/>
        <v>1838</v>
      </c>
      <c r="P120" s="415">
        <f t="shared" si="94"/>
        <v>2675</v>
      </c>
      <c r="Q120" s="416">
        <f t="shared" si="95"/>
        <v>2826.25</v>
      </c>
      <c r="R120" s="416">
        <f t="shared" si="96"/>
        <v>2952.5</v>
      </c>
      <c r="S120" s="416">
        <f t="shared" si="97"/>
        <v>3081.25</v>
      </c>
      <c r="T120" s="416">
        <f t="shared" si="98"/>
        <v>3177.5</v>
      </c>
      <c r="U120" s="417">
        <f t="shared" si="99"/>
        <v>3275</v>
      </c>
      <c r="V120" s="406">
        <f t="shared" si="100"/>
        <v>1565</v>
      </c>
      <c r="W120" s="407">
        <f t="shared" si="101"/>
        <v>1654</v>
      </c>
      <c r="X120" s="407">
        <f t="shared" si="102"/>
        <v>1728</v>
      </c>
      <c r="Y120" s="407">
        <f t="shared" si="103"/>
        <v>1803</v>
      </c>
      <c r="Z120" s="407">
        <f t="shared" si="104"/>
        <v>1859</v>
      </c>
      <c r="AA120" s="408">
        <f t="shared" si="152"/>
        <v>1916</v>
      </c>
      <c r="AB120" s="415">
        <f t="shared" si="153"/>
        <v>3210</v>
      </c>
      <c r="AC120" s="416">
        <f t="shared" si="105"/>
        <v>3391.5</v>
      </c>
      <c r="AD120" s="416">
        <f t="shared" si="106"/>
        <v>3543</v>
      </c>
      <c r="AE120" s="416">
        <f t="shared" si="107"/>
        <v>3697.5</v>
      </c>
      <c r="AF120" s="416">
        <f t="shared" si="108"/>
        <v>3813</v>
      </c>
      <c r="AG120" s="417">
        <f t="shared" si="109"/>
        <v>3930</v>
      </c>
      <c r="AH120" s="406">
        <f t="shared" si="110"/>
        <v>1878</v>
      </c>
      <c r="AI120" s="407">
        <f t="shared" si="111"/>
        <v>1985</v>
      </c>
      <c r="AJ120" s="407">
        <f t="shared" si="112"/>
        <v>2073</v>
      </c>
      <c r="AK120" s="407">
        <f t="shared" si="113"/>
        <v>2164</v>
      </c>
      <c r="AL120" s="407">
        <f t="shared" si="114"/>
        <v>2231</v>
      </c>
      <c r="AM120" s="408">
        <f t="shared" si="115"/>
        <v>2300</v>
      </c>
      <c r="AN120" s="429">
        <f t="shared" si="154"/>
        <v>3483</v>
      </c>
      <c r="AO120" s="427">
        <f t="shared" si="116"/>
        <v>3699.875</v>
      </c>
      <c r="AP120" s="427">
        <f t="shared" si="117"/>
        <v>3871.5</v>
      </c>
      <c r="AQ120" s="427">
        <f t="shared" si="118"/>
        <v>4048.125</v>
      </c>
      <c r="AR120" s="427">
        <f t="shared" si="119"/>
        <v>4166.75</v>
      </c>
      <c r="AS120" s="435">
        <f t="shared" si="120"/>
        <v>4287.25</v>
      </c>
      <c r="AT120" s="442">
        <f t="shared" si="121"/>
        <v>2038</v>
      </c>
      <c r="AU120" s="443">
        <f t="shared" si="122"/>
        <v>2165</v>
      </c>
      <c r="AV120" s="443">
        <f t="shared" si="123"/>
        <v>2265</v>
      </c>
      <c r="AW120" s="443">
        <f t="shared" si="124"/>
        <v>2369</v>
      </c>
      <c r="AX120" s="443">
        <f t="shared" si="125"/>
        <v>2438</v>
      </c>
      <c r="AY120" s="444">
        <f t="shared" si="155"/>
        <v>2509</v>
      </c>
      <c r="AZ120" s="415">
        <f t="shared" si="156"/>
        <v>3756</v>
      </c>
      <c r="BA120" s="416">
        <f t="shared" si="126"/>
        <v>4008.25</v>
      </c>
      <c r="BB120" s="416">
        <f t="shared" si="127"/>
        <v>4200</v>
      </c>
      <c r="BC120" s="416">
        <f t="shared" si="128"/>
        <v>4398.75</v>
      </c>
      <c r="BD120" s="416">
        <f t="shared" si="129"/>
        <v>4520.5</v>
      </c>
      <c r="BE120" s="417">
        <f t="shared" si="130"/>
        <v>4644.5</v>
      </c>
      <c r="BF120" s="451">
        <f t="shared" si="131"/>
        <v>2198</v>
      </c>
      <c r="BG120" s="407">
        <f t="shared" si="132"/>
        <v>2345</v>
      </c>
      <c r="BH120" s="407">
        <f t="shared" si="133"/>
        <v>2457</v>
      </c>
      <c r="BI120" s="407">
        <f t="shared" si="134"/>
        <v>2574</v>
      </c>
      <c r="BJ120" s="407">
        <f t="shared" si="135"/>
        <v>2645</v>
      </c>
      <c r="BK120" s="439">
        <f t="shared" si="157"/>
        <v>2718</v>
      </c>
      <c r="BL120" s="429">
        <f t="shared" si="158"/>
        <v>4029</v>
      </c>
      <c r="BM120" s="434">
        <f t="shared" si="136"/>
        <v>4316.625</v>
      </c>
      <c r="BN120" s="434">
        <f t="shared" si="137"/>
        <v>4528.5</v>
      </c>
      <c r="BO120" s="434">
        <f t="shared" si="138"/>
        <v>4749.375</v>
      </c>
      <c r="BP120" s="434">
        <f t="shared" si="139"/>
        <v>4874.25</v>
      </c>
      <c r="BQ120" s="438">
        <f t="shared" si="140"/>
        <v>5001.75</v>
      </c>
      <c r="BR120" s="442">
        <f t="shared" si="141"/>
        <v>2357</v>
      </c>
      <c r="BS120" s="443">
        <f t="shared" si="142"/>
        <v>2526</v>
      </c>
      <c r="BT120" s="443">
        <f t="shared" si="143"/>
        <v>2650</v>
      </c>
      <c r="BU120" s="443">
        <f t="shared" si="144"/>
        <v>2779</v>
      </c>
      <c r="BV120" s="443">
        <f t="shared" si="145"/>
        <v>2852</v>
      </c>
      <c r="BW120" s="444">
        <f t="shared" si="159"/>
        <v>2927</v>
      </c>
      <c r="BX120" s="430">
        <v>4302</v>
      </c>
      <c r="BY120" s="426">
        <f t="shared" si="160"/>
        <v>4625</v>
      </c>
      <c r="BZ120" s="426">
        <f t="shared" si="161"/>
        <v>4857</v>
      </c>
      <c r="CA120" s="426">
        <f t="shared" si="162"/>
        <v>5100</v>
      </c>
      <c r="CB120" s="426">
        <f t="shared" si="163"/>
        <v>5228</v>
      </c>
      <c r="CC120" s="428">
        <f t="shared" si="164"/>
        <v>5359</v>
      </c>
      <c r="CD120" s="406">
        <f t="shared" si="146"/>
        <v>2517</v>
      </c>
      <c r="CE120" s="407">
        <f t="shared" si="147"/>
        <v>2706</v>
      </c>
      <c r="CF120" s="407">
        <f t="shared" si="148"/>
        <v>2842</v>
      </c>
      <c r="CG120" s="407">
        <f t="shared" si="149"/>
        <v>2984</v>
      </c>
      <c r="CH120" s="407">
        <f t="shared" si="150"/>
        <v>3059</v>
      </c>
      <c r="CI120" s="408">
        <f t="shared" si="165"/>
        <v>3136</v>
      </c>
      <c r="CJ120" s="402">
        <v>1.72</v>
      </c>
      <c r="CK120" s="403">
        <f t="shared" si="151"/>
        <v>1.849</v>
      </c>
      <c r="CL120" s="403">
        <f t="shared" si="166"/>
        <v>1.9414499999999999</v>
      </c>
      <c r="CM120" s="403">
        <f t="shared" si="167"/>
        <v>2.0385225</v>
      </c>
      <c r="CN120" s="403">
        <f t="shared" si="168"/>
        <v>2.0894855625000002</v>
      </c>
      <c r="CO120" s="404">
        <f t="shared" si="169"/>
        <v>2.1417227015625002</v>
      </c>
    </row>
    <row r="121" spans="1:93" x14ac:dyDescent="0.2">
      <c r="A121" s="684"/>
      <c r="B121" s="482" t="s">
        <v>296</v>
      </c>
      <c r="C121" s="496" t="s">
        <v>15</v>
      </c>
      <c r="D121" s="353">
        <v>1899</v>
      </c>
      <c r="E121" s="348">
        <v>2005</v>
      </c>
      <c r="F121" s="348">
        <v>2094</v>
      </c>
      <c r="G121" s="348">
        <v>2184</v>
      </c>
      <c r="H121" s="348">
        <v>2252</v>
      </c>
      <c r="I121" s="349">
        <v>2320</v>
      </c>
      <c r="J121" s="343">
        <f t="shared" si="88"/>
        <v>1332</v>
      </c>
      <c r="K121" s="344">
        <f t="shared" si="89"/>
        <v>1407</v>
      </c>
      <c r="L121" s="344">
        <f t="shared" si="90"/>
        <v>1469</v>
      </c>
      <c r="M121" s="344">
        <f t="shared" si="91"/>
        <v>1532</v>
      </c>
      <c r="N121" s="344">
        <f t="shared" si="92"/>
        <v>1580</v>
      </c>
      <c r="O121" s="345">
        <f t="shared" si="93"/>
        <v>1628</v>
      </c>
      <c r="P121" s="257">
        <f t="shared" si="94"/>
        <v>2373.75</v>
      </c>
      <c r="Q121" s="248">
        <f t="shared" si="95"/>
        <v>2506.25</v>
      </c>
      <c r="R121" s="248">
        <f t="shared" si="96"/>
        <v>2617.5</v>
      </c>
      <c r="S121" s="248">
        <f t="shared" si="97"/>
        <v>2730</v>
      </c>
      <c r="T121" s="248">
        <f t="shared" si="98"/>
        <v>2815</v>
      </c>
      <c r="U121" s="258">
        <f t="shared" si="99"/>
        <v>2900</v>
      </c>
      <c r="V121" s="409">
        <f t="shared" si="100"/>
        <v>1389</v>
      </c>
      <c r="W121" s="405">
        <f t="shared" si="101"/>
        <v>1467</v>
      </c>
      <c r="X121" s="405">
        <f t="shared" si="102"/>
        <v>1532</v>
      </c>
      <c r="Y121" s="405">
        <f t="shared" si="103"/>
        <v>1598</v>
      </c>
      <c r="Z121" s="405">
        <f t="shared" si="104"/>
        <v>1647</v>
      </c>
      <c r="AA121" s="410">
        <f t="shared" si="152"/>
        <v>1697</v>
      </c>
      <c r="AB121" s="257">
        <f t="shared" si="153"/>
        <v>2848.5</v>
      </c>
      <c r="AC121" s="248">
        <f t="shared" si="105"/>
        <v>3007.5</v>
      </c>
      <c r="AD121" s="248">
        <f t="shared" si="106"/>
        <v>3141</v>
      </c>
      <c r="AE121" s="248">
        <f t="shared" si="107"/>
        <v>3276</v>
      </c>
      <c r="AF121" s="248">
        <f t="shared" si="108"/>
        <v>3378</v>
      </c>
      <c r="AG121" s="258">
        <f t="shared" si="109"/>
        <v>3480</v>
      </c>
      <c r="AH121" s="409">
        <f t="shared" si="110"/>
        <v>1667</v>
      </c>
      <c r="AI121" s="405">
        <f t="shared" si="111"/>
        <v>1760</v>
      </c>
      <c r="AJ121" s="405">
        <f t="shared" si="112"/>
        <v>1838</v>
      </c>
      <c r="AK121" s="405">
        <f t="shared" si="113"/>
        <v>1917</v>
      </c>
      <c r="AL121" s="405">
        <f t="shared" si="114"/>
        <v>1977</v>
      </c>
      <c r="AM121" s="410">
        <f t="shared" si="115"/>
        <v>2036</v>
      </c>
      <c r="AN121" s="263">
        <f t="shared" si="154"/>
        <v>3190.375</v>
      </c>
      <c r="AO121" s="366">
        <f t="shared" si="116"/>
        <v>3388.875</v>
      </c>
      <c r="AP121" s="366">
        <f t="shared" si="117"/>
        <v>3545.75</v>
      </c>
      <c r="AQ121" s="366">
        <f t="shared" si="118"/>
        <v>3706.5</v>
      </c>
      <c r="AR121" s="366">
        <f t="shared" si="119"/>
        <v>3814.25</v>
      </c>
      <c r="AS121" s="436">
        <f t="shared" si="120"/>
        <v>3923</v>
      </c>
      <c r="AT121" s="445">
        <f t="shared" si="121"/>
        <v>1867</v>
      </c>
      <c r="AU121" s="446">
        <f t="shared" si="122"/>
        <v>1983</v>
      </c>
      <c r="AV121" s="446">
        <f t="shared" si="123"/>
        <v>2075</v>
      </c>
      <c r="AW121" s="446">
        <f t="shared" si="124"/>
        <v>2169</v>
      </c>
      <c r="AX121" s="446">
        <f t="shared" si="125"/>
        <v>2232</v>
      </c>
      <c r="AY121" s="447">
        <f t="shared" si="155"/>
        <v>2295</v>
      </c>
      <c r="AZ121" s="257">
        <f t="shared" si="156"/>
        <v>3532.25</v>
      </c>
      <c r="BA121" s="248">
        <f t="shared" si="126"/>
        <v>3770.25</v>
      </c>
      <c r="BB121" s="248">
        <f t="shared" si="127"/>
        <v>3950.5</v>
      </c>
      <c r="BC121" s="248">
        <f t="shared" si="128"/>
        <v>4137</v>
      </c>
      <c r="BD121" s="248">
        <f t="shared" si="129"/>
        <v>4250.5</v>
      </c>
      <c r="BE121" s="258">
        <f t="shared" si="130"/>
        <v>4366</v>
      </c>
      <c r="BF121" s="452">
        <f t="shared" si="131"/>
        <v>2067</v>
      </c>
      <c r="BG121" s="405">
        <f t="shared" si="132"/>
        <v>2206</v>
      </c>
      <c r="BH121" s="405">
        <f t="shared" si="133"/>
        <v>2312</v>
      </c>
      <c r="BI121" s="405">
        <f t="shared" si="134"/>
        <v>2421</v>
      </c>
      <c r="BJ121" s="405">
        <f t="shared" si="135"/>
        <v>2487</v>
      </c>
      <c r="BK121" s="440">
        <f t="shared" si="157"/>
        <v>2555</v>
      </c>
      <c r="BL121" s="263">
        <f t="shared" si="158"/>
        <v>3874.125</v>
      </c>
      <c r="BM121" s="264">
        <f t="shared" si="136"/>
        <v>4151.625</v>
      </c>
      <c r="BN121" s="264">
        <f t="shared" si="137"/>
        <v>4355.25</v>
      </c>
      <c r="BO121" s="264">
        <f t="shared" si="138"/>
        <v>4567.5</v>
      </c>
      <c r="BP121" s="264">
        <f t="shared" si="139"/>
        <v>4686.75</v>
      </c>
      <c r="BQ121" s="265">
        <f t="shared" si="140"/>
        <v>4809</v>
      </c>
      <c r="BR121" s="445">
        <f t="shared" si="141"/>
        <v>2267</v>
      </c>
      <c r="BS121" s="446">
        <f t="shared" si="142"/>
        <v>2429</v>
      </c>
      <c r="BT121" s="446">
        <f t="shared" si="143"/>
        <v>2548</v>
      </c>
      <c r="BU121" s="446">
        <f t="shared" si="144"/>
        <v>2672</v>
      </c>
      <c r="BV121" s="446">
        <f t="shared" si="145"/>
        <v>2742</v>
      </c>
      <c r="BW121" s="447">
        <f t="shared" si="159"/>
        <v>2814</v>
      </c>
      <c r="BX121" s="252">
        <v>4216</v>
      </c>
      <c r="BY121" s="387">
        <f t="shared" si="160"/>
        <v>4533</v>
      </c>
      <c r="BZ121" s="387">
        <f t="shared" si="161"/>
        <v>4760</v>
      </c>
      <c r="CA121" s="387">
        <f t="shared" si="162"/>
        <v>4998</v>
      </c>
      <c r="CB121" s="387">
        <f t="shared" si="163"/>
        <v>5123</v>
      </c>
      <c r="CC121" s="388">
        <f t="shared" si="164"/>
        <v>5252</v>
      </c>
      <c r="CD121" s="409">
        <f t="shared" si="146"/>
        <v>2467</v>
      </c>
      <c r="CE121" s="405">
        <f t="shared" si="147"/>
        <v>2652</v>
      </c>
      <c r="CF121" s="405">
        <f t="shared" si="148"/>
        <v>2785</v>
      </c>
      <c r="CG121" s="405">
        <f t="shared" si="149"/>
        <v>2924</v>
      </c>
      <c r="CH121" s="405">
        <f t="shared" si="150"/>
        <v>2997</v>
      </c>
      <c r="CI121" s="410">
        <f t="shared" si="165"/>
        <v>3073</v>
      </c>
      <c r="CJ121" s="246">
        <v>1.69</v>
      </c>
      <c r="CK121" s="389">
        <f t="shared" si="151"/>
        <v>1.8167499999999999</v>
      </c>
      <c r="CL121" s="389">
        <f t="shared" si="166"/>
        <v>1.9075874999999998</v>
      </c>
      <c r="CM121" s="389">
        <f t="shared" si="167"/>
        <v>2.0029668749999998</v>
      </c>
      <c r="CN121" s="389">
        <f t="shared" si="168"/>
        <v>2.0530410468749998</v>
      </c>
      <c r="CO121" s="390">
        <f t="shared" si="169"/>
        <v>2.1043670730468746</v>
      </c>
    </row>
    <row r="122" spans="1:93" ht="13.5" thickBot="1" x14ac:dyDescent="0.25">
      <c r="A122" s="685"/>
      <c r="B122" s="499" t="s">
        <v>138</v>
      </c>
      <c r="C122" s="546" t="s">
        <v>15</v>
      </c>
      <c r="D122" s="354">
        <v>1604</v>
      </c>
      <c r="E122" s="350">
        <v>1662</v>
      </c>
      <c r="F122" s="350">
        <v>1703</v>
      </c>
      <c r="G122" s="350">
        <v>1747</v>
      </c>
      <c r="H122" s="350">
        <v>1770</v>
      </c>
      <c r="I122" s="351">
        <v>1793</v>
      </c>
      <c r="J122" s="421">
        <f t="shared" si="88"/>
        <v>1126</v>
      </c>
      <c r="K122" s="422">
        <f t="shared" si="89"/>
        <v>1166</v>
      </c>
      <c r="L122" s="422">
        <f t="shared" si="90"/>
        <v>1195</v>
      </c>
      <c r="M122" s="422">
        <f t="shared" si="91"/>
        <v>1226</v>
      </c>
      <c r="N122" s="422">
        <f t="shared" si="92"/>
        <v>1242</v>
      </c>
      <c r="O122" s="423">
        <f t="shared" si="93"/>
        <v>1258</v>
      </c>
      <c r="P122" s="260">
        <f t="shared" si="94"/>
        <v>2005</v>
      </c>
      <c r="Q122" s="261">
        <f t="shared" si="95"/>
        <v>2077.5</v>
      </c>
      <c r="R122" s="261">
        <f t="shared" si="96"/>
        <v>2128.75</v>
      </c>
      <c r="S122" s="261">
        <f t="shared" si="97"/>
        <v>2183.75</v>
      </c>
      <c r="T122" s="261">
        <f t="shared" si="98"/>
        <v>2212.5</v>
      </c>
      <c r="U122" s="262">
        <f t="shared" si="99"/>
        <v>2241.25</v>
      </c>
      <c r="V122" s="411">
        <f t="shared" si="100"/>
        <v>1173</v>
      </c>
      <c r="W122" s="412">
        <f t="shared" si="101"/>
        <v>1216</v>
      </c>
      <c r="X122" s="412">
        <f t="shared" si="102"/>
        <v>1246</v>
      </c>
      <c r="Y122" s="412">
        <f t="shared" si="103"/>
        <v>1278</v>
      </c>
      <c r="Z122" s="412">
        <f t="shared" si="104"/>
        <v>1295</v>
      </c>
      <c r="AA122" s="413">
        <f t="shared" si="152"/>
        <v>1312</v>
      </c>
      <c r="AB122" s="260">
        <f t="shared" si="153"/>
        <v>2406</v>
      </c>
      <c r="AC122" s="261">
        <f t="shared" si="105"/>
        <v>2493</v>
      </c>
      <c r="AD122" s="261">
        <f t="shared" si="106"/>
        <v>2554.5</v>
      </c>
      <c r="AE122" s="261">
        <f t="shared" si="107"/>
        <v>2620.5</v>
      </c>
      <c r="AF122" s="261">
        <f t="shared" si="108"/>
        <v>2655</v>
      </c>
      <c r="AG122" s="262">
        <f t="shared" si="109"/>
        <v>2689.5</v>
      </c>
      <c r="AH122" s="411">
        <f t="shared" si="110"/>
        <v>1408</v>
      </c>
      <c r="AI122" s="412">
        <f t="shared" si="111"/>
        <v>1459</v>
      </c>
      <c r="AJ122" s="412">
        <f t="shared" si="112"/>
        <v>1495</v>
      </c>
      <c r="AK122" s="412">
        <f t="shared" si="113"/>
        <v>1533</v>
      </c>
      <c r="AL122" s="412">
        <f t="shared" si="114"/>
        <v>1554</v>
      </c>
      <c r="AM122" s="413">
        <f t="shared" si="115"/>
        <v>1574</v>
      </c>
      <c r="AN122" s="269">
        <f t="shared" si="154"/>
        <v>2792</v>
      </c>
      <c r="AO122" s="432">
        <f t="shared" si="116"/>
        <v>2931.5</v>
      </c>
      <c r="AP122" s="432">
        <f t="shared" si="117"/>
        <v>3030.875</v>
      </c>
      <c r="AQ122" s="432">
        <f t="shared" si="118"/>
        <v>3136.125</v>
      </c>
      <c r="AR122" s="432">
        <f t="shared" si="119"/>
        <v>3191.5</v>
      </c>
      <c r="AS122" s="437">
        <f t="shared" si="120"/>
        <v>3247.625</v>
      </c>
      <c r="AT122" s="448">
        <f t="shared" si="121"/>
        <v>1634</v>
      </c>
      <c r="AU122" s="449">
        <f t="shared" si="122"/>
        <v>1715</v>
      </c>
      <c r="AV122" s="449">
        <f t="shared" si="123"/>
        <v>1774</v>
      </c>
      <c r="AW122" s="449">
        <f t="shared" si="124"/>
        <v>1835</v>
      </c>
      <c r="AX122" s="449">
        <f t="shared" si="125"/>
        <v>1868</v>
      </c>
      <c r="AY122" s="450">
        <f t="shared" si="155"/>
        <v>1900</v>
      </c>
      <c r="AZ122" s="260">
        <f t="shared" si="156"/>
        <v>3178</v>
      </c>
      <c r="BA122" s="261">
        <f t="shared" si="126"/>
        <v>3370</v>
      </c>
      <c r="BB122" s="261">
        <f t="shared" si="127"/>
        <v>3507.25</v>
      </c>
      <c r="BC122" s="261">
        <f t="shared" si="128"/>
        <v>3651.75</v>
      </c>
      <c r="BD122" s="261">
        <f t="shared" si="129"/>
        <v>3728</v>
      </c>
      <c r="BE122" s="262">
        <f t="shared" si="130"/>
        <v>3805.75</v>
      </c>
      <c r="BF122" s="453">
        <f t="shared" si="131"/>
        <v>1860</v>
      </c>
      <c r="BG122" s="412">
        <f t="shared" si="132"/>
        <v>1972</v>
      </c>
      <c r="BH122" s="412">
        <f t="shared" si="133"/>
        <v>2052</v>
      </c>
      <c r="BI122" s="412">
        <f t="shared" si="134"/>
        <v>2137</v>
      </c>
      <c r="BJ122" s="412">
        <f t="shared" si="135"/>
        <v>2181</v>
      </c>
      <c r="BK122" s="441">
        <f t="shared" si="157"/>
        <v>2227</v>
      </c>
      <c r="BL122" s="269">
        <f t="shared" si="158"/>
        <v>3564</v>
      </c>
      <c r="BM122" s="270">
        <f t="shared" si="136"/>
        <v>3808.5</v>
      </c>
      <c r="BN122" s="270">
        <f t="shared" si="137"/>
        <v>3983.625</v>
      </c>
      <c r="BO122" s="270">
        <f t="shared" si="138"/>
        <v>4167.375</v>
      </c>
      <c r="BP122" s="270">
        <f t="shared" si="139"/>
        <v>4264.5</v>
      </c>
      <c r="BQ122" s="271">
        <f t="shared" si="140"/>
        <v>4363.875</v>
      </c>
      <c r="BR122" s="448">
        <f t="shared" si="141"/>
        <v>2085</v>
      </c>
      <c r="BS122" s="449">
        <f t="shared" si="142"/>
        <v>2228</v>
      </c>
      <c r="BT122" s="449">
        <f t="shared" si="143"/>
        <v>2331</v>
      </c>
      <c r="BU122" s="449">
        <f t="shared" si="144"/>
        <v>2438</v>
      </c>
      <c r="BV122" s="449">
        <f t="shared" si="145"/>
        <v>2495</v>
      </c>
      <c r="BW122" s="450">
        <f t="shared" si="159"/>
        <v>2553</v>
      </c>
      <c r="BX122" s="253">
        <v>3950</v>
      </c>
      <c r="BY122" s="431">
        <f t="shared" si="160"/>
        <v>4247</v>
      </c>
      <c r="BZ122" s="431">
        <f t="shared" si="161"/>
        <v>4460</v>
      </c>
      <c r="CA122" s="431">
        <f t="shared" si="162"/>
        <v>4683</v>
      </c>
      <c r="CB122" s="431">
        <f t="shared" si="163"/>
        <v>4801</v>
      </c>
      <c r="CC122" s="433">
        <f t="shared" si="164"/>
        <v>4922</v>
      </c>
      <c r="CD122" s="411">
        <f t="shared" si="146"/>
        <v>2311</v>
      </c>
      <c r="CE122" s="412">
        <f t="shared" si="147"/>
        <v>2485</v>
      </c>
      <c r="CF122" s="412">
        <f t="shared" si="148"/>
        <v>2610</v>
      </c>
      <c r="CG122" s="412">
        <f t="shared" si="149"/>
        <v>2740</v>
      </c>
      <c r="CH122" s="412">
        <f t="shared" si="150"/>
        <v>2809</v>
      </c>
      <c r="CI122" s="413">
        <f t="shared" si="165"/>
        <v>2880</v>
      </c>
      <c r="CJ122" s="247">
        <v>1.58</v>
      </c>
      <c r="CK122" s="391">
        <f t="shared" si="151"/>
        <v>1.6985000000000001</v>
      </c>
      <c r="CL122" s="391">
        <f t="shared" si="166"/>
        <v>1.783425</v>
      </c>
      <c r="CM122" s="391">
        <f t="shared" si="167"/>
        <v>1.87259625</v>
      </c>
      <c r="CN122" s="391">
        <f t="shared" si="168"/>
        <v>1.91941115625</v>
      </c>
      <c r="CO122" s="392">
        <f t="shared" si="169"/>
        <v>1.9673964351562501</v>
      </c>
    </row>
    <row r="123" spans="1:93" x14ac:dyDescent="0.2">
      <c r="A123" s="683">
        <v>5</v>
      </c>
      <c r="B123" s="487" t="s">
        <v>293</v>
      </c>
      <c r="C123" s="495" t="s">
        <v>15</v>
      </c>
      <c r="D123" s="352">
        <v>2330</v>
      </c>
      <c r="E123" s="346">
        <v>2463</v>
      </c>
      <c r="F123" s="346">
        <v>2574</v>
      </c>
      <c r="G123" s="346">
        <v>2687</v>
      </c>
      <c r="H123" s="346">
        <v>2772</v>
      </c>
      <c r="I123" s="347">
        <v>2857</v>
      </c>
      <c r="J123" s="418">
        <f t="shared" si="88"/>
        <v>1635</v>
      </c>
      <c r="K123" s="419">
        <f t="shared" si="89"/>
        <v>1728</v>
      </c>
      <c r="L123" s="419">
        <f t="shared" si="90"/>
        <v>1806</v>
      </c>
      <c r="M123" s="419">
        <f t="shared" si="91"/>
        <v>1885</v>
      </c>
      <c r="N123" s="419">
        <f t="shared" si="92"/>
        <v>1945</v>
      </c>
      <c r="O123" s="420">
        <f t="shared" si="93"/>
        <v>2004</v>
      </c>
      <c r="P123" s="415">
        <f t="shared" si="94"/>
        <v>2912.5</v>
      </c>
      <c r="Q123" s="416">
        <f t="shared" si="95"/>
        <v>3078.75</v>
      </c>
      <c r="R123" s="416">
        <f t="shared" si="96"/>
        <v>3217.5</v>
      </c>
      <c r="S123" s="416">
        <f t="shared" si="97"/>
        <v>3358.75</v>
      </c>
      <c r="T123" s="416">
        <f t="shared" si="98"/>
        <v>3465</v>
      </c>
      <c r="U123" s="417">
        <f t="shared" si="99"/>
        <v>3571.25</v>
      </c>
      <c r="V123" s="406">
        <f t="shared" si="100"/>
        <v>1704</v>
      </c>
      <c r="W123" s="407">
        <f t="shared" si="101"/>
        <v>1802</v>
      </c>
      <c r="X123" s="407">
        <f t="shared" si="102"/>
        <v>1883</v>
      </c>
      <c r="Y123" s="407">
        <f t="shared" si="103"/>
        <v>1965</v>
      </c>
      <c r="Z123" s="407">
        <f t="shared" si="104"/>
        <v>2028</v>
      </c>
      <c r="AA123" s="408">
        <f t="shared" si="152"/>
        <v>2090</v>
      </c>
      <c r="AB123" s="415">
        <f t="shared" si="153"/>
        <v>3495</v>
      </c>
      <c r="AC123" s="416">
        <f t="shared" si="105"/>
        <v>3694.5</v>
      </c>
      <c r="AD123" s="416">
        <f t="shared" si="106"/>
        <v>3861</v>
      </c>
      <c r="AE123" s="416">
        <f t="shared" si="107"/>
        <v>4030.5</v>
      </c>
      <c r="AF123" s="416">
        <f t="shared" si="108"/>
        <v>4158</v>
      </c>
      <c r="AG123" s="417">
        <f t="shared" si="109"/>
        <v>4285.5</v>
      </c>
      <c r="AH123" s="406">
        <f t="shared" si="110"/>
        <v>2045</v>
      </c>
      <c r="AI123" s="407">
        <f t="shared" si="111"/>
        <v>2162</v>
      </c>
      <c r="AJ123" s="407">
        <f t="shared" si="112"/>
        <v>2259</v>
      </c>
      <c r="AK123" s="407">
        <f t="shared" si="113"/>
        <v>2358</v>
      </c>
      <c r="AL123" s="407">
        <f t="shared" si="114"/>
        <v>2433</v>
      </c>
      <c r="AM123" s="408">
        <f t="shared" si="115"/>
        <v>2508</v>
      </c>
      <c r="AN123" s="429">
        <f t="shared" si="154"/>
        <v>3748.25</v>
      </c>
      <c r="AO123" s="434">
        <f t="shared" si="116"/>
        <v>3982.625</v>
      </c>
      <c r="AP123" s="434">
        <f t="shared" si="117"/>
        <v>4168.25</v>
      </c>
      <c r="AQ123" s="434">
        <f t="shared" si="118"/>
        <v>4359.125</v>
      </c>
      <c r="AR123" s="434">
        <f t="shared" si="119"/>
        <v>4488.25</v>
      </c>
      <c r="AS123" s="438">
        <f t="shared" si="120"/>
        <v>4618.125</v>
      </c>
      <c r="AT123" s="442">
        <f t="shared" si="121"/>
        <v>2193</v>
      </c>
      <c r="AU123" s="443">
        <f t="shared" si="122"/>
        <v>2330</v>
      </c>
      <c r="AV123" s="443">
        <f t="shared" si="123"/>
        <v>2439</v>
      </c>
      <c r="AW123" s="443">
        <f t="shared" si="124"/>
        <v>2551</v>
      </c>
      <c r="AX123" s="443">
        <f t="shared" si="125"/>
        <v>2626</v>
      </c>
      <c r="AY123" s="444">
        <f t="shared" si="155"/>
        <v>2702</v>
      </c>
      <c r="AZ123" s="415">
        <f t="shared" si="156"/>
        <v>4001.5</v>
      </c>
      <c r="BA123" s="416">
        <f t="shared" si="126"/>
        <v>4270.75</v>
      </c>
      <c r="BB123" s="416">
        <f t="shared" si="127"/>
        <v>4475.5</v>
      </c>
      <c r="BC123" s="416">
        <f t="shared" si="128"/>
        <v>4687.75</v>
      </c>
      <c r="BD123" s="416">
        <f t="shared" si="129"/>
        <v>4818.5</v>
      </c>
      <c r="BE123" s="417">
        <f t="shared" si="130"/>
        <v>4950.75</v>
      </c>
      <c r="BF123" s="451">
        <f t="shared" si="131"/>
        <v>2341</v>
      </c>
      <c r="BG123" s="407">
        <f t="shared" si="132"/>
        <v>2499</v>
      </c>
      <c r="BH123" s="407">
        <f t="shared" si="133"/>
        <v>2619</v>
      </c>
      <c r="BI123" s="407">
        <f t="shared" si="134"/>
        <v>2743</v>
      </c>
      <c r="BJ123" s="407">
        <f t="shared" si="135"/>
        <v>2819</v>
      </c>
      <c r="BK123" s="439">
        <f t="shared" si="157"/>
        <v>2897</v>
      </c>
      <c r="BL123" s="429">
        <f t="shared" si="158"/>
        <v>4254.75</v>
      </c>
      <c r="BM123" s="434">
        <f t="shared" si="136"/>
        <v>4558.875</v>
      </c>
      <c r="BN123" s="434">
        <f t="shared" si="137"/>
        <v>4782.75</v>
      </c>
      <c r="BO123" s="434">
        <f t="shared" si="138"/>
        <v>5016.375</v>
      </c>
      <c r="BP123" s="434">
        <f t="shared" si="139"/>
        <v>5148.75</v>
      </c>
      <c r="BQ123" s="438">
        <f t="shared" si="140"/>
        <v>5283.375</v>
      </c>
      <c r="BR123" s="442">
        <f t="shared" si="141"/>
        <v>2490</v>
      </c>
      <c r="BS123" s="443">
        <f t="shared" si="142"/>
        <v>2667</v>
      </c>
      <c r="BT123" s="443">
        <f t="shared" si="143"/>
        <v>2798</v>
      </c>
      <c r="BU123" s="443">
        <f t="shared" si="144"/>
        <v>2935</v>
      </c>
      <c r="BV123" s="443">
        <f t="shared" si="145"/>
        <v>3013</v>
      </c>
      <c r="BW123" s="444">
        <f t="shared" si="159"/>
        <v>3091</v>
      </c>
      <c r="BX123" s="540">
        <v>4508</v>
      </c>
      <c r="BY123" s="426">
        <f t="shared" si="160"/>
        <v>4847</v>
      </c>
      <c r="BZ123" s="426">
        <f t="shared" si="161"/>
        <v>5090</v>
      </c>
      <c r="CA123" s="426">
        <f t="shared" si="162"/>
        <v>5345</v>
      </c>
      <c r="CB123" s="426">
        <f t="shared" si="163"/>
        <v>5479</v>
      </c>
      <c r="CC123" s="428">
        <f t="shared" si="164"/>
        <v>5616</v>
      </c>
      <c r="CD123" s="406">
        <f t="shared" si="146"/>
        <v>2638</v>
      </c>
      <c r="CE123" s="407">
        <f t="shared" si="147"/>
        <v>2836</v>
      </c>
      <c r="CF123" s="407">
        <f t="shared" si="148"/>
        <v>2978</v>
      </c>
      <c r="CG123" s="407">
        <f t="shared" si="149"/>
        <v>3127</v>
      </c>
      <c r="CH123" s="407">
        <f t="shared" si="150"/>
        <v>3206</v>
      </c>
      <c r="CI123" s="408">
        <f t="shared" si="165"/>
        <v>3286</v>
      </c>
      <c r="CJ123" s="402">
        <v>1.8</v>
      </c>
      <c r="CK123" s="403">
        <f t="shared" si="151"/>
        <v>1.9350000000000001</v>
      </c>
      <c r="CL123" s="403">
        <f t="shared" si="166"/>
        <v>2.0317500000000002</v>
      </c>
      <c r="CM123" s="403">
        <f t="shared" si="167"/>
        <v>2.1333375000000001</v>
      </c>
      <c r="CN123" s="403">
        <f t="shared" si="168"/>
        <v>2.1866709375000002</v>
      </c>
      <c r="CO123" s="404">
        <f t="shared" si="169"/>
        <v>2.2413377109375001</v>
      </c>
    </row>
    <row r="124" spans="1:93" x14ac:dyDescent="0.2">
      <c r="A124" s="684"/>
      <c r="B124" s="478" t="s">
        <v>294</v>
      </c>
      <c r="C124" s="496" t="s">
        <v>15</v>
      </c>
      <c r="D124" s="353">
        <v>2097</v>
      </c>
      <c r="E124" s="348">
        <v>2216</v>
      </c>
      <c r="F124" s="348">
        <v>2314</v>
      </c>
      <c r="G124" s="348">
        <v>2416</v>
      </c>
      <c r="H124" s="348">
        <v>2491</v>
      </c>
      <c r="I124" s="349">
        <v>2567</v>
      </c>
      <c r="J124" s="343">
        <f t="shared" si="88"/>
        <v>1471</v>
      </c>
      <c r="K124" s="344">
        <f t="shared" si="89"/>
        <v>1555</v>
      </c>
      <c r="L124" s="344">
        <f t="shared" si="90"/>
        <v>1624</v>
      </c>
      <c r="M124" s="344">
        <f t="shared" si="91"/>
        <v>1695</v>
      </c>
      <c r="N124" s="344">
        <f t="shared" si="92"/>
        <v>1748</v>
      </c>
      <c r="O124" s="345">
        <f t="shared" si="93"/>
        <v>1801</v>
      </c>
      <c r="P124" s="257">
        <f t="shared" si="94"/>
        <v>2621.25</v>
      </c>
      <c r="Q124" s="248">
        <f t="shared" si="95"/>
        <v>2770</v>
      </c>
      <c r="R124" s="248">
        <f t="shared" si="96"/>
        <v>2892.5</v>
      </c>
      <c r="S124" s="248">
        <f t="shared" si="97"/>
        <v>3020</v>
      </c>
      <c r="T124" s="248">
        <f t="shared" si="98"/>
        <v>3113.75</v>
      </c>
      <c r="U124" s="258">
        <f t="shared" si="99"/>
        <v>3208.75</v>
      </c>
      <c r="V124" s="409">
        <f t="shared" si="100"/>
        <v>1534</v>
      </c>
      <c r="W124" s="405">
        <f t="shared" si="100"/>
        <v>1621</v>
      </c>
      <c r="X124" s="405">
        <f t="shared" si="100"/>
        <v>1693</v>
      </c>
      <c r="Y124" s="405">
        <f t="shared" si="100"/>
        <v>1767</v>
      </c>
      <c r="Z124" s="405">
        <f t="shared" si="104"/>
        <v>1822</v>
      </c>
      <c r="AA124" s="410">
        <f t="shared" si="152"/>
        <v>1878</v>
      </c>
      <c r="AB124" s="257">
        <f t="shared" si="153"/>
        <v>3145.5</v>
      </c>
      <c r="AC124" s="248">
        <f t="shared" si="153"/>
        <v>3324</v>
      </c>
      <c r="AD124" s="248">
        <f t="shared" si="153"/>
        <v>3471</v>
      </c>
      <c r="AE124" s="248">
        <f t="shared" si="153"/>
        <v>3624</v>
      </c>
      <c r="AF124" s="248">
        <f t="shared" si="153"/>
        <v>3736.5</v>
      </c>
      <c r="AG124" s="258">
        <f t="shared" si="109"/>
        <v>3850.5</v>
      </c>
      <c r="AH124" s="409">
        <f t="shared" si="110"/>
        <v>1841</v>
      </c>
      <c r="AI124" s="405">
        <f t="shared" si="111"/>
        <v>1945</v>
      </c>
      <c r="AJ124" s="405">
        <f t="shared" si="112"/>
        <v>2031</v>
      </c>
      <c r="AK124" s="405">
        <f t="shared" si="113"/>
        <v>2121</v>
      </c>
      <c r="AL124" s="405">
        <f t="shared" si="114"/>
        <v>2186</v>
      </c>
      <c r="AM124" s="410">
        <f t="shared" si="115"/>
        <v>2253</v>
      </c>
      <c r="AN124" s="263">
        <f t="shared" si="154"/>
        <v>3380.875</v>
      </c>
      <c r="AO124" s="264">
        <f t="shared" si="154"/>
        <v>3591.5</v>
      </c>
      <c r="AP124" s="264">
        <f t="shared" si="154"/>
        <v>3756.75</v>
      </c>
      <c r="AQ124" s="264">
        <f t="shared" si="154"/>
        <v>3929.25</v>
      </c>
      <c r="AR124" s="264">
        <f t="shared" si="154"/>
        <v>4044.125</v>
      </c>
      <c r="AS124" s="265">
        <f t="shared" si="120"/>
        <v>4160.875</v>
      </c>
      <c r="AT124" s="445">
        <f t="shared" si="121"/>
        <v>1978</v>
      </c>
      <c r="AU124" s="446">
        <f t="shared" si="121"/>
        <v>2102</v>
      </c>
      <c r="AV124" s="446">
        <f t="shared" si="121"/>
        <v>2198</v>
      </c>
      <c r="AW124" s="446">
        <f t="shared" si="121"/>
        <v>2299</v>
      </c>
      <c r="AX124" s="446">
        <f t="shared" si="125"/>
        <v>2366</v>
      </c>
      <c r="AY124" s="447">
        <f t="shared" si="155"/>
        <v>2435</v>
      </c>
      <c r="AZ124" s="257">
        <f t="shared" si="156"/>
        <v>3616.25</v>
      </c>
      <c r="BA124" s="248">
        <f t="shared" si="156"/>
        <v>3859</v>
      </c>
      <c r="BB124" s="248">
        <f t="shared" si="156"/>
        <v>4042.5</v>
      </c>
      <c r="BC124" s="248">
        <f t="shared" si="156"/>
        <v>4234.5</v>
      </c>
      <c r="BD124" s="248">
        <f t="shared" si="156"/>
        <v>4351.75</v>
      </c>
      <c r="BE124" s="258">
        <f t="shared" si="130"/>
        <v>4471.25</v>
      </c>
      <c r="BF124" s="452">
        <f t="shared" si="131"/>
        <v>2116</v>
      </c>
      <c r="BG124" s="405">
        <f t="shared" si="131"/>
        <v>2258</v>
      </c>
      <c r="BH124" s="405">
        <f t="shared" si="131"/>
        <v>2365</v>
      </c>
      <c r="BI124" s="405">
        <f t="shared" si="131"/>
        <v>2478</v>
      </c>
      <c r="BJ124" s="405">
        <f t="shared" si="135"/>
        <v>2546</v>
      </c>
      <c r="BK124" s="440">
        <f t="shared" si="157"/>
        <v>2616</v>
      </c>
      <c r="BL124" s="263">
        <f t="shared" si="158"/>
        <v>3851.625</v>
      </c>
      <c r="BM124" s="264">
        <f t="shared" si="158"/>
        <v>4126.5</v>
      </c>
      <c r="BN124" s="264">
        <f t="shared" si="158"/>
        <v>4328.25</v>
      </c>
      <c r="BO124" s="264">
        <f t="shared" si="158"/>
        <v>4539.75</v>
      </c>
      <c r="BP124" s="264">
        <f t="shared" si="158"/>
        <v>4659.375</v>
      </c>
      <c r="BQ124" s="265">
        <f t="shared" si="140"/>
        <v>4781.625</v>
      </c>
      <c r="BR124" s="445">
        <f t="shared" si="141"/>
        <v>2254</v>
      </c>
      <c r="BS124" s="446">
        <f t="shared" si="141"/>
        <v>2415</v>
      </c>
      <c r="BT124" s="446">
        <f t="shared" si="141"/>
        <v>2533</v>
      </c>
      <c r="BU124" s="446">
        <f t="shared" si="141"/>
        <v>2656</v>
      </c>
      <c r="BV124" s="446">
        <f t="shared" si="145"/>
        <v>2726</v>
      </c>
      <c r="BW124" s="447">
        <f t="shared" si="159"/>
        <v>2798</v>
      </c>
      <c r="BX124" s="541">
        <v>4087</v>
      </c>
      <c r="BY124" s="387">
        <f t="shared" si="160"/>
        <v>4394</v>
      </c>
      <c r="BZ124" s="387">
        <f t="shared" si="161"/>
        <v>4614</v>
      </c>
      <c r="CA124" s="387">
        <f t="shared" si="162"/>
        <v>4845</v>
      </c>
      <c r="CB124" s="387">
        <f t="shared" si="163"/>
        <v>4967</v>
      </c>
      <c r="CC124" s="388">
        <f t="shared" si="164"/>
        <v>5092</v>
      </c>
      <c r="CD124" s="409">
        <f t="shared" si="146"/>
        <v>2391</v>
      </c>
      <c r="CE124" s="405">
        <f t="shared" si="146"/>
        <v>2571</v>
      </c>
      <c r="CF124" s="405">
        <f t="shared" si="146"/>
        <v>2700</v>
      </c>
      <c r="CG124" s="405">
        <f t="shared" si="146"/>
        <v>2835</v>
      </c>
      <c r="CH124" s="405">
        <f t="shared" si="150"/>
        <v>2906</v>
      </c>
      <c r="CI124" s="410">
        <f t="shared" si="165"/>
        <v>2979</v>
      </c>
      <c r="CJ124" s="246">
        <v>1.63</v>
      </c>
      <c r="CK124" s="389">
        <f t="shared" si="151"/>
        <v>1.7522499999999999</v>
      </c>
      <c r="CL124" s="389">
        <f t="shared" si="166"/>
        <v>1.8398625</v>
      </c>
      <c r="CM124" s="389">
        <f t="shared" si="167"/>
        <v>1.9318556249999999</v>
      </c>
      <c r="CN124" s="389">
        <f t="shared" si="168"/>
        <v>1.9801520156249999</v>
      </c>
      <c r="CO124" s="390">
        <f t="shared" si="169"/>
        <v>2.0296558160156248</v>
      </c>
    </row>
    <row r="125" spans="1:93" ht="13.5" thickBot="1" x14ac:dyDescent="0.25">
      <c r="A125" s="685"/>
      <c r="B125" s="500" t="s">
        <v>295</v>
      </c>
      <c r="C125" s="506" t="s">
        <v>15</v>
      </c>
      <c r="D125" s="354">
        <v>1604</v>
      </c>
      <c r="E125" s="350">
        <v>1662</v>
      </c>
      <c r="F125" s="350">
        <v>1703</v>
      </c>
      <c r="G125" s="350">
        <v>1747</v>
      </c>
      <c r="H125" s="350">
        <v>1770</v>
      </c>
      <c r="I125" s="351">
        <v>1793</v>
      </c>
      <c r="J125" s="421">
        <f t="shared" si="88"/>
        <v>1126</v>
      </c>
      <c r="K125" s="422">
        <f t="shared" si="89"/>
        <v>1166</v>
      </c>
      <c r="L125" s="422">
        <f t="shared" si="90"/>
        <v>1195</v>
      </c>
      <c r="M125" s="422">
        <f t="shared" si="91"/>
        <v>1226</v>
      </c>
      <c r="N125" s="422">
        <f t="shared" si="92"/>
        <v>1242</v>
      </c>
      <c r="O125" s="423">
        <f t="shared" si="93"/>
        <v>1258</v>
      </c>
      <c r="P125" s="260">
        <f t="shared" si="94"/>
        <v>2005</v>
      </c>
      <c r="Q125" s="261">
        <f t="shared" si="95"/>
        <v>2077.5</v>
      </c>
      <c r="R125" s="261">
        <f t="shared" si="96"/>
        <v>2128.75</v>
      </c>
      <c r="S125" s="261">
        <f t="shared" si="97"/>
        <v>2183.75</v>
      </c>
      <c r="T125" s="261">
        <f t="shared" si="98"/>
        <v>2212.5</v>
      </c>
      <c r="U125" s="262">
        <f t="shared" si="99"/>
        <v>2241.25</v>
      </c>
      <c r="V125" s="411">
        <f t="shared" ref="V125:Y153" si="170">ROUNDUP(P125*0.585,0)</f>
        <v>1173</v>
      </c>
      <c r="W125" s="412">
        <f t="shared" si="170"/>
        <v>1216</v>
      </c>
      <c r="X125" s="412">
        <f t="shared" si="170"/>
        <v>1246</v>
      </c>
      <c r="Y125" s="412">
        <f t="shared" si="170"/>
        <v>1278</v>
      </c>
      <c r="Z125" s="412">
        <f t="shared" si="104"/>
        <v>1295</v>
      </c>
      <c r="AA125" s="413">
        <f t="shared" si="152"/>
        <v>1312</v>
      </c>
      <c r="AB125" s="260">
        <f t="shared" si="153"/>
        <v>2406</v>
      </c>
      <c r="AC125" s="261">
        <f t="shared" si="153"/>
        <v>2493</v>
      </c>
      <c r="AD125" s="261">
        <f t="shared" si="153"/>
        <v>2554.5</v>
      </c>
      <c r="AE125" s="261">
        <f t="shared" si="153"/>
        <v>2620.5</v>
      </c>
      <c r="AF125" s="261">
        <f t="shared" si="153"/>
        <v>2655</v>
      </c>
      <c r="AG125" s="262">
        <f t="shared" si="109"/>
        <v>2689.5</v>
      </c>
      <c r="AH125" s="411">
        <f t="shared" si="110"/>
        <v>1408</v>
      </c>
      <c r="AI125" s="412">
        <f t="shared" si="111"/>
        <v>1459</v>
      </c>
      <c r="AJ125" s="412">
        <f t="shared" si="112"/>
        <v>1495</v>
      </c>
      <c r="AK125" s="412">
        <f t="shared" si="113"/>
        <v>1533</v>
      </c>
      <c r="AL125" s="412">
        <f t="shared" si="114"/>
        <v>1554</v>
      </c>
      <c r="AM125" s="413">
        <f t="shared" si="115"/>
        <v>1574</v>
      </c>
      <c r="AN125" s="269">
        <f t="shared" si="154"/>
        <v>2792</v>
      </c>
      <c r="AO125" s="270">
        <f t="shared" si="154"/>
        <v>2931.5</v>
      </c>
      <c r="AP125" s="270">
        <f t="shared" si="154"/>
        <v>3030.875</v>
      </c>
      <c r="AQ125" s="270">
        <f t="shared" si="154"/>
        <v>3136.125</v>
      </c>
      <c r="AR125" s="270">
        <f t="shared" si="154"/>
        <v>3191.5</v>
      </c>
      <c r="AS125" s="271">
        <f t="shared" si="120"/>
        <v>3247.625</v>
      </c>
      <c r="AT125" s="448">
        <f t="shared" ref="AT125:AW153" si="171">ROUNDUP(AN125*0.585,0)</f>
        <v>1634</v>
      </c>
      <c r="AU125" s="449">
        <f t="shared" si="171"/>
        <v>1715</v>
      </c>
      <c r="AV125" s="449">
        <f t="shared" si="171"/>
        <v>1774</v>
      </c>
      <c r="AW125" s="449">
        <f t="shared" si="171"/>
        <v>1835</v>
      </c>
      <c r="AX125" s="449">
        <f t="shared" si="125"/>
        <v>1868</v>
      </c>
      <c r="AY125" s="450">
        <f t="shared" si="155"/>
        <v>1900</v>
      </c>
      <c r="AZ125" s="260">
        <f t="shared" si="156"/>
        <v>3178</v>
      </c>
      <c r="BA125" s="261">
        <f t="shared" si="156"/>
        <v>3370</v>
      </c>
      <c r="BB125" s="261">
        <f t="shared" si="156"/>
        <v>3507.25</v>
      </c>
      <c r="BC125" s="261">
        <f t="shared" si="156"/>
        <v>3651.75</v>
      </c>
      <c r="BD125" s="261">
        <f t="shared" si="156"/>
        <v>3728</v>
      </c>
      <c r="BE125" s="262">
        <f t="shared" si="130"/>
        <v>3805.75</v>
      </c>
      <c r="BF125" s="453">
        <f t="shared" ref="BF125:BI153" si="172">ROUNDUP(AZ125*0.585,0)</f>
        <v>1860</v>
      </c>
      <c r="BG125" s="412">
        <f t="shared" si="172"/>
        <v>1972</v>
      </c>
      <c r="BH125" s="412">
        <f t="shared" si="172"/>
        <v>2052</v>
      </c>
      <c r="BI125" s="412">
        <f t="shared" si="172"/>
        <v>2137</v>
      </c>
      <c r="BJ125" s="412">
        <f t="shared" si="135"/>
        <v>2181</v>
      </c>
      <c r="BK125" s="441">
        <f t="shared" si="157"/>
        <v>2227</v>
      </c>
      <c r="BL125" s="269">
        <f t="shared" si="158"/>
        <v>3564</v>
      </c>
      <c r="BM125" s="270">
        <f t="shared" si="158"/>
        <v>3808.5</v>
      </c>
      <c r="BN125" s="270">
        <f t="shared" si="158"/>
        <v>3983.625</v>
      </c>
      <c r="BO125" s="270">
        <f t="shared" si="158"/>
        <v>4167.375</v>
      </c>
      <c r="BP125" s="270">
        <f t="shared" si="158"/>
        <v>4264.5</v>
      </c>
      <c r="BQ125" s="271">
        <f t="shared" si="140"/>
        <v>4363.875</v>
      </c>
      <c r="BR125" s="448">
        <f t="shared" ref="BR125:BU153" si="173">ROUNDUP(BL125*0.585,0)</f>
        <v>2085</v>
      </c>
      <c r="BS125" s="449">
        <f t="shared" si="173"/>
        <v>2228</v>
      </c>
      <c r="BT125" s="449">
        <f t="shared" si="173"/>
        <v>2331</v>
      </c>
      <c r="BU125" s="449">
        <f t="shared" si="173"/>
        <v>2438</v>
      </c>
      <c r="BV125" s="449">
        <f t="shared" si="145"/>
        <v>2495</v>
      </c>
      <c r="BW125" s="450">
        <f t="shared" si="159"/>
        <v>2553</v>
      </c>
      <c r="BX125" s="542">
        <v>3950</v>
      </c>
      <c r="BY125" s="431">
        <f t="shared" si="160"/>
        <v>4247</v>
      </c>
      <c r="BZ125" s="431">
        <f t="shared" si="161"/>
        <v>4460</v>
      </c>
      <c r="CA125" s="431">
        <f t="shared" si="162"/>
        <v>4683</v>
      </c>
      <c r="CB125" s="431">
        <f t="shared" si="163"/>
        <v>4801</v>
      </c>
      <c r="CC125" s="433">
        <f t="shared" si="164"/>
        <v>4922</v>
      </c>
      <c r="CD125" s="411">
        <f t="shared" ref="CD125:CG153" si="174">ROUNDUP(BX125*0.585,0)</f>
        <v>2311</v>
      </c>
      <c r="CE125" s="412">
        <f t="shared" si="174"/>
        <v>2485</v>
      </c>
      <c r="CF125" s="412">
        <f t="shared" si="174"/>
        <v>2610</v>
      </c>
      <c r="CG125" s="412">
        <f t="shared" si="174"/>
        <v>2740</v>
      </c>
      <c r="CH125" s="412">
        <f t="shared" si="150"/>
        <v>2809</v>
      </c>
      <c r="CI125" s="413">
        <f t="shared" si="165"/>
        <v>2880</v>
      </c>
      <c r="CJ125" s="247">
        <v>1.58</v>
      </c>
      <c r="CK125" s="391">
        <f t="shared" si="151"/>
        <v>1.6985000000000001</v>
      </c>
      <c r="CL125" s="391">
        <f t="shared" si="166"/>
        <v>1.783425</v>
      </c>
      <c r="CM125" s="391">
        <f t="shared" si="167"/>
        <v>1.87259625</v>
      </c>
      <c r="CN125" s="391">
        <f t="shared" si="168"/>
        <v>1.91941115625</v>
      </c>
      <c r="CO125" s="392">
        <f t="shared" si="169"/>
        <v>1.9673964351562501</v>
      </c>
    </row>
    <row r="126" spans="1:93" x14ac:dyDescent="0.2">
      <c r="A126" s="680">
        <v>6</v>
      </c>
      <c r="B126" s="502" t="s">
        <v>289</v>
      </c>
      <c r="C126" s="507" t="s">
        <v>15</v>
      </c>
      <c r="D126" s="530">
        <v>2330</v>
      </c>
      <c r="E126" s="531">
        <v>2463</v>
      </c>
      <c r="F126" s="531">
        <v>2574</v>
      </c>
      <c r="G126" s="531">
        <v>2687</v>
      </c>
      <c r="H126" s="531">
        <v>2772</v>
      </c>
      <c r="I126" s="532">
        <v>2857</v>
      </c>
      <c r="J126" s="418">
        <f t="shared" si="88"/>
        <v>1635</v>
      </c>
      <c r="K126" s="419">
        <f t="shared" si="89"/>
        <v>1728</v>
      </c>
      <c r="L126" s="419">
        <f t="shared" si="90"/>
        <v>1806</v>
      </c>
      <c r="M126" s="419">
        <f t="shared" si="91"/>
        <v>1885</v>
      </c>
      <c r="N126" s="419">
        <f t="shared" si="92"/>
        <v>1945</v>
      </c>
      <c r="O126" s="420">
        <f t="shared" si="93"/>
        <v>2004</v>
      </c>
      <c r="P126" s="415">
        <f t="shared" si="94"/>
        <v>2912.5</v>
      </c>
      <c r="Q126" s="416">
        <f t="shared" si="95"/>
        <v>3078.75</v>
      </c>
      <c r="R126" s="416">
        <f t="shared" si="96"/>
        <v>3217.5</v>
      </c>
      <c r="S126" s="416">
        <f t="shared" si="97"/>
        <v>3358.75</v>
      </c>
      <c r="T126" s="416">
        <f t="shared" si="98"/>
        <v>3465</v>
      </c>
      <c r="U126" s="417">
        <f t="shared" si="99"/>
        <v>3571.25</v>
      </c>
      <c r="V126" s="406">
        <f t="shared" si="170"/>
        <v>1704</v>
      </c>
      <c r="W126" s="407">
        <f t="shared" si="170"/>
        <v>1802</v>
      </c>
      <c r="X126" s="407">
        <f t="shared" si="170"/>
        <v>1883</v>
      </c>
      <c r="Y126" s="407">
        <f t="shared" si="170"/>
        <v>1965</v>
      </c>
      <c r="Z126" s="407">
        <f t="shared" si="104"/>
        <v>2028</v>
      </c>
      <c r="AA126" s="408">
        <f t="shared" si="152"/>
        <v>2090</v>
      </c>
      <c r="AB126" s="415">
        <f t="shared" si="153"/>
        <v>3495</v>
      </c>
      <c r="AC126" s="416">
        <f t="shared" si="153"/>
        <v>3694.5</v>
      </c>
      <c r="AD126" s="416">
        <f t="shared" si="153"/>
        <v>3861</v>
      </c>
      <c r="AE126" s="416">
        <f t="shared" si="153"/>
        <v>4030.5</v>
      </c>
      <c r="AF126" s="416">
        <f t="shared" si="153"/>
        <v>4158</v>
      </c>
      <c r="AG126" s="417">
        <f t="shared" si="109"/>
        <v>4285.5</v>
      </c>
      <c r="AH126" s="406">
        <f t="shared" si="110"/>
        <v>2045</v>
      </c>
      <c r="AI126" s="407">
        <f t="shared" si="111"/>
        <v>2162</v>
      </c>
      <c r="AJ126" s="407">
        <f t="shared" si="112"/>
        <v>2259</v>
      </c>
      <c r="AK126" s="407">
        <f t="shared" si="113"/>
        <v>2358</v>
      </c>
      <c r="AL126" s="407">
        <f t="shared" si="114"/>
        <v>2433</v>
      </c>
      <c r="AM126" s="408">
        <f t="shared" si="115"/>
        <v>2508</v>
      </c>
      <c r="AN126" s="429">
        <f t="shared" si="154"/>
        <v>3789.25</v>
      </c>
      <c r="AO126" s="434">
        <f t="shared" si="154"/>
        <v>4026.625</v>
      </c>
      <c r="AP126" s="434">
        <f t="shared" si="154"/>
        <v>4214.5</v>
      </c>
      <c r="AQ126" s="434">
        <f t="shared" si="154"/>
        <v>4407.625</v>
      </c>
      <c r="AR126" s="434">
        <f t="shared" si="154"/>
        <v>4538</v>
      </c>
      <c r="AS126" s="438">
        <f t="shared" si="120"/>
        <v>4669.125</v>
      </c>
      <c r="AT126" s="442">
        <f t="shared" si="171"/>
        <v>2217</v>
      </c>
      <c r="AU126" s="443">
        <f t="shared" si="171"/>
        <v>2356</v>
      </c>
      <c r="AV126" s="443">
        <f t="shared" si="171"/>
        <v>2466</v>
      </c>
      <c r="AW126" s="443">
        <f t="shared" si="171"/>
        <v>2579</v>
      </c>
      <c r="AX126" s="443">
        <f t="shared" si="125"/>
        <v>2655</v>
      </c>
      <c r="AY126" s="444">
        <f t="shared" si="155"/>
        <v>2732</v>
      </c>
      <c r="AZ126" s="415">
        <f t="shared" si="156"/>
        <v>4083.5</v>
      </c>
      <c r="BA126" s="416">
        <f t="shared" si="156"/>
        <v>4358.75</v>
      </c>
      <c r="BB126" s="416">
        <f t="shared" si="156"/>
        <v>4568</v>
      </c>
      <c r="BC126" s="416">
        <f t="shared" si="156"/>
        <v>4784.75</v>
      </c>
      <c r="BD126" s="416">
        <f t="shared" si="156"/>
        <v>4918</v>
      </c>
      <c r="BE126" s="417">
        <f t="shared" si="130"/>
        <v>5052.75</v>
      </c>
      <c r="BF126" s="451">
        <f t="shared" si="172"/>
        <v>2389</v>
      </c>
      <c r="BG126" s="407">
        <f t="shared" si="172"/>
        <v>2550</v>
      </c>
      <c r="BH126" s="407">
        <f t="shared" si="172"/>
        <v>2673</v>
      </c>
      <c r="BI126" s="407">
        <f t="shared" si="172"/>
        <v>2800</v>
      </c>
      <c r="BJ126" s="407">
        <f t="shared" si="135"/>
        <v>2878</v>
      </c>
      <c r="BK126" s="439">
        <f t="shared" si="157"/>
        <v>2956</v>
      </c>
      <c r="BL126" s="429">
        <f t="shared" si="158"/>
        <v>4377.75</v>
      </c>
      <c r="BM126" s="434">
        <f t="shared" si="158"/>
        <v>4690.875</v>
      </c>
      <c r="BN126" s="434">
        <f t="shared" si="158"/>
        <v>4921.5</v>
      </c>
      <c r="BO126" s="434">
        <f t="shared" si="158"/>
        <v>5161.875</v>
      </c>
      <c r="BP126" s="434">
        <f t="shared" si="158"/>
        <v>5298</v>
      </c>
      <c r="BQ126" s="438">
        <f t="shared" si="140"/>
        <v>5436.375</v>
      </c>
      <c r="BR126" s="442">
        <f t="shared" si="173"/>
        <v>2561</v>
      </c>
      <c r="BS126" s="443">
        <f t="shared" si="173"/>
        <v>2745</v>
      </c>
      <c r="BT126" s="443">
        <f t="shared" si="173"/>
        <v>2880</v>
      </c>
      <c r="BU126" s="443">
        <f t="shared" si="173"/>
        <v>3020</v>
      </c>
      <c r="BV126" s="443">
        <f t="shared" si="145"/>
        <v>3100</v>
      </c>
      <c r="BW126" s="444">
        <f t="shared" si="159"/>
        <v>3181</v>
      </c>
      <c r="BX126" s="540">
        <v>4672</v>
      </c>
      <c r="BY126" s="426">
        <f t="shared" si="160"/>
        <v>5023</v>
      </c>
      <c r="BZ126" s="426">
        <f t="shared" si="161"/>
        <v>5275</v>
      </c>
      <c r="CA126" s="426">
        <f t="shared" si="162"/>
        <v>5539</v>
      </c>
      <c r="CB126" s="426">
        <f t="shared" si="163"/>
        <v>5678</v>
      </c>
      <c r="CC126" s="428">
        <f t="shared" si="164"/>
        <v>5820</v>
      </c>
      <c r="CD126" s="406">
        <f t="shared" si="174"/>
        <v>2734</v>
      </c>
      <c r="CE126" s="407">
        <f t="shared" si="174"/>
        <v>2939</v>
      </c>
      <c r="CF126" s="407">
        <f t="shared" si="174"/>
        <v>3086</v>
      </c>
      <c r="CG126" s="407">
        <f t="shared" si="174"/>
        <v>3241</v>
      </c>
      <c r="CH126" s="407">
        <f t="shared" si="150"/>
        <v>3322</v>
      </c>
      <c r="CI126" s="408">
        <f t="shared" si="165"/>
        <v>3405</v>
      </c>
      <c r="CJ126" s="402">
        <v>1.87</v>
      </c>
      <c r="CK126" s="403">
        <f t="shared" si="151"/>
        <v>2.0102500000000001</v>
      </c>
      <c r="CL126" s="403">
        <f t="shared" si="166"/>
        <v>2.1107624999999999</v>
      </c>
      <c r="CM126" s="403">
        <f t="shared" si="167"/>
        <v>2.2163006249999997</v>
      </c>
      <c r="CN126" s="403">
        <f t="shared" si="168"/>
        <v>2.2717081406249995</v>
      </c>
      <c r="CO126" s="404">
        <f t="shared" si="169"/>
        <v>2.3285008441406245</v>
      </c>
    </row>
    <row r="127" spans="1:93" x14ac:dyDescent="0.2">
      <c r="A127" s="681"/>
      <c r="B127" s="478" t="s">
        <v>290</v>
      </c>
      <c r="C127" s="481" t="s">
        <v>15</v>
      </c>
      <c r="D127" s="533">
        <v>2330</v>
      </c>
      <c r="E127" s="534">
        <v>2463</v>
      </c>
      <c r="F127" s="534">
        <v>2574</v>
      </c>
      <c r="G127" s="534">
        <v>2687</v>
      </c>
      <c r="H127" s="534">
        <v>2772</v>
      </c>
      <c r="I127" s="535">
        <v>2857</v>
      </c>
      <c r="J127" s="343">
        <f t="shared" si="88"/>
        <v>1635</v>
      </c>
      <c r="K127" s="344">
        <f t="shared" si="89"/>
        <v>1728</v>
      </c>
      <c r="L127" s="344">
        <f t="shared" si="90"/>
        <v>1806</v>
      </c>
      <c r="M127" s="344">
        <f t="shared" si="91"/>
        <v>1885</v>
      </c>
      <c r="N127" s="344">
        <f t="shared" si="92"/>
        <v>1945</v>
      </c>
      <c r="O127" s="345">
        <f t="shared" si="93"/>
        <v>2004</v>
      </c>
      <c r="P127" s="257">
        <f t="shared" si="94"/>
        <v>2912.5</v>
      </c>
      <c r="Q127" s="248">
        <f t="shared" si="95"/>
        <v>3078.75</v>
      </c>
      <c r="R127" s="248">
        <f t="shared" si="96"/>
        <v>3217.5</v>
      </c>
      <c r="S127" s="248">
        <f t="shared" si="97"/>
        <v>3358.75</v>
      </c>
      <c r="T127" s="248">
        <f t="shared" si="98"/>
        <v>3465</v>
      </c>
      <c r="U127" s="258">
        <f t="shared" si="99"/>
        <v>3571.25</v>
      </c>
      <c r="V127" s="409">
        <f t="shared" si="170"/>
        <v>1704</v>
      </c>
      <c r="W127" s="405">
        <f t="shared" si="170"/>
        <v>1802</v>
      </c>
      <c r="X127" s="405">
        <f t="shared" si="170"/>
        <v>1883</v>
      </c>
      <c r="Y127" s="405">
        <f t="shared" si="170"/>
        <v>1965</v>
      </c>
      <c r="Z127" s="405">
        <f t="shared" si="104"/>
        <v>2028</v>
      </c>
      <c r="AA127" s="410">
        <f t="shared" si="152"/>
        <v>2090</v>
      </c>
      <c r="AB127" s="257">
        <f t="shared" si="153"/>
        <v>3495</v>
      </c>
      <c r="AC127" s="248">
        <f t="shared" si="153"/>
        <v>3694.5</v>
      </c>
      <c r="AD127" s="248">
        <f t="shared" si="153"/>
        <v>3861</v>
      </c>
      <c r="AE127" s="248">
        <f t="shared" si="153"/>
        <v>4030.5</v>
      </c>
      <c r="AF127" s="248">
        <f t="shared" si="153"/>
        <v>4158</v>
      </c>
      <c r="AG127" s="258">
        <f t="shared" si="109"/>
        <v>4285.5</v>
      </c>
      <c r="AH127" s="409">
        <f t="shared" si="110"/>
        <v>2045</v>
      </c>
      <c r="AI127" s="405">
        <f t="shared" si="111"/>
        <v>2162</v>
      </c>
      <c r="AJ127" s="405">
        <f t="shared" si="112"/>
        <v>2259</v>
      </c>
      <c r="AK127" s="405">
        <f t="shared" si="113"/>
        <v>2358</v>
      </c>
      <c r="AL127" s="405">
        <f t="shared" si="114"/>
        <v>2433</v>
      </c>
      <c r="AM127" s="410">
        <f t="shared" si="115"/>
        <v>2508</v>
      </c>
      <c r="AN127" s="263">
        <f t="shared" si="154"/>
        <v>3666</v>
      </c>
      <c r="AO127" s="264">
        <f t="shared" si="154"/>
        <v>3894.125</v>
      </c>
      <c r="AP127" s="264">
        <f t="shared" si="154"/>
        <v>4075.25</v>
      </c>
      <c r="AQ127" s="264">
        <f t="shared" si="154"/>
        <v>4261.375</v>
      </c>
      <c r="AR127" s="264">
        <f t="shared" si="154"/>
        <v>4388</v>
      </c>
      <c r="AS127" s="265">
        <f t="shared" si="120"/>
        <v>4515.375</v>
      </c>
      <c r="AT127" s="445">
        <f t="shared" si="171"/>
        <v>2145</v>
      </c>
      <c r="AU127" s="446">
        <f t="shared" si="171"/>
        <v>2279</v>
      </c>
      <c r="AV127" s="446">
        <f t="shared" si="171"/>
        <v>2385</v>
      </c>
      <c r="AW127" s="446">
        <f t="shared" si="171"/>
        <v>2493</v>
      </c>
      <c r="AX127" s="446">
        <f t="shared" si="125"/>
        <v>2567</v>
      </c>
      <c r="AY127" s="447">
        <f t="shared" si="155"/>
        <v>2642</v>
      </c>
      <c r="AZ127" s="257">
        <f t="shared" si="156"/>
        <v>3837</v>
      </c>
      <c r="BA127" s="248">
        <f t="shared" si="156"/>
        <v>4093.75</v>
      </c>
      <c r="BB127" s="248">
        <f t="shared" si="156"/>
        <v>4289.5</v>
      </c>
      <c r="BC127" s="248">
        <f t="shared" si="156"/>
        <v>4492.25</v>
      </c>
      <c r="BD127" s="248">
        <f t="shared" si="156"/>
        <v>4618</v>
      </c>
      <c r="BE127" s="258">
        <f t="shared" si="130"/>
        <v>4745.25</v>
      </c>
      <c r="BF127" s="452">
        <f t="shared" si="172"/>
        <v>2245</v>
      </c>
      <c r="BG127" s="405">
        <f t="shared" si="172"/>
        <v>2395</v>
      </c>
      <c r="BH127" s="405">
        <f t="shared" si="172"/>
        <v>2510</v>
      </c>
      <c r="BI127" s="405">
        <f t="shared" si="172"/>
        <v>2628</v>
      </c>
      <c r="BJ127" s="405">
        <f t="shared" si="135"/>
        <v>2702</v>
      </c>
      <c r="BK127" s="440">
        <f t="shared" si="157"/>
        <v>2776</v>
      </c>
      <c r="BL127" s="263">
        <f t="shared" si="158"/>
        <v>4008</v>
      </c>
      <c r="BM127" s="264">
        <f t="shared" si="158"/>
        <v>4293.375</v>
      </c>
      <c r="BN127" s="264">
        <f t="shared" si="158"/>
        <v>4503.75</v>
      </c>
      <c r="BO127" s="264">
        <f t="shared" si="158"/>
        <v>4723.125</v>
      </c>
      <c r="BP127" s="264">
        <f t="shared" si="158"/>
        <v>4848</v>
      </c>
      <c r="BQ127" s="265">
        <f t="shared" si="140"/>
        <v>4975.125</v>
      </c>
      <c r="BR127" s="445">
        <f t="shared" si="173"/>
        <v>2345</v>
      </c>
      <c r="BS127" s="446">
        <f t="shared" si="173"/>
        <v>2512</v>
      </c>
      <c r="BT127" s="446">
        <f t="shared" si="173"/>
        <v>2635</v>
      </c>
      <c r="BU127" s="446">
        <f t="shared" si="173"/>
        <v>2764</v>
      </c>
      <c r="BV127" s="446">
        <f t="shared" si="145"/>
        <v>2837</v>
      </c>
      <c r="BW127" s="447">
        <f t="shared" si="159"/>
        <v>2911</v>
      </c>
      <c r="BX127" s="541">
        <v>4179</v>
      </c>
      <c r="BY127" s="387">
        <f t="shared" si="160"/>
        <v>4493</v>
      </c>
      <c r="BZ127" s="387">
        <f t="shared" si="161"/>
        <v>4718</v>
      </c>
      <c r="CA127" s="387">
        <f t="shared" si="162"/>
        <v>4954</v>
      </c>
      <c r="CB127" s="387">
        <f t="shared" si="163"/>
        <v>5078</v>
      </c>
      <c r="CC127" s="388">
        <f t="shared" si="164"/>
        <v>5205</v>
      </c>
      <c r="CD127" s="409">
        <f t="shared" si="174"/>
        <v>2445</v>
      </c>
      <c r="CE127" s="405">
        <f t="shared" si="174"/>
        <v>2629</v>
      </c>
      <c r="CF127" s="405">
        <f t="shared" si="174"/>
        <v>2761</v>
      </c>
      <c r="CG127" s="405">
        <f t="shared" si="174"/>
        <v>2899</v>
      </c>
      <c r="CH127" s="405">
        <f t="shared" si="150"/>
        <v>2971</v>
      </c>
      <c r="CI127" s="410">
        <f t="shared" si="165"/>
        <v>3045</v>
      </c>
      <c r="CJ127" s="246">
        <v>1.67</v>
      </c>
      <c r="CK127" s="389">
        <f t="shared" si="151"/>
        <v>1.79525</v>
      </c>
      <c r="CL127" s="389">
        <f t="shared" si="166"/>
        <v>1.8850125</v>
      </c>
      <c r="CM127" s="389">
        <f t="shared" si="167"/>
        <v>1.9792631249999999</v>
      </c>
      <c r="CN127" s="389">
        <f t="shared" si="168"/>
        <v>2.0287447031250001</v>
      </c>
      <c r="CO127" s="390">
        <f t="shared" si="169"/>
        <v>2.079463320703125</v>
      </c>
    </row>
    <row r="128" spans="1:93" x14ac:dyDescent="0.2">
      <c r="A128" s="681"/>
      <c r="B128" s="479" t="s">
        <v>291</v>
      </c>
      <c r="C128" s="497" t="s">
        <v>15</v>
      </c>
      <c r="D128" s="533">
        <v>2097</v>
      </c>
      <c r="E128" s="534">
        <v>2216</v>
      </c>
      <c r="F128" s="534">
        <v>2314</v>
      </c>
      <c r="G128" s="534">
        <v>2416</v>
      </c>
      <c r="H128" s="534">
        <v>2491</v>
      </c>
      <c r="I128" s="535">
        <v>2567</v>
      </c>
      <c r="J128" s="343">
        <f t="shared" si="88"/>
        <v>1471</v>
      </c>
      <c r="K128" s="344">
        <f t="shared" si="89"/>
        <v>1555</v>
      </c>
      <c r="L128" s="344">
        <f t="shared" si="90"/>
        <v>1624</v>
      </c>
      <c r="M128" s="344">
        <f t="shared" si="91"/>
        <v>1695</v>
      </c>
      <c r="N128" s="344">
        <f t="shared" si="92"/>
        <v>1748</v>
      </c>
      <c r="O128" s="345">
        <f t="shared" si="93"/>
        <v>1801</v>
      </c>
      <c r="P128" s="257">
        <f t="shared" si="94"/>
        <v>2621.25</v>
      </c>
      <c r="Q128" s="248">
        <f t="shared" si="95"/>
        <v>2770</v>
      </c>
      <c r="R128" s="248">
        <f t="shared" si="96"/>
        <v>2892.5</v>
      </c>
      <c r="S128" s="248">
        <f t="shared" si="97"/>
        <v>3020</v>
      </c>
      <c r="T128" s="248">
        <f t="shared" si="98"/>
        <v>3113.75</v>
      </c>
      <c r="U128" s="258">
        <f t="shared" si="99"/>
        <v>3208.75</v>
      </c>
      <c r="V128" s="409">
        <f t="shared" si="170"/>
        <v>1534</v>
      </c>
      <c r="W128" s="405">
        <f t="shared" si="170"/>
        <v>1621</v>
      </c>
      <c r="X128" s="405">
        <f t="shared" si="170"/>
        <v>1693</v>
      </c>
      <c r="Y128" s="405">
        <f t="shared" si="170"/>
        <v>1767</v>
      </c>
      <c r="Z128" s="405">
        <f t="shared" si="104"/>
        <v>1822</v>
      </c>
      <c r="AA128" s="410">
        <f t="shared" si="152"/>
        <v>1878</v>
      </c>
      <c r="AB128" s="257">
        <f t="shared" si="153"/>
        <v>3145.5</v>
      </c>
      <c r="AC128" s="248">
        <f t="shared" si="153"/>
        <v>3324</v>
      </c>
      <c r="AD128" s="248">
        <f t="shared" si="153"/>
        <v>3471</v>
      </c>
      <c r="AE128" s="248">
        <f t="shared" si="153"/>
        <v>3624</v>
      </c>
      <c r="AF128" s="248">
        <f t="shared" si="153"/>
        <v>3736.5</v>
      </c>
      <c r="AG128" s="258">
        <f t="shared" si="109"/>
        <v>3850.5</v>
      </c>
      <c r="AH128" s="409">
        <f t="shared" si="110"/>
        <v>1841</v>
      </c>
      <c r="AI128" s="405">
        <f t="shared" si="111"/>
        <v>1945</v>
      </c>
      <c r="AJ128" s="405">
        <f t="shared" si="112"/>
        <v>2031</v>
      </c>
      <c r="AK128" s="405">
        <f t="shared" si="113"/>
        <v>2121</v>
      </c>
      <c r="AL128" s="405">
        <f t="shared" si="114"/>
        <v>2186</v>
      </c>
      <c r="AM128" s="410">
        <f t="shared" si="115"/>
        <v>2253</v>
      </c>
      <c r="AN128" s="263">
        <f t="shared" si="154"/>
        <v>3359.125</v>
      </c>
      <c r="AO128" s="264">
        <f t="shared" si="154"/>
        <v>3568</v>
      </c>
      <c r="AP128" s="264">
        <f t="shared" si="154"/>
        <v>3732</v>
      </c>
      <c r="AQ128" s="264">
        <f t="shared" si="154"/>
        <v>3903.25</v>
      </c>
      <c r="AR128" s="264">
        <f t="shared" si="154"/>
        <v>4017.375</v>
      </c>
      <c r="AS128" s="265">
        <f t="shared" si="120"/>
        <v>4133.375</v>
      </c>
      <c r="AT128" s="445">
        <f t="shared" si="171"/>
        <v>1966</v>
      </c>
      <c r="AU128" s="446">
        <f t="shared" si="171"/>
        <v>2088</v>
      </c>
      <c r="AV128" s="446">
        <f t="shared" si="171"/>
        <v>2184</v>
      </c>
      <c r="AW128" s="446">
        <f t="shared" si="171"/>
        <v>2284</v>
      </c>
      <c r="AX128" s="446">
        <f t="shared" si="125"/>
        <v>2351</v>
      </c>
      <c r="AY128" s="447">
        <f t="shared" si="155"/>
        <v>2419</v>
      </c>
      <c r="AZ128" s="257">
        <f t="shared" si="156"/>
        <v>3572.75</v>
      </c>
      <c r="BA128" s="248">
        <f t="shared" si="156"/>
        <v>3812</v>
      </c>
      <c r="BB128" s="248">
        <f t="shared" si="156"/>
        <v>3993</v>
      </c>
      <c r="BC128" s="248">
        <f t="shared" si="156"/>
        <v>4182.5</v>
      </c>
      <c r="BD128" s="248">
        <f t="shared" si="156"/>
        <v>4298.25</v>
      </c>
      <c r="BE128" s="258">
        <f t="shared" si="130"/>
        <v>4416.25</v>
      </c>
      <c r="BF128" s="452">
        <f t="shared" si="172"/>
        <v>2091</v>
      </c>
      <c r="BG128" s="405">
        <f t="shared" si="172"/>
        <v>2231</v>
      </c>
      <c r="BH128" s="405">
        <f t="shared" si="172"/>
        <v>2336</v>
      </c>
      <c r="BI128" s="405">
        <f t="shared" si="172"/>
        <v>2447</v>
      </c>
      <c r="BJ128" s="405">
        <f t="shared" si="135"/>
        <v>2515</v>
      </c>
      <c r="BK128" s="440">
        <f t="shared" si="157"/>
        <v>2584</v>
      </c>
      <c r="BL128" s="263">
        <f t="shared" si="158"/>
        <v>3786.375</v>
      </c>
      <c r="BM128" s="264">
        <f t="shared" si="158"/>
        <v>4056</v>
      </c>
      <c r="BN128" s="264">
        <f t="shared" si="158"/>
        <v>4254</v>
      </c>
      <c r="BO128" s="264">
        <f t="shared" si="158"/>
        <v>4461.75</v>
      </c>
      <c r="BP128" s="264">
        <f t="shared" si="158"/>
        <v>4579.125</v>
      </c>
      <c r="BQ128" s="265">
        <f t="shared" si="140"/>
        <v>4699.125</v>
      </c>
      <c r="BR128" s="445">
        <f t="shared" si="173"/>
        <v>2216</v>
      </c>
      <c r="BS128" s="446">
        <f t="shared" si="173"/>
        <v>2373</v>
      </c>
      <c r="BT128" s="446">
        <f t="shared" si="173"/>
        <v>2489</v>
      </c>
      <c r="BU128" s="446">
        <f t="shared" si="173"/>
        <v>2611</v>
      </c>
      <c r="BV128" s="446">
        <f t="shared" si="145"/>
        <v>2679</v>
      </c>
      <c r="BW128" s="447">
        <f t="shared" si="159"/>
        <v>2749</v>
      </c>
      <c r="BX128" s="541">
        <v>4000</v>
      </c>
      <c r="BY128" s="387">
        <f t="shared" si="160"/>
        <v>4300</v>
      </c>
      <c r="BZ128" s="387">
        <f t="shared" si="161"/>
        <v>4515</v>
      </c>
      <c r="CA128" s="387">
        <f t="shared" si="162"/>
        <v>4741</v>
      </c>
      <c r="CB128" s="387">
        <f t="shared" si="163"/>
        <v>4860</v>
      </c>
      <c r="CC128" s="388">
        <f t="shared" si="164"/>
        <v>4982</v>
      </c>
      <c r="CD128" s="409">
        <f t="shared" si="174"/>
        <v>2340</v>
      </c>
      <c r="CE128" s="405">
        <f t="shared" si="174"/>
        <v>2516</v>
      </c>
      <c r="CF128" s="405">
        <f t="shared" si="174"/>
        <v>2642</v>
      </c>
      <c r="CG128" s="405">
        <f t="shared" si="174"/>
        <v>2774</v>
      </c>
      <c r="CH128" s="405">
        <f t="shared" si="150"/>
        <v>2844</v>
      </c>
      <c r="CI128" s="410">
        <f t="shared" si="165"/>
        <v>2915</v>
      </c>
      <c r="CJ128" s="246">
        <v>1.6</v>
      </c>
      <c r="CK128" s="389">
        <f t="shared" si="151"/>
        <v>1.7200000000000002</v>
      </c>
      <c r="CL128" s="389">
        <f t="shared" si="166"/>
        <v>1.8060000000000003</v>
      </c>
      <c r="CM128" s="389">
        <f t="shared" si="167"/>
        <v>1.8963000000000003</v>
      </c>
      <c r="CN128" s="389">
        <f t="shared" si="168"/>
        <v>1.9437075000000004</v>
      </c>
      <c r="CO128" s="390">
        <f t="shared" si="169"/>
        <v>1.9923001875000004</v>
      </c>
    </row>
    <row r="129" spans="1:93" ht="13.5" thickBot="1" x14ac:dyDescent="0.25">
      <c r="A129" s="682"/>
      <c r="B129" s="491" t="s">
        <v>292</v>
      </c>
      <c r="C129" s="498" t="s">
        <v>15</v>
      </c>
      <c r="D129" s="354">
        <v>1604</v>
      </c>
      <c r="E129" s="350">
        <v>1662</v>
      </c>
      <c r="F129" s="350">
        <v>1703</v>
      </c>
      <c r="G129" s="350">
        <v>1747</v>
      </c>
      <c r="H129" s="350">
        <v>1770</v>
      </c>
      <c r="I129" s="351">
        <v>1793</v>
      </c>
      <c r="J129" s="421">
        <f t="shared" si="88"/>
        <v>1126</v>
      </c>
      <c r="K129" s="422">
        <f t="shared" si="89"/>
        <v>1166</v>
      </c>
      <c r="L129" s="422">
        <f t="shared" si="90"/>
        <v>1195</v>
      </c>
      <c r="M129" s="422">
        <f t="shared" si="91"/>
        <v>1226</v>
      </c>
      <c r="N129" s="422">
        <f t="shared" si="92"/>
        <v>1242</v>
      </c>
      <c r="O129" s="423">
        <f t="shared" si="93"/>
        <v>1258</v>
      </c>
      <c r="P129" s="260">
        <f t="shared" si="94"/>
        <v>2005</v>
      </c>
      <c r="Q129" s="261">
        <f t="shared" si="95"/>
        <v>2077.5</v>
      </c>
      <c r="R129" s="261">
        <f t="shared" si="96"/>
        <v>2128.75</v>
      </c>
      <c r="S129" s="261">
        <f t="shared" si="97"/>
        <v>2183.75</v>
      </c>
      <c r="T129" s="261">
        <f t="shared" si="98"/>
        <v>2212.5</v>
      </c>
      <c r="U129" s="262">
        <f t="shared" si="99"/>
        <v>2241.25</v>
      </c>
      <c r="V129" s="411">
        <f t="shared" si="170"/>
        <v>1173</v>
      </c>
      <c r="W129" s="412">
        <f t="shared" si="170"/>
        <v>1216</v>
      </c>
      <c r="X129" s="412">
        <f t="shared" si="170"/>
        <v>1246</v>
      </c>
      <c r="Y129" s="412">
        <f t="shared" si="170"/>
        <v>1278</v>
      </c>
      <c r="Z129" s="412">
        <f t="shared" si="104"/>
        <v>1295</v>
      </c>
      <c r="AA129" s="413">
        <f t="shared" si="152"/>
        <v>1312</v>
      </c>
      <c r="AB129" s="260">
        <f t="shared" si="153"/>
        <v>2406</v>
      </c>
      <c r="AC129" s="261">
        <f t="shared" si="153"/>
        <v>2493</v>
      </c>
      <c r="AD129" s="261">
        <f t="shared" si="153"/>
        <v>2554.5</v>
      </c>
      <c r="AE129" s="261">
        <f t="shared" si="153"/>
        <v>2620.5</v>
      </c>
      <c r="AF129" s="261">
        <f t="shared" si="153"/>
        <v>2655</v>
      </c>
      <c r="AG129" s="262">
        <f t="shared" si="109"/>
        <v>2689.5</v>
      </c>
      <c r="AH129" s="411">
        <f t="shared" si="110"/>
        <v>1408</v>
      </c>
      <c r="AI129" s="412">
        <f t="shared" si="111"/>
        <v>1459</v>
      </c>
      <c r="AJ129" s="412">
        <f t="shared" si="112"/>
        <v>1495</v>
      </c>
      <c r="AK129" s="412">
        <f t="shared" si="113"/>
        <v>1533</v>
      </c>
      <c r="AL129" s="412">
        <f t="shared" si="114"/>
        <v>1554</v>
      </c>
      <c r="AM129" s="413">
        <f t="shared" si="115"/>
        <v>1574</v>
      </c>
      <c r="AN129" s="269">
        <f t="shared" si="154"/>
        <v>2792.5</v>
      </c>
      <c r="AO129" s="270">
        <f t="shared" si="154"/>
        <v>2932</v>
      </c>
      <c r="AP129" s="270">
        <f t="shared" si="154"/>
        <v>3031.375</v>
      </c>
      <c r="AQ129" s="270">
        <f t="shared" si="154"/>
        <v>3136.875</v>
      </c>
      <c r="AR129" s="270">
        <f t="shared" si="154"/>
        <v>3192.25</v>
      </c>
      <c r="AS129" s="271">
        <f t="shared" si="120"/>
        <v>3248.375</v>
      </c>
      <c r="AT129" s="448">
        <f t="shared" si="171"/>
        <v>1634</v>
      </c>
      <c r="AU129" s="449">
        <f t="shared" si="171"/>
        <v>1716</v>
      </c>
      <c r="AV129" s="449">
        <f t="shared" si="171"/>
        <v>1774</v>
      </c>
      <c r="AW129" s="449">
        <f t="shared" si="171"/>
        <v>1836</v>
      </c>
      <c r="AX129" s="449">
        <f t="shared" si="125"/>
        <v>1868</v>
      </c>
      <c r="AY129" s="450">
        <f t="shared" si="155"/>
        <v>1901</v>
      </c>
      <c r="AZ129" s="260">
        <f t="shared" si="156"/>
        <v>3179</v>
      </c>
      <c r="BA129" s="261">
        <f t="shared" si="156"/>
        <v>3371</v>
      </c>
      <c r="BB129" s="261">
        <f t="shared" si="156"/>
        <v>3508.25</v>
      </c>
      <c r="BC129" s="261">
        <f t="shared" si="156"/>
        <v>3653.25</v>
      </c>
      <c r="BD129" s="261">
        <f t="shared" si="156"/>
        <v>3729.5</v>
      </c>
      <c r="BE129" s="262">
        <f t="shared" si="130"/>
        <v>3807.25</v>
      </c>
      <c r="BF129" s="453">
        <f t="shared" si="172"/>
        <v>1860</v>
      </c>
      <c r="BG129" s="412">
        <f t="shared" si="172"/>
        <v>1973</v>
      </c>
      <c r="BH129" s="412">
        <f t="shared" si="172"/>
        <v>2053</v>
      </c>
      <c r="BI129" s="412">
        <f t="shared" si="172"/>
        <v>2138</v>
      </c>
      <c r="BJ129" s="412">
        <f t="shared" si="135"/>
        <v>2182</v>
      </c>
      <c r="BK129" s="441">
        <f t="shared" si="157"/>
        <v>2228</v>
      </c>
      <c r="BL129" s="269">
        <f t="shared" si="158"/>
        <v>3565.5</v>
      </c>
      <c r="BM129" s="270">
        <f t="shared" si="158"/>
        <v>3810</v>
      </c>
      <c r="BN129" s="270">
        <f t="shared" si="158"/>
        <v>3985.125</v>
      </c>
      <c r="BO129" s="270">
        <f t="shared" si="158"/>
        <v>4169.625</v>
      </c>
      <c r="BP129" s="270">
        <f t="shared" si="158"/>
        <v>4266.75</v>
      </c>
      <c r="BQ129" s="271">
        <f t="shared" si="140"/>
        <v>4366.125</v>
      </c>
      <c r="BR129" s="448">
        <f t="shared" si="173"/>
        <v>2086</v>
      </c>
      <c r="BS129" s="449">
        <f t="shared" si="173"/>
        <v>2229</v>
      </c>
      <c r="BT129" s="449">
        <f t="shared" si="173"/>
        <v>2332</v>
      </c>
      <c r="BU129" s="449">
        <f t="shared" si="173"/>
        <v>2440</v>
      </c>
      <c r="BV129" s="449">
        <f t="shared" si="145"/>
        <v>2497</v>
      </c>
      <c r="BW129" s="450">
        <f t="shared" si="159"/>
        <v>2555</v>
      </c>
      <c r="BX129" s="542">
        <v>3952</v>
      </c>
      <c r="BY129" s="431">
        <f t="shared" si="160"/>
        <v>4249</v>
      </c>
      <c r="BZ129" s="431">
        <f t="shared" si="161"/>
        <v>4462</v>
      </c>
      <c r="CA129" s="431">
        <f t="shared" si="162"/>
        <v>4686</v>
      </c>
      <c r="CB129" s="431">
        <f t="shared" si="163"/>
        <v>4804</v>
      </c>
      <c r="CC129" s="433">
        <f t="shared" si="164"/>
        <v>4925</v>
      </c>
      <c r="CD129" s="411">
        <f t="shared" si="174"/>
        <v>2312</v>
      </c>
      <c r="CE129" s="412">
        <f t="shared" si="174"/>
        <v>2486</v>
      </c>
      <c r="CF129" s="412">
        <f t="shared" si="174"/>
        <v>2611</v>
      </c>
      <c r="CG129" s="412">
        <f t="shared" si="174"/>
        <v>2742</v>
      </c>
      <c r="CH129" s="412">
        <f t="shared" si="150"/>
        <v>2811</v>
      </c>
      <c r="CI129" s="413">
        <f t="shared" si="165"/>
        <v>2882</v>
      </c>
      <c r="CJ129" s="247">
        <v>1.58</v>
      </c>
      <c r="CK129" s="391">
        <f t="shared" si="151"/>
        <v>1.6985000000000001</v>
      </c>
      <c r="CL129" s="391">
        <f t="shared" si="166"/>
        <v>1.783425</v>
      </c>
      <c r="CM129" s="391">
        <f t="shared" si="167"/>
        <v>1.87259625</v>
      </c>
      <c r="CN129" s="391">
        <f t="shared" si="168"/>
        <v>1.91941115625</v>
      </c>
      <c r="CO129" s="392">
        <f t="shared" si="169"/>
        <v>1.9673964351562501</v>
      </c>
    </row>
    <row r="130" spans="1:93" ht="25.5" x14ac:dyDescent="0.2">
      <c r="A130" s="680">
        <v>7</v>
      </c>
      <c r="B130" s="504" t="s">
        <v>299</v>
      </c>
      <c r="C130" s="508" t="s">
        <v>15</v>
      </c>
      <c r="D130" s="352">
        <v>2192</v>
      </c>
      <c r="E130" s="346">
        <v>2316</v>
      </c>
      <c r="F130" s="346">
        <v>2420</v>
      </c>
      <c r="G130" s="346">
        <v>2526</v>
      </c>
      <c r="H130" s="346">
        <v>2605</v>
      </c>
      <c r="I130" s="347">
        <v>2685</v>
      </c>
      <c r="J130" s="418">
        <f t="shared" si="88"/>
        <v>1538</v>
      </c>
      <c r="K130" s="419">
        <f t="shared" si="89"/>
        <v>1625</v>
      </c>
      <c r="L130" s="419">
        <f t="shared" si="90"/>
        <v>1698</v>
      </c>
      <c r="M130" s="419">
        <f t="shared" si="91"/>
        <v>1772</v>
      </c>
      <c r="N130" s="419">
        <f t="shared" si="92"/>
        <v>1828</v>
      </c>
      <c r="O130" s="420">
        <f t="shared" si="93"/>
        <v>1884</v>
      </c>
      <c r="P130" s="415">
        <f t="shared" si="94"/>
        <v>2740</v>
      </c>
      <c r="Q130" s="416">
        <f t="shared" si="95"/>
        <v>2895</v>
      </c>
      <c r="R130" s="416">
        <f t="shared" si="96"/>
        <v>3025</v>
      </c>
      <c r="S130" s="416">
        <f t="shared" si="97"/>
        <v>3157.5</v>
      </c>
      <c r="T130" s="416">
        <f t="shared" si="98"/>
        <v>3256.25</v>
      </c>
      <c r="U130" s="417">
        <f t="shared" si="99"/>
        <v>3356.25</v>
      </c>
      <c r="V130" s="406">
        <f t="shared" si="170"/>
        <v>1603</v>
      </c>
      <c r="W130" s="407">
        <f t="shared" si="170"/>
        <v>1694</v>
      </c>
      <c r="X130" s="407">
        <f t="shared" si="170"/>
        <v>1770</v>
      </c>
      <c r="Y130" s="407">
        <f t="shared" si="170"/>
        <v>1848</v>
      </c>
      <c r="Z130" s="407">
        <f t="shared" si="104"/>
        <v>1905</v>
      </c>
      <c r="AA130" s="408">
        <f t="shared" si="152"/>
        <v>1964</v>
      </c>
      <c r="AB130" s="415">
        <f t="shared" si="153"/>
        <v>3288</v>
      </c>
      <c r="AC130" s="416">
        <f t="shared" si="153"/>
        <v>3474</v>
      </c>
      <c r="AD130" s="416">
        <f t="shared" si="153"/>
        <v>3630</v>
      </c>
      <c r="AE130" s="416">
        <f t="shared" si="153"/>
        <v>3789</v>
      </c>
      <c r="AF130" s="416">
        <f t="shared" si="153"/>
        <v>3907.5</v>
      </c>
      <c r="AG130" s="417">
        <f t="shared" si="109"/>
        <v>4027.5</v>
      </c>
      <c r="AH130" s="406">
        <f t="shared" si="110"/>
        <v>1924</v>
      </c>
      <c r="AI130" s="407">
        <f t="shared" si="111"/>
        <v>2033</v>
      </c>
      <c r="AJ130" s="407">
        <f t="shared" si="112"/>
        <v>2124</v>
      </c>
      <c r="AK130" s="407">
        <f t="shared" si="113"/>
        <v>2217</v>
      </c>
      <c r="AL130" s="407">
        <f t="shared" si="114"/>
        <v>2286</v>
      </c>
      <c r="AM130" s="408">
        <f t="shared" si="115"/>
        <v>2357</v>
      </c>
      <c r="AN130" s="429">
        <f t="shared" si="154"/>
        <v>3606.25</v>
      </c>
      <c r="AO130" s="434">
        <f t="shared" si="154"/>
        <v>3831.5</v>
      </c>
      <c r="AP130" s="434">
        <f t="shared" si="154"/>
        <v>4010</v>
      </c>
      <c r="AQ130" s="434">
        <f t="shared" si="154"/>
        <v>4193.75</v>
      </c>
      <c r="AR130" s="434">
        <f t="shared" si="154"/>
        <v>4316.625</v>
      </c>
      <c r="AS130" s="438">
        <f t="shared" si="120"/>
        <v>4441.375</v>
      </c>
      <c r="AT130" s="442">
        <f t="shared" si="171"/>
        <v>2110</v>
      </c>
      <c r="AU130" s="443">
        <f t="shared" si="171"/>
        <v>2242</v>
      </c>
      <c r="AV130" s="443">
        <f t="shared" si="171"/>
        <v>2346</v>
      </c>
      <c r="AW130" s="443">
        <f t="shared" si="171"/>
        <v>2454</v>
      </c>
      <c r="AX130" s="443">
        <f t="shared" si="125"/>
        <v>2526</v>
      </c>
      <c r="AY130" s="444">
        <f t="shared" si="155"/>
        <v>2599</v>
      </c>
      <c r="AZ130" s="415">
        <f t="shared" si="156"/>
        <v>3924.5</v>
      </c>
      <c r="BA130" s="416">
        <f t="shared" si="156"/>
        <v>4189</v>
      </c>
      <c r="BB130" s="416">
        <f t="shared" si="156"/>
        <v>4390</v>
      </c>
      <c r="BC130" s="416">
        <f t="shared" si="156"/>
        <v>4598.5</v>
      </c>
      <c r="BD130" s="416">
        <f t="shared" si="156"/>
        <v>4725.75</v>
      </c>
      <c r="BE130" s="417">
        <f t="shared" si="130"/>
        <v>4855.25</v>
      </c>
      <c r="BF130" s="451">
        <f t="shared" si="172"/>
        <v>2296</v>
      </c>
      <c r="BG130" s="407">
        <f t="shared" si="172"/>
        <v>2451</v>
      </c>
      <c r="BH130" s="407">
        <f t="shared" si="172"/>
        <v>2569</v>
      </c>
      <c r="BI130" s="407">
        <f t="shared" si="172"/>
        <v>2691</v>
      </c>
      <c r="BJ130" s="407">
        <f t="shared" si="135"/>
        <v>2765</v>
      </c>
      <c r="BK130" s="439">
        <f t="shared" si="157"/>
        <v>2841</v>
      </c>
      <c r="BL130" s="429">
        <f t="shared" si="158"/>
        <v>4242.75</v>
      </c>
      <c r="BM130" s="434">
        <f t="shared" si="158"/>
        <v>4546.5</v>
      </c>
      <c r="BN130" s="434">
        <f t="shared" si="158"/>
        <v>4770</v>
      </c>
      <c r="BO130" s="434">
        <f t="shared" si="158"/>
        <v>5003.25</v>
      </c>
      <c r="BP130" s="434">
        <f t="shared" si="158"/>
        <v>5134.875</v>
      </c>
      <c r="BQ130" s="438">
        <f t="shared" si="140"/>
        <v>5269.125</v>
      </c>
      <c r="BR130" s="442">
        <f t="shared" si="173"/>
        <v>2483</v>
      </c>
      <c r="BS130" s="443">
        <f t="shared" si="173"/>
        <v>2660</v>
      </c>
      <c r="BT130" s="443">
        <f t="shared" si="173"/>
        <v>2791</v>
      </c>
      <c r="BU130" s="443">
        <f t="shared" si="173"/>
        <v>2927</v>
      </c>
      <c r="BV130" s="443">
        <f t="shared" si="145"/>
        <v>3004</v>
      </c>
      <c r="BW130" s="444">
        <f t="shared" si="159"/>
        <v>3083</v>
      </c>
      <c r="BX130" s="540">
        <v>4561</v>
      </c>
      <c r="BY130" s="426">
        <f t="shared" si="160"/>
        <v>4904</v>
      </c>
      <c r="BZ130" s="426">
        <f t="shared" si="161"/>
        <v>5150</v>
      </c>
      <c r="CA130" s="426">
        <f t="shared" si="162"/>
        <v>5408</v>
      </c>
      <c r="CB130" s="426">
        <f t="shared" si="163"/>
        <v>5544</v>
      </c>
      <c r="CC130" s="428">
        <f t="shared" si="164"/>
        <v>5683</v>
      </c>
      <c r="CD130" s="406">
        <f t="shared" si="174"/>
        <v>2669</v>
      </c>
      <c r="CE130" s="407">
        <f t="shared" si="174"/>
        <v>2869</v>
      </c>
      <c r="CF130" s="407">
        <f t="shared" si="174"/>
        <v>3013</v>
      </c>
      <c r="CG130" s="407">
        <f t="shared" si="174"/>
        <v>3164</v>
      </c>
      <c r="CH130" s="407">
        <f t="shared" si="150"/>
        <v>3244</v>
      </c>
      <c r="CI130" s="408">
        <f t="shared" si="165"/>
        <v>3325</v>
      </c>
      <c r="CJ130" s="402">
        <v>1.82</v>
      </c>
      <c r="CK130" s="403">
        <f t="shared" si="151"/>
        <v>1.9565000000000001</v>
      </c>
      <c r="CL130" s="403">
        <f t="shared" si="166"/>
        <v>2.054325</v>
      </c>
      <c r="CM130" s="403">
        <f t="shared" si="167"/>
        <v>2.1570412499999998</v>
      </c>
      <c r="CN130" s="403">
        <f t="shared" si="168"/>
        <v>2.2109672812499999</v>
      </c>
      <c r="CO130" s="404">
        <f t="shared" si="169"/>
        <v>2.2662414632812498</v>
      </c>
    </row>
    <row r="131" spans="1:93" x14ac:dyDescent="0.2">
      <c r="A131" s="681"/>
      <c r="B131" s="482" t="s">
        <v>300</v>
      </c>
      <c r="C131" s="497" t="s">
        <v>15</v>
      </c>
      <c r="D131" s="353">
        <v>2069</v>
      </c>
      <c r="E131" s="348">
        <v>2186</v>
      </c>
      <c r="F131" s="348">
        <v>2283</v>
      </c>
      <c r="G131" s="348">
        <v>2383</v>
      </c>
      <c r="H131" s="348">
        <v>2457</v>
      </c>
      <c r="I131" s="349">
        <v>2532</v>
      </c>
      <c r="J131" s="343">
        <f t="shared" si="88"/>
        <v>1452</v>
      </c>
      <c r="K131" s="344">
        <f t="shared" si="89"/>
        <v>1534</v>
      </c>
      <c r="L131" s="344">
        <f t="shared" si="90"/>
        <v>1602</v>
      </c>
      <c r="M131" s="344">
        <f t="shared" si="91"/>
        <v>1672</v>
      </c>
      <c r="N131" s="344">
        <f t="shared" si="92"/>
        <v>1724</v>
      </c>
      <c r="O131" s="345">
        <f t="shared" si="93"/>
        <v>1776</v>
      </c>
      <c r="P131" s="257">
        <f t="shared" si="94"/>
        <v>2586.25</v>
      </c>
      <c r="Q131" s="248">
        <f t="shared" si="95"/>
        <v>2732.5</v>
      </c>
      <c r="R131" s="248">
        <f t="shared" si="96"/>
        <v>2853.75</v>
      </c>
      <c r="S131" s="248">
        <f t="shared" si="97"/>
        <v>2978.75</v>
      </c>
      <c r="T131" s="248">
        <f t="shared" si="98"/>
        <v>3071.25</v>
      </c>
      <c r="U131" s="258">
        <f t="shared" si="99"/>
        <v>3165</v>
      </c>
      <c r="V131" s="409">
        <f t="shared" si="170"/>
        <v>1513</v>
      </c>
      <c r="W131" s="405">
        <f t="shared" si="170"/>
        <v>1599</v>
      </c>
      <c r="X131" s="405">
        <f t="shared" si="170"/>
        <v>1670</v>
      </c>
      <c r="Y131" s="405">
        <f t="shared" si="170"/>
        <v>1743</v>
      </c>
      <c r="Z131" s="405">
        <f t="shared" si="104"/>
        <v>1797</v>
      </c>
      <c r="AA131" s="410">
        <f t="shared" si="152"/>
        <v>1852</v>
      </c>
      <c r="AB131" s="257">
        <f t="shared" si="153"/>
        <v>3103.5</v>
      </c>
      <c r="AC131" s="248">
        <f t="shared" si="153"/>
        <v>3279</v>
      </c>
      <c r="AD131" s="248">
        <f t="shared" si="153"/>
        <v>3424.5</v>
      </c>
      <c r="AE131" s="248">
        <f t="shared" si="153"/>
        <v>3574.5</v>
      </c>
      <c r="AF131" s="248">
        <f t="shared" si="153"/>
        <v>3685.5</v>
      </c>
      <c r="AG131" s="258">
        <f t="shared" si="109"/>
        <v>3798</v>
      </c>
      <c r="AH131" s="409">
        <f t="shared" si="110"/>
        <v>1816</v>
      </c>
      <c r="AI131" s="405">
        <f t="shared" si="111"/>
        <v>1919</v>
      </c>
      <c r="AJ131" s="405">
        <f t="shared" si="112"/>
        <v>2004</v>
      </c>
      <c r="AK131" s="405">
        <f t="shared" si="113"/>
        <v>2092</v>
      </c>
      <c r="AL131" s="405">
        <f t="shared" si="114"/>
        <v>2157</v>
      </c>
      <c r="AM131" s="410">
        <f t="shared" si="115"/>
        <v>2222</v>
      </c>
      <c r="AN131" s="263">
        <f t="shared" si="154"/>
        <v>3392.375</v>
      </c>
      <c r="AO131" s="264">
        <f t="shared" si="154"/>
        <v>3604</v>
      </c>
      <c r="AP131" s="264">
        <f t="shared" si="154"/>
        <v>3770.375</v>
      </c>
      <c r="AQ131" s="264">
        <f t="shared" si="154"/>
        <v>3943.125</v>
      </c>
      <c r="AR131" s="264">
        <f t="shared" si="154"/>
        <v>4058.125</v>
      </c>
      <c r="AS131" s="265">
        <f t="shared" si="120"/>
        <v>4175</v>
      </c>
      <c r="AT131" s="445">
        <f t="shared" si="171"/>
        <v>1985</v>
      </c>
      <c r="AU131" s="446">
        <f t="shared" si="171"/>
        <v>2109</v>
      </c>
      <c r="AV131" s="446">
        <f t="shared" si="171"/>
        <v>2206</v>
      </c>
      <c r="AW131" s="446">
        <f t="shared" si="171"/>
        <v>2307</v>
      </c>
      <c r="AX131" s="446">
        <f t="shared" si="125"/>
        <v>2375</v>
      </c>
      <c r="AY131" s="447">
        <f t="shared" si="155"/>
        <v>2443</v>
      </c>
      <c r="AZ131" s="257">
        <f t="shared" si="156"/>
        <v>3681.25</v>
      </c>
      <c r="BA131" s="248">
        <f t="shared" si="156"/>
        <v>3929</v>
      </c>
      <c r="BB131" s="248">
        <f t="shared" si="156"/>
        <v>4116.25</v>
      </c>
      <c r="BC131" s="248">
        <f t="shared" si="156"/>
        <v>4311.75</v>
      </c>
      <c r="BD131" s="248">
        <f t="shared" si="156"/>
        <v>4430.75</v>
      </c>
      <c r="BE131" s="258">
        <f t="shared" si="130"/>
        <v>4552</v>
      </c>
      <c r="BF131" s="452">
        <f t="shared" si="172"/>
        <v>2154</v>
      </c>
      <c r="BG131" s="405">
        <f t="shared" si="172"/>
        <v>2299</v>
      </c>
      <c r="BH131" s="405">
        <f t="shared" si="172"/>
        <v>2409</v>
      </c>
      <c r="BI131" s="405">
        <f t="shared" si="172"/>
        <v>2523</v>
      </c>
      <c r="BJ131" s="405">
        <f t="shared" si="135"/>
        <v>2592</v>
      </c>
      <c r="BK131" s="440">
        <f t="shared" si="157"/>
        <v>2663</v>
      </c>
      <c r="BL131" s="263">
        <f t="shared" si="158"/>
        <v>3970.125</v>
      </c>
      <c r="BM131" s="264">
        <f t="shared" si="158"/>
        <v>4254</v>
      </c>
      <c r="BN131" s="264">
        <f t="shared" si="158"/>
        <v>4462.125</v>
      </c>
      <c r="BO131" s="264">
        <f t="shared" si="158"/>
        <v>4680.375</v>
      </c>
      <c r="BP131" s="264">
        <f t="shared" si="158"/>
        <v>4803.375</v>
      </c>
      <c r="BQ131" s="265">
        <f t="shared" si="140"/>
        <v>4929</v>
      </c>
      <c r="BR131" s="445">
        <f t="shared" si="173"/>
        <v>2323</v>
      </c>
      <c r="BS131" s="446">
        <f t="shared" si="173"/>
        <v>2489</v>
      </c>
      <c r="BT131" s="446">
        <f t="shared" si="173"/>
        <v>2611</v>
      </c>
      <c r="BU131" s="446">
        <f t="shared" si="173"/>
        <v>2739</v>
      </c>
      <c r="BV131" s="446">
        <f t="shared" si="145"/>
        <v>2810</v>
      </c>
      <c r="BW131" s="447">
        <f t="shared" si="159"/>
        <v>2884</v>
      </c>
      <c r="BX131" s="541">
        <v>4259</v>
      </c>
      <c r="BY131" s="387">
        <f t="shared" si="160"/>
        <v>4579</v>
      </c>
      <c r="BZ131" s="387">
        <f t="shared" si="161"/>
        <v>4808</v>
      </c>
      <c r="CA131" s="387">
        <f t="shared" si="162"/>
        <v>5049</v>
      </c>
      <c r="CB131" s="387">
        <f t="shared" si="163"/>
        <v>5176</v>
      </c>
      <c r="CC131" s="388">
        <f t="shared" si="164"/>
        <v>5306</v>
      </c>
      <c r="CD131" s="409">
        <f t="shared" si="174"/>
        <v>2492</v>
      </c>
      <c r="CE131" s="405">
        <f t="shared" si="174"/>
        <v>2679</v>
      </c>
      <c r="CF131" s="405">
        <f t="shared" si="174"/>
        <v>2813</v>
      </c>
      <c r="CG131" s="405">
        <f t="shared" si="174"/>
        <v>2954</v>
      </c>
      <c r="CH131" s="405">
        <f t="shared" si="150"/>
        <v>3028</v>
      </c>
      <c r="CI131" s="410">
        <f t="shared" si="165"/>
        <v>3105</v>
      </c>
      <c r="CJ131" s="246">
        <v>1.7</v>
      </c>
      <c r="CK131" s="389">
        <f t="shared" si="151"/>
        <v>1.8274999999999999</v>
      </c>
      <c r="CL131" s="389">
        <f t="shared" si="166"/>
        <v>1.9188749999999999</v>
      </c>
      <c r="CM131" s="389">
        <f t="shared" si="167"/>
        <v>2.0148187499999999</v>
      </c>
      <c r="CN131" s="389">
        <f t="shared" si="168"/>
        <v>2.0651892187500001</v>
      </c>
      <c r="CO131" s="390">
        <f t="shared" si="169"/>
        <v>2.1168189492187501</v>
      </c>
    </row>
    <row r="132" spans="1:93" x14ac:dyDescent="0.2">
      <c r="A132" s="681"/>
      <c r="B132" s="482" t="s">
        <v>296</v>
      </c>
      <c r="C132" s="497" t="s">
        <v>15</v>
      </c>
      <c r="D132" s="353">
        <v>1914</v>
      </c>
      <c r="E132" s="348">
        <v>2021</v>
      </c>
      <c r="F132" s="348">
        <v>2110</v>
      </c>
      <c r="G132" s="348">
        <v>2201</v>
      </c>
      <c r="H132" s="348">
        <v>2269</v>
      </c>
      <c r="I132" s="349">
        <v>2338</v>
      </c>
      <c r="J132" s="343">
        <f t="shared" si="88"/>
        <v>1343</v>
      </c>
      <c r="K132" s="344">
        <f t="shared" si="89"/>
        <v>1418</v>
      </c>
      <c r="L132" s="344">
        <f t="shared" si="90"/>
        <v>1480</v>
      </c>
      <c r="M132" s="344">
        <f t="shared" si="91"/>
        <v>1544</v>
      </c>
      <c r="N132" s="344">
        <f t="shared" si="92"/>
        <v>1592</v>
      </c>
      <c r="O132" s="345">
        <f t="shared" si="93"/>
        <v>1640</v>
      </c>
      <c r="P132" s="257">
        <f t="shared" si="94"/>
        <v>2392.5</v>
      </c>
      <c r="Q132" s="248">
        <f t="shared" si="95"/>
        <v>2526.25</v>
      </c>
      <c r="R132" s="248">
        <f t="shared" si="96"/>
        <v>2637.5</v>
      </c>
      <c r="S132" s="248">
        <f t="shared" si="97"/>
        <v>2751.25</v>
      </c>
      <c r="T132" s="248">
        <f t="shared" si="98"/>
        <v>2836.25</v>
      </c>
      <c r="U132" s="258">
        <f t="shared" si="99"/>
        <v>2922.5</v>
      </c>
      <c r="V132" s="409">
        <f t="shared" si="170"/>
        <v>1400</v>
      </c>
      <c r="W132" s="405">
        <f t="shared" si="170"/>
        <v>1478</v>
      </c>
      <c r="X132" s="405">
        <f t="shared" si="170"/>
        <v>1543</v>
      </c>
      <c r="Y132" s="405">
        <f t="shared" si="170"/>
        <v>1610</v>
      </c>
      <c r="Z132" s="405">
        <f t="shared" si="104"/>
        <v>1660</v>
      </c>
      <c r="AA132" s="410">
        <f t="shared" si="152"/>
        <v>1710</v>
      </c>
      <c r="AB132" s="257">
        <f t="shared" si="153"/>
        <v>2871</v>
      </c>
      <c r="AC132" s="248">
        <f t="shared" si="153"/>
        <v>3031.5</v>
      </c>
      <c r="AD132" s="248">
        <f t="shared" si="153"/>
        <v>3165</v>
      </c>
      <c r="AE132" s="248">
        <f t="shared" si="153"/>
        <v>3301.5</v>
      </c>
      <c r="AF132" s="248">
        <f t="shared" si="153"/>
        <v>3403.5</v>
      </c>
      <c r="AG132" s="258">
        <f t="shared" si="109"/>
        <v>3507</v>
      </c>
      <c r="AH132" s="409">
        <f t="shared" si="110"/>
        <v>1680</v>
      </c>
      <c r="AI132" s="405">
        <f t="shared" si="111"/>
        <v>1774</v>
      </c>
      <c r="AJ132" s="405">
        <f t="shared" si="112"/>
        <v>1852</v>
      </c>
      <c r="AK132" s="405">
        <f t="shared" si="113"/>
        <v>1932</v>
      </c>
      <c r="AL132" s="405">
        <f t="shared" si="114"/>
        <v>1992</v>
      </c>
      <c r="AM132" s="410">
        <f t="shared" si="115"/>
        <v>2052</v>
      </c>
      <c r="AN132" s="263">
        <f t="shared" si="154"/>
        <v>3196.5</v>
      </c>
      <c r="AO132" s="264">
        <f t="shared" si="154"/>
        <v>3395.125</v>
      </c>
      <c r="AP132" s="264">
        <f t="shared" si="154"/>
        <v>3551.5</v>
      </c>
      <c r="AQ132" s="264">
        <f t="shared" si="154"/>
        <v>3712.875</v>
      </c>
      <c r="AR132" s="264">
        <f t="shared" si="154"/>
        <v>3820.375</v>
      </c>
      <c r="AS132" s="265">
        <f t="shared" si="120"/>
        <v>3929.75</v>
      </c>
      <c r="AT132" s="445">
        <f t="shared" si="171"/>
        <v>1870</v>
      </c>
      <c r="AU132" s="446">
        <f t="shared" si="171"/>
        <v>1987</v>
      </c>
      <c r="AV132" s="446">
        <f t="shared" si="171"/>
        <v>2078</v>
      </c>
      <c r="AW132" s="446">
        <f t="shared" si="171"/>
        <v>2173</v>
      </c>
      <c r="AX132" s="446">
        <f t="shared" si="125"/>
        <v>2235</v>
      </c>
      <c r="AY132" s="447">
        <f t="shared" si="155"/>
        <v>2299</v>
      </c>
      <c r="AZ132" s="257">
        <f t="shared" si="156"/>
        <v>3522</v>
      </c>
      <c r="BA132" s="248">
        <f t="shared" si="156"/>
        <v>3758.75</v>
      </c>
      <c r="BB132" s="248">
        <f t="shared" si="156"/>
        <v>3938</v>
      </c>
      <c r="BC132" s="248">
        <f t="shared" si="156"/>
        <v>4124.25</v>
      </c>
      <c r="BD132" s="248">
        <f t="shared" si="156"/>
        <v>4237.25</v>
      </c>
      <c r="BE132" s="258">
        <f t="shared" si="130"/>
        <v>4352.5</v>
      </c>
      <c r="BF132" s="452">
        <f t="shared" si="172"/>
        <v>2061</v>
      </c>
      <c r="BG132" s="405">
        <f t="shared" si="172"/>
        <v>2199</v>
      </c>
      <c r="BH132" s="405">
        <f t="shared" si="172"/>
        <v>2304</v>
      </c>
      <c r="BI132" s="405">
        <f t="shared" si="172"/>
        <v>2413</v>
      </c>
      <c r="BJ132" s="405">
        <f t="shared" si="135"/>
        <v>2479</v>
      </c>
      <c r="BK132" s="440">
        <f t="shared" si="157"/>
        <v>2547</v>
      </c>
      <c r="BL132" s="263">
        <f t="shared" si="158"/>
        <v>3847.5</v>
      </c>
      <c r="BM132" s="264">
        <f t="shared" si="158"/>
        <v>4122.375</v>
      </c>
      <c r="BN132" s="264">
        <f t="shared" si="158"/>
        <v>4324.5</v>
      </c>
      <c r="BO132" s="264">
        <f t="shared" si="158"/>
        <v>4535.625</v>
      </c>
      <c r="BP132" s="264">
        <f t="shared" si="158"/>
        <v>4654.125</v>
      </c>
      <c r="BQ132" s="265">
        <f t="shared" si="140"/>
        <v>4775.25</v>
      </c>
      <c r="BR132" s="445">
        <f t="shared" si="173"/>
        <v>2251</v>
      </c>
      <c r="BS132" s="446">
        <f t="shared" si="173"/>
        <v>2412</v>
      </c>
      <c r="BT132" s="446">
        <f t="shared" si="173"/>
        <v>2530</v>
      </c>
      <c r="BU132" s="446">
        <f t="shared" si="173"/>
        <v>2654</v>
      </c>
      <c r="BV132" s="446">
        <f t="shared" si="145"/>
        <v>2723</v>
      </c>
      <c r="BW132" s="447">
        <f t="shared" si="159"/>
        <v>2794</v>
      </c>
      <c r="BX132" s="541">
        <v>4173</v>
      </c>
      <c r="BY132" s="387">
        <f t="shared" si="160"/>
        <v>4486</v>
      </c>
      <c r="BZ132" s="387">
        <f t="shared" si="161"/>
        <v>4711</v>
      </c>
      <c r="CA132" s="387">
        <f t="shared" si="162"/>
        <v>4947</v>
      </c>
      <c r="CB132" s="387">
        <f t="shared" si="163"/>
        <v>5071</v>
      </c>
      <c r="CC132" s="388">
        <f t="shared" si="164"/>
        <v>5198</v>
      </c>
      <c r="CD132" s="409">
        <f t="shared" si="174"/>
        <v>2442</v>
      </c>
      <c r="CE132" s="405">
        <f t="shared" si="174"/>
        <v>2625</v>
      </c>
      <c r="CF132" s="405">
        <f t="shared" si="174"/>
        <v>2756</v>
      </c>
      <c r="CG132" s="405">
        <f t="shared" si="174"/>
        <v>2894</v>
      </c>
      <c r="CH132" s="405">
        <f t="shared" si="150"/>
        <v>2967</v>
      </c>
      <c r="CI132" s="410">
        <f t="shared" si="165"/>
        <v>3041</v>
      </c>
      <c r="CJ132" s="246">
        <v>1.67</v>
      </c>
      <c r="CK132" s="389">
        <f t="shared" si="151"/>
        <v>1.79525</v>
      </c>
      <c r="CL132" s="389">
        <f t="shared" si="166"/>
        <v>1.8850125</v>
      </c>
      <c r="CM132" s="389">
        <f t="shared" si="167"/>
        <v>1.9792631249999999</v>
      </c>
      <c r="CN132" s="389">
        <f t="shared" si="168"/>
        <v>2.0287447031250001</v>
      </c>
      <c r="CO132" s="390">
        <f t="shared" si="169"/>
        <v>2.079463320703125</v>
      </c>
    </row>
    <row r="133" spans="1:93" ht="13.5" thickBot="1" x14ac:dyDescent="0.25">
      <c r="A133" s="682"/>
      <c r="B133" s="499" t="s">
        <v>138</v>
      </c>
      <c r="C133" s="498" t="s">
        <v>15</v>
      </c>
      <c r="D133" s="354">
        <v>1604</v>
      </c>
      <c r="E133" s="350">
        <v>1662</v>
      </c>
      <c r="F133" s="350">
        <v>1703</v>
      </c>
      <c r="G133" s="350">
        <v>1747</v>
      </c>
      <c r="H133" s="350">
        <v>1770</v>
      </c>
      <c r="I133" s="351">
        <v>1793</v>
      </c>
      <c r="J133" s="421">
        <f t="shared" si="88"/>
        <v>1126</v>
      </c>
      <c r="K133" s="422">
        <f t="shared" si="89"/>
        <v>1166</v>
      </c>
      <c r="L133" s="422">
        <f t="shared" si="90"/>
        <v>1195</v>
      </c>
      <c r="M133" s="422">
        <f t="shared" si="91"/>
        <v>1226</v>
      </c>
      <c r="N133" s="422">
        <f t="shared" si="92"/>
        <v>1242</v>
      </c>
      <c r="O133" s="423">
        <f t="shared" si="93"/>
        <v>1258</v>
      </c>
      <c r="P133" s="260">
        <f t="shared" si="94"/>
        <v>2005</v>
      </c>
      <c r="Q133" s="261">
        <f t="shared" si="95"/>
        <v>2077.5</v>
      </c>
      <c r="R133" s="261">
        <f t="shared" si="96"/>
        <v>2128.75</v>
      </c>
      <c r="S133" s="261">
        <f t="shared" si="97"/>
        <v>2183.75</v>
      </c>
      <c r="T133" s="261">
        <f t="shared" si="98"/>
        <v>2212.5</v>
      </c>
      <c r="U133" s="262">
        <f t="shared" si="99"/>
        <v>2241.25</v>
      </c>
      <c r="V133" s="411">
        <f t="shared" si="170"/>
        <v>1173</v>
      </c>
      <c r="W133" s="412">
        <f t="shared" si="170"/>
        <v>1216</v>
      </c>
      <c r="X133" s="412">
        <f t="shared" si="170"/>
        <v>1246</v>
      </c>
      <c r="Y133" s="412">
        <f t="shared" si="170"/>
        <v>1278</v>
      </c>
      <c r="Z133" s="412">
        <f t="shared" si="104"/>
        <v>1295</v>
      </c>
      <c r="AA133" s="413">
        <f t="shared" si="152"/>
        <v>1312</v>
      </c>
      <c r="AB133" s="260">
        <f t="shared" si="153"/>
        <v>2406</v>
      </c>
      <c r="AC133" s="261">
        <f t="shared" si="153"/>
        <v>2493</v>
      </c>
      <c r="AD133" s="261">
        <f t="shared" si="153"/>
        <v>2554.5</v>
      </c>
      <c r="AE133" s="261">
        <f t="shared" si="153"/>
        <v>2620.5</v>
      </c>
      <c r="AF133" s="261">
        <f t="shared" si="153"/>
        <v>2655</v>
      </c>
      <c r="AG133" s="262">
        <f t="shared" si="109"/>
        <v>2689.5</v>
      </c>
      <c r="AH133" s="411">
        <f t="shared" si="110"/>
        <v>1408</v>
      </c>
      <c r="AI133" s="412">
        <f t="shared" si="111"/>
        <v>1459</v>
      </c>
      <c r="AJ133" s="412">
        <f t="shared" si="112"/>
        <v>1495</v>
      </c>
      <c r="AK133" s="412">
        <f t="shared" si="113"/>
        <v>1533</v>
      </c>
      <c r="AL133" s="412">
        <f t="shared" si="114"/>
        <v>1554</v>
      </c>
      <c r="AM133" s="413">
        <f t="shared" si="115"/>
        <v>1574</v>
      </c>
      <c r="AN133" s="269">
        <f t="shared" si="154"/>
        <v>2792</v>
      </c>
      <c r="AO133" s="270">
        <f t="shared" si="154"/>
        <v>2931.5</v>
      </c>
      <c r="AP133" s="270">
        <f t="shared" si="154"/>
        <v>3030.875</v>
      </c>
      <c r="AQ133" s="270">
        <f t="shared" si="154"/>
        <v>3136.125</v>
      </c>
      <c r="AR133" s="270">
        <f t="shared" si="154"/>
        <v>3191.5</v>
      </c>
      <c r="AS133" s="271">
        <f t="shared" si="120"/>
        <v>3247.625</v>
      </c>
      <c r="AT133" s="448">
        <f t="shared" si="171"/>
        <v>1634</v>
      </c>
      <c r="AU133" s="449">
        <f t="shared" si="171"/>
        <v>1715</v>
      </c>
      <c r="AV133" s="449">
        <f t="shared" si="171"/>
        <v>1774</v>
      </c>
      <c r="AW133" s="449">
        <f t="shared" si="171"/>
        <v>1835</v>
      </c>
      <c r="AX133" s="449">
        <f t="shared" si="125"/>
        <v>1868</v>
      </c>
      <c r="AY133" s="450">
        <f t="shared" si="155"/>
        <v>1900</v>
      </c>
      <c r="AZ133" s="260">
        <f t="shared" si="156"/>
        <v>3178</v>
      </c>
      <c r="BA133" s="261">
        <f t="shared" si="156"/>
        <v>3370</v>
      </c>
      <c r="BB133" s="261">
        <f t="shared" si="156"/>
        <v>3507.25</v>
      </c>
      <c r="BC133" s="261">
        <f t="shared" si="156"/>
        <v>3651.75</v>
      </c>
      <c r="BD133" s="261">
        <f t="shared" si="156"/>
        <v>3728</v>
      </c>
      <c r="BE133" s="262">
        <f t="shared" si="130"/>
        <v>3805.75</v>
      </c>
      <c r="BF133" s="453">
        <f t="shared" si="172"/>
        <v>1860</v>
      </c>
      <c r="BG133" s="412">
        <f t="shared" si="172"/>
        <v>1972</v>
      </c>
      <c r="BH133" s="412">
        <f t="shared" si="172"/>
        <v>2052</v>
      </c>
      <c r="BI133" s="412">
        <f t="shared" si="172"/>
        <v>2137</v>
      </c>
      <c r="BJ133" s="412">
        <f t="shared" si="135"/>
        <v>2181</v>
      </c>
      <c r="BK133" s="441">
        <f t="shared" si="157"/>
        <v>2227</v>
      </c>
      <c r="BL133" s="269">
        <f t="shared" si="158"/>
        <v>3564</v>
      </c>
      <c r="BM133" s="270">
        <f t="shared" si="158"/>
        <v>3808.5</v>
      </c>
      <c r="BN133" s="270">
        <f t="shared" si="158"/>
        <v>3983.625</v>
      </c>
      <c r="BO133" s="270">
        <f t="shared" si="158"/>
        <v>4167.375</v>
      </c>
      <c r="BP133" s="270">
        <f t="shared" si="158"/>
        <v>4264.5</v>
      </c>
      <c r="BQ133" s="271">
        <f t="shared" si="140"/>
        <v>4363.875</v>
      </c>
      <c r="BR133" s="448">
        <f t="shared" si="173"/>
        <v>2085</v>
      </c>
      <c r="BS133" s="449">
        <f t="shared" si="173"/>
        <v>2228</v>
      </c>
      <c r="BT133" s="449">
        <f t="shared" si="173"/>
        <v>2331</v>
      </c>
      <c r="BU133" s="449">
        <f t="shared" si="173"/>
        <v>2438</v>
      </c>
      <c r="BV133" s="449">
        <f t="shared" si="145"/>
        <v>2495</v>
      </c>
      <c r="BW133" s="450">
        <f t="shared" si="159"/>
        <v>2553</v>
      </c>
      <c r="BX133" s="542">
        <v>3950</v>
      </c>
      <c r="BY133" s="431">
        <f t="shared" si="160"/>
        <v>4247</v>
      </c>
      <c r="BZ133" s="431">
        <f t="shared" si="161"/>
        <v>4460</v>
      </c>
      <c r="CA133" s="431">
        <f t="shared" si="162"/>
        <v>4683</v>
      </c>
      <c r="CB133" s="431">
        <f t="shared" si="163"/>
        <v>4801</v>
      </c>
      <c r="CC133" s="433">
        <f t="shared" si="164"/>
        <v>4922</v>
      </c>
      <c r="CD133" s="411">
        <f t="shared" si="174"/>
        <v>2311</v>
      </c>
      <c r="CE133" s="412">
        <f t="shared" si="174"/>
        <v>2485</v>
      </c>
      <c r="CF133" s="412">
        <f t="shared" si="174"/>
        <v>2610</v>
      </c>
      <c r="CG133" s="412">
        <f t="shared" si="174"/>
        <v>2740</v>
      </c>
      <c r="CH133" s="412">
        <f t="shared" si="150"/>
        <v>2809</v>
      </c>
      <c r="CI133" s="413">
        <f t="shared" si="165"/>
        <v>2880</v>
      </c>
      <c r="CJ133" s="247">
        <v>1.58</v>
      </c>
      <c r="CK133" s="391">
        <f t="shared" si="151"/>
        <v>1.6985000000000001</v>
      </c>
      <c r="CL133" s="391">
        <f t="shared" si="166"/>
        <v>1.783425</v>
      </c>
      <c r="CM133" s="391">
        <f t="shared" si="167"/>
        <v>1.87259625</v>
      </c>
      <c r="CN133" s="391">
        <f t="shared" si="168"/>
        <v>1.91941115625</v>
      </c>
      <c r="CO133" s="392">
        <f t="shared" si="169"/>
        <v>1.9673964351562501</v>
      </c>
    </row>
    <row r="134" spans="1:93" ht="25.5" x14ac:dyDescent="0.2">
      <c r="A134" s="680">
        <v>8</v>
      </c>
      <c r="B134" s="504" t="s">
        <v>301</v>
      </c>
      <c r="C134" s="508" t="s">
        <v>195</v>
      </c>
      <c r="D134" s="352">
        <v>1914</v>
      </c>
      <c r="E134" s="346">
        <v>2021</v>
      </c>
      <c r="F134" s="346">
        <v>2110</v>
      </c>
      <c r="G134" s="346">
        <v>2201</v>
      </c>
      <c r="H134" s="346">
        <v>2269</v>
      </c>
      <c r="I134" s="347">
        <v>2338</v>
      </c>
      <c r="J134" s="418">
        <f t="shared" si="88"/>
        <v>1343</v>
      </c>
      <c r="K134" s="419">
        <f t="shared" si="89"/>
        <v>1418</v>
      </c>
      <c r="L134" s="419">
        <f t="shared" si="90"/>
        <v>1480</v>
      </c>
      <c r="M134" s="419">
        <f t="shared" si="91"/>
        <v>1544</v>
      </c>
      <c r="N134" s="419">
        <f t="shared" si="92"/>
        <v>1592</v>
      </c>
      <c r="O134" s="420">
        <f t="shared" si="93"/>
        <v>1640</v>
      </c>
      <c r="P134" s="415">
        <f t="shared" si="94"/>
        <v>2392.5</v>
      </c>
      <c r="Q134" s="416">
        <f t="shared" si="95"/>
        <v>2526.25</v>
      </c>
      <c r="R134" s="416">
        <f t="shared" si="96"/>
        <v>2637.5</v>
      </c>
      <c r="S134" s="416">
        <f t="shared" si="97"/>
        <v>2751.25</v>
      </c>
      <c r="T134" s="416">
        <f t="shared" si="98"/>
        <v>2836.25</v>
      </c>
      <c r="U134" s="417">
        <f t="shared" si="99"/>
        <v>2922.5</v>
      </c>
      <c r="V134" s="406">
        <f t="shared" si="170"/>
        <v>1400</v>
      </c>
      <c r="W134" s="407">
        <f t="shared" si="170"/>
        <v>1478</v>
      </c>
      <c r="X134" s="407">
        <f t="shared" si="170"/>
        <v>1543</v>
      </c>
      <c r="Y134" s="407">
        <f t="shared" si="170"/>
        <v>1610</v>
      </c>
      <c r="Z134" s="407">
        <f t="shared" si="104"/>
        <v>1660</v>
      </c>
      <c r="AA134" s="408">
        <f t="shared" si="152"/>
        <v>1710</v>
      </c>
      <c r="AB134" s="415">
        <f t="shared" si="153"/>
        <v>2871</v>
      </c>
      <c r="AC134" s="416">
        <f t="shared" si="153"/>
        <v>3031.5</v>
      </c>
      <c r="AD134" s="416">
        <f t="shared" si="153"/>
        <v>3165</v>
      </c>
      <c r="AE134" s="416">
        <f t="shared" si="153"/>
        <v>3301.5</v>
      </c>
      <c r="AF134" s="416">
        <f t="shared" si="153"/>
        <v>3403.5</v>
      </c>
      <c r="AG134" s="417">
        <f t="shared" si="109"/>
        <v>3507</v>
      </c>
      <c r="AH134" s="406">
        <f t="shared" si="110"/>
        <v>1680</v>
      </c>
      <c r="AI134" s="407">
        <f t="shared" si="111"/>
        <v>1774</v>
      </c>
      <c r="AJ134" s="407">
        <f t="shared" si="112"/>
        <v>1852</v>
      </c>
      <c r="AK134" s="407">
        <f t="shared" si="113"/>
        <v>1932</v>
      </c>
      <c r="AL134" s="407">
        <f t="shared" si="114"/>
        <v>1992</v>
      </c>
      <c r="AM134" s="408">
        <f t="shared" si="115"/>
        <v>2052</v>
      </c>
      <c r="AN134" s="429">
        <f t="shared" si="154"/>
        <v>3175</v>
      </c>
      <c r="AO134" s="434">
        <f t="shared" si="154"/>
        <v>3372.125</v>
      </c>
      <c r="AP134" s="434">
        <f t="shared" si="154"/>
        <v>3527.25</v>
      </c>
      <c r="AQ134" s="434">
        <f t="shared" si="154"/>
        <v>3687.375</v>
      </c>
      <c r="AR134" s="434">
        <f t="shared" si="154"/>
        <v>3794.375</v>
      </c>
      <c r="AS134" s="438">
        <f t="shared" si="120"/>
        <v>3903.25</v>
      </c>
      <c r="AT134" s="442">
        <f t="shared" si="171"/>
        <v>1858</v>
      </c>
      <c r="AU134" s="443">
        <f t="shared" si="171"/>
        <v>1973</v>
      </c>
      <c r="AV134" s="443">
        <f t="shared" si="171"/>
        <v>2064</v>
      </c>
      <c r="AW134" s="443">
        <f t="shared" si="171"/>
        <v>2158</v>
      </c>
      <c r="AX134" s="443">
        <f t="shared" si="125"/>
        <v>2220</v>
      </c>
      <c r="AY134" s="444">
        <f t="shared" si="155"/>
        <v>2284</v>
      </c>
      <c r="AZ134" s="415">
        <f t="shared" si="156"/>
        <v>3479</v>
      </c>
      <c r="BA134" s="416">
        <f t="shared" si="156"/>
        <v>3712.75</v>
      </c>
      <c r="BB134" s="416">
        <f t="shared" si="156"/>
        <v>3889.5</v>
      </c>
      <c r="BC134" s="416">
        <f t="shared" si="156"/>
        <v>4073.25</v>
      </c>
      <c r="BD134" s="416">
        <f t="shared" si="156"/>
        <v>4185.25</v>
      </c>
      <c r="BE134" s="417">
        <f t="shared" si="130"/>
        <v>4299.5</v>
      </c>
      <c r="BF134" s="451">
        <f t="shared" si="172"/>
        <v>2036</v>
      </c>
      <c r="BG134" s="407">
        <f t="shared" si="172"/>
        <v>2172</v>
      </c>
      <c r="BH134" s="407">
        <f t="shared" si="172"/>
        <v>2276</v>
      </c>
      <c r="BI134" s="407">
        <f t="shared" si="172"/>
        <v>2383</v>
      </c>
      <c r="BJ134" s="407">
        <f t="shared" si="135"/>
        <v>2449</v>
      </c>
      <c r="BK134" s="439">
        <f t="shared" si="157"/>
        <v>2516</v>
      </c>
      <c r="BL134" s="429">
        <f t="shared" si="158"/>
        <v>3783</v>
      </c>
      <c r="BM134" s="434">
        <f t="shared" si="158"/>
        <v>4053.375</v>
      </c>
      <c r="BN134" s="434">
        <f t="shared" si="158"/>
        <v>4251.75</v>
      </c>
      <c r="BO134" s="434">
        <f t="shared" si="158"/>
        <v>4459.125</v>
      </c>
      <c r="BP134" s="434">
        <f t="shared" si="158"/>
        <v>4576.125</v>
      </c>
      <c r="BQ134" s="438">
        <f t="shared" si="140"/>
        <v>4695.75</v>
      </c>
      <c r="BR134" s="442">
        <f t="shared" si="173"/>
        <v>2214</v>
      </c>
      <c r="BS134" s="443">
        <f t="shared" si="173"/>
        <v>2372</v>
      </c>
      <c r="BT134" s="443">
        <f t="shared" si="173"/>
        <v>2488</v>
      </c>
      <c r="BU134" s="443">
        <f t="shared" si="173"/>
        <v>2609</v>
      </c>
      <c r="BV134" s="443">
        <f t="shared" si="145"/>
        <v>2678</v>
      </c>
      <c r="BW134" s="444">
        <f t="shared" si="159"/>
        <v>2748</v>
      </c>
      <c r="BX134" s="540">
        <v>4087</v>
      </c>
      <c r="BY134" s="426">
        <f t="shared" si="160"/>
        <v>4394</v>
      </c>
      <c r="BZ134" s="426">
        <f t="shared" si="161"/>
        <v>4614</v>
      </c>
      <c r="CA134" s="426">
        <f t="shared" si="162"/>
        <v>4845</v>
      </c>
      <c r="CB134" s="426">
        <f t="shared" si="163"/>
        <v>4967</v>
      </c>
      <c r="CC134" s="428">
        <f t="shared" si="164"/>
        <v>5092</v>
      </c>
      <c r="CD134" s="406">
        <f t="shared" si="174"/>
        <v>2391</v>
      </c>
      <c r="CE134" s="407">
        <f t="shared" si="174"/>
        <v>2571</v>
      </c>
      <c r="CF134" s="407">
        <f t="shared" si="174"/>
        <v>2700</v>
      </c>
      <c r="CG134" s="407">
        <f t="shared" si="174"/>
        <v>2835</v>
      </c>
      <c r="CH134" s="407">
        <f t="shared" si="150"/>
        <v>2906</v>
      </c>
      <c r="CI134" s="408">
        <f t="shared" si="165"/>
        <v>2979</v>
      </c>
      <c r="CJ134" s="402">
        <v>1.63</v>
      </c>
      <c r="CK134" s="403">
        <f t="shared" si="151"/>
        <v>1.7522499999999999</v>
      </c>
      <c r="CL134" s="403">
        <f t="shared" si="166"/>
        <v>1.8398625</v>
      </c>
      <c r="CM134" s="403">
        <f t="shared" si="167"/>
        <v>1.9318556249999999</v>
      </c>
      <c r="CN134" s="403">
        <f t="shared" si="168"/>
        <v>1.9801520156249999</v>
      </c>
      <c r="CO134" s="404">
        <f t="shared" si="169"/>
        <v>2.0296558160156248</v>
      </c>
    </row>
    <row r="135" spans="1:93" x14ac:dyDescent="0.2">
      <c r="A135" s="681"/>
      <c r="B135" s="482" t="s">
        <v>302</v>
      </c>
      <c r="C135" s="497" t="s">
        <v>195</v>
      </c>
      <c r="D135" s="353">
        <v>1786</v>
      </c>
      <c r="E135" s="348">
        <v>1885</v>
      </c>
      <c r="F135" s="348">
        <v>1967</v>
      </c>
      <c r="G135" s="348">
        <v>2052</v>
      </c>
      <c r="H135" s="348">
        <v>2115</v>
      </c>
      <c r="I135" s="349">
        <v>2179</v>
      </c>
      <c r="J135" s="343">
        <f t="shared" si="88"/>
        <v>1253</v>
      </c>
      <c r="K135" s="344">
        <f t="shared" si="89"/>
        <v>1323</v>
      </c>
      <c r="L135" s="344">
        <f t="shared" si="90"/>
        <v>1380</v>
      </c>
      <c r="M135" s="344">
        <f t="shared" si="91"/>
        <v>1440</v>
      </c>
      <c r="N135" s="344">
        <f t="shared" si="92"/>
        <v>1484</v>
      </c>
      <c r="O135" s="345">
        <f t="shared" si="93"/>
        <v>1529</v>
      </c>
      <c r="P135" s="257">
        <f t="shared" si="94"/>
        <v>2232.5</v>
      </c>
      <c r="Q135" s="248">
        <f t="shared" si="95"/>
        <v>2356.25</v>
      </c>
      <c r="R135" s="248">
        <f t="shared" si="96"/>
        <v>2458.75</v>
      </c>
      <c r="S135" s="248">
        <f t="shared" si="97"/>
        <v>2565</v>
      </c>
      <c r="T135" s="248">
        <f t="shared" si="98"/>
        <v>2643.75</v>
      </c>
      <c r="U135" s="258">
        <f t="shared" si="99"/>
        <v>2723.75</v>
      </c>
      <c r="V135" s="409">
        <f t="shared" si="170"/>
        <v>1307</v>
      </c>
      <c r="W135" s="405">
        <f t="shared" si="170"/>
        <v>1379</v>
      </c>
      <c r="X135" s="405">
        <f t="shared" si="170"/>
        <v>1439</v>
      </c>
      <c r="Y135" s="405">
        <f t="shared" si="170"/>
        <v>1501</v>
      </c>
      <c r="Z135" s="405">
        <f t="shared" si="104"/>
        <v>1547</v>
      </c>
      <c r="AA135" s="410">
        <f t="shared" si="152"/>
        <v>1594</v>
      </c>
      <c r="AB135" s="257">
        <f t="shared" si="153"/>
        <v>2679</v>
      </c>
      <c r="AC135" s="248">
        <f t="shared" si="153"/>
        <v>2827.5</v>
      </c>
      <c r="AD135" s="248">
        <f t="shared" si="153"/>
        <v>2950.5</v>
      </c>
      <c r="AE135" s="248">
        <f t="shared" si="153"/>
        <v>3078</v>
      </c>
      <c r="AF135" s="248">
        <f t="shared" si="153"/>
        <v>3172.5</v>
      </c>
      <c r="AG135" s="258">
        <f t="shared" si="109"/>
        <v>3268.5</v>
      </c>
      <c r="AH135" s="409">
        <f t="shared" si="110"/>
        <v>1568</v>
      </c>
      <c r="AI135" s="405">
        <f t="shared" si="111"/>
        <v>1655</v>
      </c>
      <c r="AJ135" s="405">
        <f t="shared" si="112"/>
        <v>1727</v>
      </c>
      <c r="AK135" s="405">
        <f t="shared" si="113"/>
        <v>1801</v>
      </c>
      <c r="AL135" s="405">
        <f t="shared" si="114"/>
        <v>1856</v>
      </c>
      <c r="AM135" s="410">
        <f t="shared" si="115"/>
        <v>1913</v>
      </c>
      <c r="AN135" s="263">
        <f t="shared" si="154"/>
        <v>2996.75</v>
      </c>
      <c r="AO135" s="264">
        <f t="shared" si="154"/>
        <v>3182.375</v>
      </c>
      <c r="AP135" s="264">
        <f t="shared" si="154"/>
        <v>3327.875</v>
      </c>
      <c r="AQ135" s="264">
        <f t="shared" si="154"/>
        <v>3479.25</v>
      </c>
      <c r="AR135" s="264">
        <f t="shared" si="154"/>
        <v>3579.625</v>
      </c>
      <c r="AS135" s="265">
        <f t="shared" si="120"/>
        <v>3681.875</v>
      </c>
      <c r="AT135" s="445">
        <f t="shared" si="171"/>
        <v>1754</v>
      </c>
      <c r="AU135" s="446">
        <f t="shared" si="171"/>
        <v>1862</v>
      </c>
      <c r="AV135" s="446">
        <f t="shared" si="171"/>
        <v>1947</v>
      </c>
      <c r="AW135" s="446">
        <f t="shared" si="171"/>
        <v>2036</v>
      </c>
      <c r="AX135" s="446">
        <f t="shared" si="125"/>
        <v>2095</v>
      </c>
      <c r="AY135" s="447">
        <f t="shared" si="155"/>
        <v>2154</v>
      </c>
      <c r="AZ135" s="257">
        <f t="shared" si="156"/>
        <v>3314.5</v>
      </c>
      <c r="BA135" s="248">
        <f t="shared" si="156"/>
        <v>3537.25</v>
      </c>
      <c r="BB135" s="248">
        <f t="shared" si="156"/>
        <v>3705.25</v>
      </c>
      <c r="BC135" s="248">
        <f t="shared" si="156"/>
        <v>3880.5</v>
      </c>
      <c r="BD135" s="248">
        <f t="shared" si="156"/>
        <v>3986.75</v>
      </c>
      <c r="BE135" s="258">
        <f t="shared" si="130"/>
        <v>4095.25</v>
      </c>
      <c r="BF135" s="452">
        <f t="shared" si="172"/>
        <v>1939</v>
      </c>
      <c r="BG135" s="405">
        <f t="shared" si="172"/>
        <v>2070</v>
      </c>
      <c r="BH135" s="405">
        <f t="shared" si="172"/>
        <v>2168</v>
      </c>
      <c r="BI135" s="405">
        <f t="shared" si="172"/>
        <v>2271</v>
      </c>
      <c r="BJ135" s="405">
        <f t="shared" si="135"/>
        <v>2333</v>
      </c>
      <c r="BK135" s="440">
        <f t="shared" si="157"/>
        <v>2396</v>
      </c>
      <c r="BL135" s="263">
        <f t="shared" si="158"/>
        <v>3632.25</v>
      </c>
      <c r="BM135" s="264">
        <f t="shared" si="158"/>
        <v>3892.125</v>
      </c>
      <c r="BN135" s="264">
        <f t="shared" si="158"/>
        <v>4082.625</v>
      </c>
      <c r="BO135" s="264">
        <f t="shared" si="158"/>
        <v>4281.75</v>
      </c>
      <c r="BP135" s="264">
        <f t="shared" si="158"/>
        <v>4393.875</v>
      </c>
      <c r="BQ135" s="265">
        <f t="shared" si="140"/>
        <v>4508.625</v>
      </c>
      <c r="BR135" s="445">
        <f t="shared" si="173"/>
        <v>2125</v>
      </c>
      <c r="BS135" s="446">
        <f t="shared" si="173"/>
        <v>2277</v>
      </c>
      <c r="BT135" s="446">
        <f t="shared" si="173"/>
        <v>2389</v>
      </c>
      <c r="BU135" s="446">
        <f t="shared" si="173"/>
        <v>2505</v>
      </c>
      <c r="BV135" s="446">
        <f t="shared" si="145"/>
        <v>2571</v>
      </c>
      <c r="BW135" s="447">
        <f t="shared" si="159"/>
        <v>2638</v>
      </c>
      <c r="BX135" s="541">
        <v>3950</v>
      </c>
      <c r="BY135" s="387">
        <f t="shared" si="160"/>
        <v>4247</v>
      </c>
      <c r="BZ135" s="387">
        <f t="shared" si="161"/>
        <v>4460</v>
      </c>
      <c r="CA135" s="387">
        <f t="shared" si="162"/>
        <v>4683</v>
      </c>
      <c r="CB135" s="387">
        <f t="shared" si="163"/>
        <v>4801</v>
      </c>
      <c r="CC135" s="388">
        <f t="shared" si="164"/>
        <v>4922</v>
      </c>
      <c r="CD135" s="409">
        <f t="shared" si="174"/>
        <v>2311</v>
      </c>
      <c r="CE135" s="405">
        <f t="shared" si="174"/>
        <v>2485</v>
      </c>
      <c r="CF135" s="405">
        <f t="shared" si="174"/>
        <v>2610</v>
      </c>
      <c r="CG135" s="405">
        <f t="shared" si="174"/>
        <v>2740</v>
      </c>
      <c r="CH135" s="405">
        <f t="shared" si="150"/>
        <v>2809</v>
      </c>
      <c r="CI135" s="410">
        <f t="shared" si="165"/>
        <v>2880</v>
      </c>
      <c r="CJ135" s="246">
        <v>1.58</v>
      </c>
      <c r="CK135" s="389">
        <f t="shared" si="151"/>
        <v>1.6985000000000001</v>
      </c>
      <c r="CL135" s="389">
        <f t="shared" si="166"/>
        <v>1.783425</v>
      </c>
      <c r="CM135" s="389">
        <f t="shared" si="167"/>
        <v>1.87259625</v>
      </c>
      <c r="CN135" s="389">
        <f t="shared" si="168"/>
        <v>1.91941115625</v>
      </c>
      <c r="CO135" s="390">
        <f t="shared" si="169"/>
        <v>1.9673964351562501</v>
      </c>
    </row>
    <row r="136" spans="1:93" x14ac:dyDescent="0.2">
      <c r="A136" s="681"/>
      <c r="B136" s="482" t="s">
        <v>303</v>
      </c>
      <c r="C136" s="497" t="s">
        <v>195</v>
      </c>
      <c r="D136" s="353">
        <v>1617</v>
      </c>
      <c r="E136" s="348">
        <v>1706</v>
      </c>
      <c r="F136" s="348">
        <v>1780</v>
      </c>
      <c r="G136" s="348">
        <v>1855</v>
      </c>
      <c r="H136" s="348">
        <v>1911</v>
      </c>
      <c r="I136" s="349">
        <v>1968</v>
      </c>
      <c r="J136" s="343">
        <f t="shared" si="88"/>
        <v>1135</v>
      </c>
      <c r="K136" s="344">
        <f t="shared" si="89"/>
        <v>1197</v>
      </c>
      <c r="L136" s="344">
        <f t="shared" si="90"/>
        <v>1249</v>
      </c>
      <c r="M136" s="344">
        <f t="shared" si="91"/>
        <v>1302</v>
      </c>
      <c r="N136" s="344">
        <f t="shared" si="92"/>
        <v>1341</v>
      </c>
      <c r="O136" s="345">
        <f t="shared" si="93"/>
        <v>1381</v>
      </c>
      <c r="P136" s="257">
        <f t="shared" si="94"/>
        <v>2021.25</v>
      </c>
      <c r="Q136" s="248">
        <f t="shared" si="95"/>
        <v>2132.5</v>
      </c>
      <c r="R136" s="248">
        <f t="shared" si="96"/>
        <v>2225</v>
      </c>
      <c r="S136" s="248">
        <f t="shared" si="97"/>
        <v>2318.75</v>
      </c>
      <c r="T136" s="248">
        <f t="shared" si="98"/>
        <v>2388.75</v>
      </c>
      <c r="U136" s="258">
        <f t="shared" si="99"/>
        <v>2460</v>
      </c>
      <c r="V136" s="409">
        <f t="shared" si="170"/>
        <v>1183</v>
      </c>
      <c r="W136" s="405">
        <f t="shared" si="170"/>
        <v>1248</v>
      </c>
      <c r="X136" s="405">
        <f t="shared" si="170"/>
        <v>1302</v>
      </c>
      <c r="Y136" s="405">
        <f t="shared" si="170"/>
        <v>1357</v>
      </c>
      <c r="Z136" s="405">
        <f t="shared" si="104"/>
        <v>1398</v>
      </c>
      <c r="AA136" s="410">
        <f t="shared" si="152"/>
        <v>1440</v>
      </c>
      <c r="AB136" s="257">
        <f t="shared" si="153"/>
        <v>2425.5</v>
      </c>
      <c r="AC136" s="248">
        <f t="shared" si="153"/>
        <v>2559</v>
      </c>
      <c r="AD136" s="248">
        <f t="shared" si="153"/>
        <v>2670</v>
      </c>
      <c r="AE136" s="248">
        <f t="shared" si="153"/>
        <v>2782.5</v>
      </c>
      <c r="AF136" s="248">
        <f t="shared" si="153"/>
        <v>2866.5</v>
      </c>
      <c r="AG136" s="258">
        <f t="shared" si="109"/>
        <v>2952</v>
      </c>
      <c r="AH136" s="409">
        <f t="shared" si="110"/>
        <v>1419</v>
      </c>
      <c r="AI136" s="405">
        <f t="shared" si="111"/>
        <v>1498</v>
      </c>
      <c r="AJ136" s="405">
        <f t="shared" si="112"/>
        <v>1562</v>
      </c>
      <c r="AK136" s="405">
        <f t="shared" si="113"/>
        <v>1628</v>
      </c>
      <c r="AL136" s="405">
        <f t="shared" si="114"/>
        <v>1677</v>
      </c>
      <c r="AM136" s="410">
        <f t="shared" si="115"/>
        <v>1727</v>
      </c>
      <c r="AN136" s="263">
        <f t="shared" si="154"/>
        <v>2794.125</v>
      </c>
      <c r="AO136" s="264">
        <f t="shared" si="154"/>
        <v>2967.5</v>
      </c>
      <c r="AP136" s="264">
        <f t="shared" si="154"/>
        <v>3103.25</v>
      </c>
      <c r="AQ136" s="264">
        <f t="shared" si="154"/>
        <v>3242.875</v>
      </c>
      <c r="AR136" s="264">
        <f t="shared" si="154"/>
        <v>3334.875</v>
      </c>
      <c r="AS136" s="265">
        <f t="shared" si="120"/>
        <v>3428.75</v>
      </c>
      <c r="AT136" s="445">
        <f t="shared" si="171"/>
        <v>1635</v>
      </c>
      <c r="AU136" s="446">
        <f t="shared" si="171"/>
        <v>1736</v>
      </c>
      <c r="AV136" s="446">
        <f t="shared" si="171"/>
        <v>1816</v>
      </c>
      <c r="AW136" s="446">
        <f t="shared" si="171"/>
        <v>1898</v>
      </c>
      <c r="AX136" s="446">
        <f t="shared" si="125"/>
        <v>1951</v>
      </c>
      <c r="AY136" s="447">
        <f t="shared" si="155"/>
        <v>2006</v>
      </c>
      <c r="AZ136" s="257">
        <f t="shared" si="156"/>
        <v>3162.75</v>
      </c>
      <c r="BA136" s="248">
        <f t="shared" si="156"/>
        <v>3376</v>
      </c>
      <c r="BB136" s="248">
        <f t="shared" si="156"/>
        <v>3536.5</v>
      </c>
      <c r="BC136" s="248">
        <f t="shared" si="156"/>
        <v>3703.25</v>
      </c>
      <c r="BD136" s="248">
        <f t="shared" si="156"/>
        <v>3803.25</v>
      </c>
      <c r="BE136" s="258">
        <f t="shared" si="130"/>
        <v>3905.5</v>
      </c>
      <c r="BF136" s="452">
        <f t="shared" si="172"/>
        <v>1851</v>
      </c>
      <c r="BG136" s="405">
        <f t="shared" si="172"/>
        <v>1975</v>
      </c>
      <c r="BH136" s="405">
        <f t="shared" si="172"/>
        <v>2069</v>
      </c>
      <c r="BI136" s="405">
        <f t="shared" si="172"/>
        <v>2167</v>
      </c>
      <c r="BJ136" s="405">
        <f t="shared" si="135"/>
        <v>2225</v>
      </c>
      <c r="BK136" s="440">
        <f t="shared" si="157"/>
        <v>2285</v>
      </c>
      <c r="BL136" s="263">
        <f t="shared" si="158"/>
        <v>3531.375</v>
      </c>
      <c r="BM136" s="264">
        <f t="shared" si="158"/>
        <v>3784.5</v>
      </c>
      <c r="BN136" s="264">
        <f t="shared" si="158"/>
        <v>3969.75</v>
      </c>
      <c r="BO136" s="264">
        <f t="shared" si="158"/>
        <v>4163.625</v>
      </c>
      <c r="BP136" s="264">
        <f t="shared" si="158"/>
        <v>4271.625</v>
      </c>
      <c r="BQ136" s="265">
        <f t="shared" si="140"/>
        <v>4382.25</v>
      </c>
      <c r="BR136" s="445">
        <f t="shared" si="173"/>
        <v>2066</v>
      </c>
      <c r="BS136" s="446">
        <f t="shared" si="173"/>
        <v>2214</v>
      </c>
      <c r="BT136" s="446">
        <f t="shared" si="173"/>
        <v>2323</v>
      </c>
      <c r="BU136" s="446">
        <f t="shared" si="173"/>
        <v>2436</v>
      </c>
      <c r="BV136" s="446">
        <f t="shared" si="145"/>
        <v>2499</v>
      </c>
      <c r="BW136" s="447">
        <f t="shared" si="159"/>
        <v>2564</v>
      </c>
      <c r="BX136" s="541">
        <v>3900</v>
      </c>
      <c r="BY136" s="387">
        <f t="shared" si="160"/>
        <v>4193</v>
      </c>
      <c r="BZ136" s="387">
        <f t="shared" si="161"/>
        <v>4403</v>
      </c>
      <c r="CA136" s="387">
        <f t="shared" si="162"/>
        <v>4624</v>
      </c>
      <c r="CB136" s="387">
        <f t="shared" si="163"/>
        <v>4740</v>
      </c>
      <c r="CC136" s="388">
        <f t="shared" si="164"/>
        <v>4859</v>
      </c>
      <c r="CD136" s="409">
        <f t="shared" si="174"/>
        <v>2282</v>
      </c>
      <c r="CE136" s="405">
        <f t="shared" si="174"/>
        <v>2453</v>
      </c>
      <c r="CF136" s="405">
        <f t="shared" si="174"/>
        <v>2576</v>
      </c>
      <c r="CG136" s="405">
        <f t="shared" si="174"/>
        <v>2706</v>
      </c>
      <c r="CH136" s="405">
        <f t="shared" si="150"/>
        <v>2773</v>
      </c>
      <c r="CI136" s="410">
        <f t="shared" si="165"/>
        <v>2843</v>
      </c>
      <c r="CJ136" s="246">
        <v>1.56</v>
      </c>
      <c r="CK136" s="389">
        <f t="shared" si="151"/>
        <v>1.677</v>
      </c>
      <c r="CL136" s="389">
        <f t="shared" si="166"/>
        <v>1.76085</v>
      </c>
      <c r="CM136" s="389">
        <f t="shared" si="167"/>
        <v>1.8488925</v>
      </c>
      <c r="CN136" s="389">
        <f t="shared" si="168"/>
        <v>1.8951148125000001</v>
      </c>
      <c r="CO136" s="390">
        <f t="shared" si="169"/>
        <v>1.9424926828125002</v>
      </c>
    </row>
    <row r="137" spans="1:93" ht="13.5" thickBot="1" x14ac:dyDescent="0.25">
      <c r="A137" s="682"/>
      <c r="B137" s="499" t="s">
        <v>138</v>
      </c>
      <c r="C137" s="498" t="s">
        <v>195</v>
      </c>
      <c r="D137" s="354">
        <v>1554</v>
      </c>
      <c r="E137" s="350">
        <v>1608</v>
      </c>
      <c r="F137" s="350">
        <v>1646</v>
      </c>
      <c r="G137" s="350">
        <v>1687</v>
      </c>
      <c r="H137" s="350">
        <v>1708</v>
      </c>
      <c r="I137" s="351">
        <v>1730</v>
      </c>
      <c r="J137" s="421">
        <f t="shared" si="88"/>
        <v>1090</v>
      </c>
      <c r="K137" s="422">
        <f t="shared" si="89"/>
        <v>1128</v>
      </c>
      <c r="L137" s="422">
        <f t="shared" si="90"/>
        <v>1155</v>
      </c>
      <c r="M137" s="422">
        <f t="shared" si="91"/>
        <v>1184</v>
      </c>
      <c r="N137" s="422">
        <f t="shared" si="92"/>
        <v>1198</v>
      </c>
      <c r="O137" s="423">
        <f t="shared" si="93"/>
        <v>1214</v>
      </c>
      <c r="P137" s="260">
        <f t="shared" si="94"/>
        <v>1942.5</v>
      </c>
      <c r="Q137" s="261">
        <f t="shared" si="95"/>
        <v>2010</v>
      </c>
      <c r="R137" s="261">
        <f t="shared" si="96"/>
        <v>2057.5</v>
      </c>
      <c r="S137" s="261">
        <f t="shared" si="97"/>
        <v>2108.75</v>
      </c>
      <c r="T137" s="261">
        <f t="shared" si="98"/>
        <v>2135</v>
      </c>
      <c r="U137" s="262">
        <f t="shared" si="99"/>
        <v>2162.5</v>
      </c>
      <c r="V137" s="411">
        <f t="shared" si="170"/>
        <v>1137</v>
      </c>
      <c r="W137" s="412">
        <f t="shared" si="170"/>
        <v>1176</v>
      </c>
      <c r="X137" s="412">
        <f t="shared" si="170"/>
        <v>1204</v>
      </c>
      <c r="Y137" s="412">
        <f t="shared" si="170"/>
        <v>1234</v>
      </c>
      <c r="Z137" s="412">
        <f t="shared" si="104"/>
        <v>1249</v>
      </c>
      <c r="AA137" s="413">
        <f t="shared" si="152"/>
        <v>1266</v>
      </c>
      <c r="AB137" s="260">
        <f t="shared" si="153"/>
        <v>2331</v>
      </c>
      <c r="AC137" s="261">
        <f t="shared" si="153"/>
        <v>2412</v>
      </c>
      <c r="AD137" s="261">
        <f t="shared" si="153"/>
        <v>2469</v>
      </c>
      <c r="AE137" s="261">
        <f t="shared" si="153"/>
        <v>2530.5</v>
      </c>
      <c r="AF137" s="261">
        <f t="shared" si="153"/>
        <v>2562</v>
      </c>
      <c r="AG137" s="262">
        <f t="shared" si="109"/>
        <v>2595</v>
      </c>
      <c r="AH137" s="411">
        <f t="shared" si="110"/>
        <v>1364</v>
      </c>
      <c r="AI137" s="412">
        <f t="shared" si="111"/>
        <v>1412</v>
      </c>
      <c r="AJ137" s="412">
        <f t="shared" si="112"/>
        <v>1445</v>
      </c>
      <c r="AK137" s="412">
        <f t="shared" si="113"/>
        <v>1481</v>
      </c>
      <c r="AL137" s="412">
        <f t="shared" si="114"/>
        <v>1499</v>
      </c>
      <c r="AM137" s="413">
        <f t="shared" si="115"/>
        <v>1519</v>
      </c>
      <c r="AN137" s="269">
        <f t="shared" si="154"/>
        <v>2710.75</v>
      </c>
      <c r="AO137" s="270">
        <f t="shared" si="154"/>
        <v>2843.75</v>
      </c>
      <c r="AP137" s="270">
        <f t="shared" si="154"/>
        <v>2938.25</v>
      </c>
      <c r="AQ137" s="270">
        <f t="shared" si="154"/>
        <v>3038.875</v>
      </c>
      <c r="AR137" s="270">
        <f t="shared" si="154"/>
        <v>3091.25</v>
      </c>
      <c r="AS137" s="271">
        <f t="shared" si="120"/>
        <v>3145.25</v>
      </c>
      <c r="AT137" s="448">
        <f t="shared" si="171"/>
        <v>1586</v>
      </c>
      <c r="AU137" s="449">
        <f t="shared" si="171"/>
        <v>1664</v>
      </c>
      <c r="AV137" s="449">
        <f t="shared" si="171"/>
        <v>1719</v>
      </c>
      <c r="AW137" s="449">
        <f t="shared" si="171"/>
        <v>1778</v>
      </c>
      <c r="AX137" s="449">
        <f t="shared" si="125"/>
        <v>1809</v>
      </c>
      <c r="AY137" s="450">
        <f t="shared" si="155"/>
        <v>1840</v>
      </c>
      <c r="AZ137" s="260">
        <f t="shared" si="156"/>
        <v>3090.5</v>
      </c>
      <c r="BA137" s="261">
        <f t="shared" si="156"/>
        <v>3275.5</v>
      </c>
      <c r="BB137" s="261">
        <f t="shared" si="156"/>
        <v>3407.5</v>
      </c>
      <c r="BC137" s="261">
        <f t="shared" si="156"/>
        <v>3547.25</v>
      </c>
      <c r="BD137" s="261">
        <f t="shared" si="156"/>
        <v>3620.5</v>
      </c>
      <c r="BE137" s="262">
        <f t="shared" si="130"/>
        <v>3695.5</v>
      </c>
      <c r="BF137" s="453">
        <f t="shared" si="172"/>
        <v>1808</v>
      </c>
      <c r="BG137" s="412">
        <f t="shared" si="172"/>
        <v>1917</v>
      </c>
      <c r="BH137" s="412">
        <f t="shared" si="172"/>
        <v>1994</v>
      </c>
      <c r="BI137" s="412">
        <f t="shared" si="172"/>
        <v>2076</v>
      </c>
      <c r="BJ137" s="412">
        <f t="shared" si="135"/>
        <v>2118</v>
      </c>
      <c r="BK137" s="441">
        <f t="shared" si="157"/>
        <v>2162</v>
      </c>
      <c r="BL137" s="269">
        <f t="shared" si="158"/>
        <v>3470.25</v>
      </c>
      <c r="BM137" s="270">
        <f t="shared" si="158"/>
        <v>3707.25</v>
      </c>
      <c r="BN137" s="270">
        <f t="shared" si="158"/>
        <v>3876.75</v>
      </c>
      <c r="BO137" s="270">
        <f t="shared" si="158"/>
        <v>4055.625</v>
      </c>
      <c r="BP137" s="270">
        <f t="shared" si="158"/>
        <v>4149.75</v>
      </c>
      <c r="BQ137" s="271">
        <f t="shared" si="140"/>
        <v>4245.75</v>
      </c>
      <c r="BR137" s="448">
        <f t="shared" si="173"/>
        <v>2031</v>
      </c>
      <c r="BS137" s="449">
        <f t="shared" si="173"/>
        <v>2169</v>
      </c>
      <c r="BT137" s="449">
        <f t="shared" si="173"/>
        <v>2268</v>
      </c>
      <c r="BU137" s="449">
        <f t="shared" si="173"/>
        <v>2373</v>
      </c>
      <c r="BV137" s="449">
        <f t="shared" si="145"/>
        <v>2428</v>
      </c>
      <c r="BW137" s="450">
        <f t="shared" si="159"/>
        <v>2484</v>
      </c>
      <c r="BX137" s="542">
        <v>3850</v>
      </c>
      <c r="BY137" s="431">
        <f t="shared" si="160"/>
        <v>4139</v>
      </c>
      <c r="BZ137" s="431">
        <f t="shared" si="161"/>
        <v>4346</v>
      </c>
      <c r="CA137" s="431">
        <f t="shared" si="162"/>
        <v>4564</v>
      </c>
      <c r="CB137" s="431">
        <f t="shared" si="163"/>
        <v>4679</v>
      </c>
      <c r="CC137" s="433">
        <f t="shared" si="164"/>
        <v>4796</v>
      </c>
      <c r="CD137" s="411">
        <f t="shared" si="174"/>
        <v>2253</v>
      </c>
      <c r="CE137" s="412">
        <f t="shared" si="174"/>
        <v>2422</v>
      </c>
      <c r="CF137" s="412">
        <f t="shared" si="174"/>
        <v>2543</v>
      </c>
      <c r="CG137" s="412">
        <f t="shared" si="174"/>
        <v>2670</v>
      </c>
      <c r="CH137" s="412">
        <f t="shared" si="150"/>
        <v>2738</v>
      </c>
      <c r="CI137" s="413">
        <f t="shared" si="165"/>
        <v>2806</v>
      </c>
      <c r="CJ137" s="247">
        <v>1.54</v>
      </c>
      <c r="CK137" s="391">
        <f t="shared" si="151"/>
        <v>1.6555</v>
      </c>
      <c r="CL137" s="391">
        <f t="shared" si="166"/>
        <v>1.738275</v>
      </c>
      <c r="CM137" s="391">
        <f t="shared" si="167"/>
        <v>1.8251887500000001</v>
      </c>
      <c r="CN137" s="391">
        <f t="shared" si="168"/>
        <v>1.8708184687500002</v>
      </c>
      <c r="CO137" s="392">
        <f t="shared" si="169"/>
        <v>1.9175889304687503</v>
      </c>
    </row>
    <row r="138" spans="1:93" ht="25.5" x14ac:dyDescent="0.2">
      <c r="A138" s="680">
        <v>9</v>
      </c>
      <c r="B138" s="514" t="s">
        <v>304</v>
      </c>
      <c r="C138" s="547" t="s">
        <v>15</v>
      </c>
      <c r="D138" s="352">
        <v>2425</v>
      </c>
      <c r="E138" s="346">
        <v>2565</v>
      </c>
      <c r="F138" s="346">
        <v>2681</v>
      </c>
      <c r="G138" s="346">
        <v>2799</v>
      </c>
      <c r="H138" s="346">
        <v>2887</v>
      </c>
      <c r="I138" s="347">
        <v>2976</v>
      </c>
      <c r="J138" s="418">
        <f t="shared" si="88"/>
        <v>1701</v>
      </c>
      <c r="K138" s="419">
        <f t="shared" si="89"/>
        <v>1800</v>
      </c>
      <c r="L138" s="419">
        <f t="shared" si="90"/>
        <v>1881</v>
      </c>
      <c r="M138" s="419">
        <f t="shared" si="91"/>
        <v>1964</v>
      </c>
      <c r="N138" s="419">
        <f t="shared" si="92"/>
        <v>2025</v>
      </c>
      <c r="O138" s="420">
        <f t="shared" si="93"/>
        <v>2088</v>
      </c>
      <c r="P138" s="415">
        <f t="shared" si="94"/>
        <v>3031.25</v>
      </c>
      <c r="Q138" s="416">
        <f t="shared" si="95"/>
        <v>3206.25</v>
      </c>
      <c r="R138" s="416">
        <f t="shared" si="96"/>
        <v>3351.25</v>
      </c>
      <c r="S138" s="416">
        <f t="shared" si="97"/>
        <v>3498.75</v>
      </c>
      <c r="T138" s="416">
        <f t="shared" si="98"/>
        <v>3608.75</v>
      </c>
      <c r="U138" s="417">
        <f t="shared" si="99"/>
        <v>3720</v>
      </c>
      <c r="V138" s="406">
        <f t="shared" si="170"/>
        <v>1774</v>
      </c>
      <c r="W138" s="407">
        <f t="shared" si="170"/>
        <v>1876</v>
      </c>
      <c r="X138" s="407">
        <f t="shared" si="170"/>
        <v>1961</v>
      </c>
      <c r="Y138" s="407">
        <f t="shared" si="170"/>
        <v>2047</v>
      </c>
      <c r="Z138" s="407">
        <f t="shared" si="104"/>
        <v>2112</v>
      </c>
      <c r="AA138" s="408">
        <f t="shared" si="152"/>
        <v>2177</v>
      </c>
      <c r="AB138" s="415">
        <f t="shared" si="153"/>
        <v>3637.5</v>
      </c>
      <c r="AC138" s="416">
        <f t="shared" si="153"/>
        <v>3847.5</v>
      </c>
      <c r="AD138" s="416">
        <f t="shared" si="153"/>
        <v>4021.5</v>
      </c>
      <c r="AE138" s="416">
        <f t="shared" si="153"/>
        <v>4198.5</v>
      </c>
      <c r="AF138" s="416">
        <f t="shared" si="153"/>
        <v>4330.5</v>
      </c>
      <c r="AG138" s="417">
        <f t="shared" si="109"/>
        <v>4464</v>
      </c>
      <c r="AH138" s="406">
        <f t="shared" si="110"/>
        <v>2128</v>
      </c>
      <c r="AI138" s="407">
        <f t="shared" si="111"/>
        <v>2251</v>
      </c>
      <c r="AJ138" s="407">
        <f t="shared" si="112"/>
        <v>2353</v>
      </c>
      <c r="AK138" s="407">
        <f t="shared" si="113"/>
        <v>2457</v>
      </c>
      <c r="AL138" s="407">
        <f t="shared" si="114"/>
        <v>2534</v>
      </c>
      <c r="AM138" s="408">
        <f t="shared" si="115"/>
        <v>2612</v>
      </c>
      <c r="AN138" s="429">
        <f t="shared" si="154"/>
        <v>3868.375</v>
      </c>
      <c r="AO138" s="434">
        <f t="shared" si="154"/>
        <v>4111.625</v>
      </c>
      <c r="AP138" s="434">
        <f t="shared" si="154"/>
        <v>4303.625</v>
      </c>
      <c r="AQ138" s="434">
        <f t="shared" si="154"/>
        <v>4500.875</v>
      </c>
      <c r="AR138" s="434">
        <f t="shared" si="154"/>
        <v>4633.875</v>
      </c>
      <c r="AS138" s="438">
        <f t="shared" si="120"/>
        <v>4768.75</v>
      </c>
      <c r="AT138" s="442">
        <f t="shared" si="171"/>
        <v>2263</v>
      </c>
      <c r="AU138" s="443">
        <f t="shared" si="171"/>
        <v>2406</v>
      </c>
      <c r="AV138" s="443">
        <f t="shared" si="171"/>
        <v>2518</v>
      </c>
      <c r="AW138" s="443">
        <f t="shared" si="171"/>
        <v>2634</v>
      </c>
      <c r="AX138" s="443">
        <f t="shared" si="125"/>
        <v>2711</v>
      </c>
      <c r="AY138" s="444">
        <f t="shared" si="155"/>
        <v>2790</v>
      </c>
      <c r="AZ138" s="415">
        <f t="shared" si="156"/>
        <v>4099.25</v>
      </c>
      <c r="BA138" s="416">
        <f t="shared" si="156"/>
        <v>4375.75</v>
      </c>
      <c r="BB138" s="416">
        <f t="shared" si="156"/>
        <v>4585.75</v>
      </c>
      <c r="BC138" s="416">
        <f t="shared" si="156"/>
        <v>4803.25</v>
      </c>
      <c r="BD138" s="416">
        <f t="shared" si="156"/>
        <v>4937.25</v>
      </c>
      <c r="BE138" s="417">
        <f t="shared" si="130"/>
        <v>5073.5</v>
      </c>
      <c r="BF138" s="451">
        <f t="shared" si="172"/>
        <v>2399</v>
      </c>
      <c r="BG138" s="407">
        <f t="shared" si="172"/>
        <v>2560</v>
      </c>
      <c r="BH138" s="407">
        <f t="shared" si="172"/>
        <v>2683</v>
      </c>
      <c r="BI138" s="407">
        <f t="shared" si="172"/>
        <v>2810</v>
      </c>
      <c r="BJ138" s="407">
        <f t="shared" si="135"/>
        <v>2889</v>
      </c>
      <c r="BK138" s="439">
        <f t="shared" si="157"/>
        <v>2968</v>
      </c>
      <c r="BL138" s="429">
        <f t="shared" si="158"/>
        <v>4330.125</v>
      </c>
      <c r="BM138" s="434">
        <f t="shared" si="158"/>
        <v>4639.875</v>
      </c>
      <c r="BN138" s="434">
        <f t="shared" si="158"/>
        <v>4867.875</v>
      </c>
      <c r="BO138" s="434">
        <f t="shared" si="158"/>
        <v>5105.625</v>
      </c>
      <c r="BP138" s="434">
        <f t="shared" si="158"/>
        <v>5240.625</v>
      </c>
      <c r="BQ138" s="438">
        <f t="shared" si="140"/>
        <v>5378.25</v>
      </c>
      <c r="BR138" s="442">
        <f t="shared" si="173"/>
        <v>2534</v>
      </c>
      <c r="BS138" s="443">
        <f t="shared" si="173"/>
        <v>2715</v>
      </c>
      <c r="BT138" s="443">
        <f t="shared" si="173"/>
        <v>2848</v>
      </c>
      <c r="BU138" s="443">
        <f t="shared" si="173"/>
        <v>2987</v>
      </c>
      <c r="BV138" s="443">
        <f t="shared" si="145"/>
        <v>3066</v>
      </c>
      <c r="BW138" s="444">
        <f t="shared" si="159"/>
        <v>3147</v>
      </c>
      <c r="BX138" s="540">
        <v>4561</v>
      </c>
      <c r="BY138" s="426">
        <f t="shared" si="160"/>
        <v>4904</v>
      </c>
      <c r="BZ138" s="426">
        <f t="shared" si="161"/>
        <v>5150</v>
      </c>
      <c r="CA138" s="426">
        <f t="shared" si="162"/>
        <v>5408</v>
      </c>
      <c r="CB138" s="426">
        <f t="shared" si="163"/>
        <v>5544</v>
      </c>
      <c r="CC138" s="428">
        <f t="shared" si="164"/>
        <v>5683</v>
      </c>
      <c r="CD138" s="406">
        <f t="shared" si="174"/>
        <v>2669</v>
      </c>
      <c r="CE138" s="407">
        <f t="shared" si="174"/>
        <v>2869</v>
      </c>
      <c r="CF138" s="407">
        <f t="shared" si="174"/>
        <v>3013</v>
      </c>
      <c r="CG138" s="407">
        <f t="shared" si="174"/>
        <v>3164</v>
      </c>
      <c r="CH138" s="407">
        <f t="shared" si="150"/>
        <v>3244</v>
      </c>
      <c r="CI138" s="408">
        <f t="shared" si="165"/>
        <v>3325</v>
      </c>
      <c r="CJ138" s="402">
        <v>1.82</v>
      </c>
      <c r="CK138" s="403">
        <f t="shared" si="151"/>
        <v>1.9565000000000001</v>
      </c>
      <c r="CL138" s="403">
        <f t="shared" si="166"/>
        <v>2.054325</v>
      </c>
      <c r="CM138" s="403">
        <f t="shared" si="167"/>
        <v>2.1570412499999998</v>
      </c>
      <c r="CN138" s="403">
        <f t="shared" si="168"/>
        <v>2.2109672812499999</v>
      </c>
      <c r="CO138" s="404">
        <f t="shared" si="169"/>
        <v>2.2662414632812498</v>
      </c>
    </row>
    <row r="139" spans="1:93" x14ac:dyDescent="0.2">
      <c r="A139" s="681"/>
      <c r="B139" s="513" t="s">
        <v>178</v>
      </c>
      <c r="C139" s="548" t="s">
        <v>15</v>
      </c>
      <c r="D139" s="353">
        <v>2024</v>
      </c>
      <c r="E139" s="348">
        <v>2139</v>
      </c>
      <c r="F139" s="348">
        <v>2234</v>
      </c>
      <c r="G139" s="348">
        <v>2331</v>
      </c>
      <c r="H139" s="348">
        <v>2403</v>
      </c>
      <c r="I139" s="349">
        <v>2475</v>
      </c>
      <c r="J139" s="343">
        <f t="shared" si="88"/>
        <v>1420</v>
      </c>
      <c r="K139" s="344">
        <f t="shared" si="89"/>
        <v>1501</v>
      </c>
      <c r="L139" s="344">
        <f t="shared" si="90"/>
        <v>1567</v>
      </c>
      <c r="M139" s="344">
        <f t="shared" si="91"/>
        <v>1635</v>
      </c>
      <c r="N139" s="344">
        <f t="shared" si="92"/>
        <v>1686</v>
      </c>
      <c r="O139" s="345">
        <f t="shared" si="93"/>
        <v>1736</v>
      </c>
      <c r="P139" s="257">
        <f t="shared" si="94"/>
        <v>2530</v>
      </c>
      <c r="Q139" s="248">
        <f t="shared" si="95"/>
        <v>2673.75</v>
      </c>
      <c r="R139" s="248">
        <f t="shared" si="96"/>
        <v>2792.5</v>
      </c>
      <c r="S139" s="248">
        <f t="shared" si="97"/>
        <v>2913.75</v>
      </c>
      <c r="T139" s="248">
        <f t="shared" si="98"/>
        <v>3003.75</v>
      </c>
      <c r="U139" s="258">
        <f t="shared" si="99"/>
        <v>3093.75</v>
      </c>
      <c r="V139" s="409">
        <f t="shared" si="170"/>
        <v>1481</v>
      </c>
      <c r="W139" s="405">
        <f t="shared" si="170"/>
        <v>1565</v>
      </c>
      <c r="X139" s="405">
        <f t="shared" si="170"/>
        <v>1634</v>
      </c>
      <c r="Y139" s="405">
        <f t="shared" si="170"/>
        <v>1705</v>
      </c>
      <c r="Z139" s="405">
        <f t="shared" si="104"/>
        <v>1758</v>
      </c>
      <c r="AA139" s="410">
        <f t="shared" si="152"/>
        <v>1810</v>
      </c>
      <c r="AB139" s="257">
        <f t="shared" si="153"/>
        <v>3036</v>
      </c>
      <c r="AC139" s="248">
        <f t="shared" si="153"/>
        <v>3208.5</v>
      </c>
      <c r="AD139" s="248">
        <f t="shared" si="153"/>
        <v>3351</v>
      </c>
      <c r="AE139" s="248">
        <f t="shared" si="153"/>
        <v>3496.5</v>
      </c>
      <c r="AF139" s="248">
        <f t="shared" si="153"/>
        <v>3604.5</v>
      </c>
      <c r="AG139" s="258">
        <f t="shared" si="109"/>
        <v>3712.5</v>
      </c>
      <c r="AH139" s="409">
        <f t="shared" si="110"/>
        <v>1777</v>
      </c>
      <c r="AI139" s="405">
        <f t="shared" si="111"/>
        <v>1877</v>
      </c>
      <c r="AJ139" s="405">
        <f t="shared" si="112"/>
        <v>1961</v>
      </c>
      <c r="AK139" s="405">
        <f t="shared" si="113"/>
        <v>2046</v>
      </c>
      <c r="AL139" s="405">
        <f t="shared" si="114"/>
        <v>2109</v>
      </c>
      <c r="AM139" s="410">
        <f t="shared" si="115"/>
        <v>2172</v>
      </c>
      <c r="AN139" s="263">
        <f t="shared" si="154"/>
        <v>3341.75</v>
      </c>
      <c r="AO139" s="264">
        <f t="shared" si="154"/>
        <v>3551.125</v>
      </c>
      <c r="AP139" s="264">
        <f t="shared" si="154"/>
        <v>3715.25</v>
      </c>
      <c r="AQ139" s="264">
        <f t="shared" si="154"/>
        <v>3884.625</v>
      </c>
      <c r="AR139" s="264">
        <f t="shared" si="154"/>
        <v>3997.375</v>
      </c>
      <c r="AS139" s="265">
        <f t="shared" si="120"/>
        <v>4110.875</v>
      </c>
      <c r="AT139" s="445">
        <f t="shared" si="171"/>
        <v>1955</v>
      </c>
      <c r="AU139" s="446">
        <f t="shared" si="171"/>
        <v>2078</v>
      </c>
      <c r="AV139" s="446">
        <f t="shared" si="171"/>
        <v>2174</v>
      </c>
      <c r="AW139" s="446">
        <f t="shared" si="171"/>
        <v>2273</v>
      </c>
      <c r="AX139" s="446">
        <f t="shared" si="125"/>
        <v>2339</v>
      </c>
      <c r="AY139" s="447">
        <f t="shared" si="155"/>
        <v>2405</v>
      </c>
      <c r="AZ139" s="257">
        <f t="shared" si="156"/>
        <v>3647.5</v>
      </c>
      <c r="BA139" s="248">
        <f t="shared" si="156"/>
        <v>3893.75</v>
      </c>
      <c r="BB139" s="248">
        <f t="shared" si="156"/>
        <v>4079.5</v>
      </c>
      <c r="BC139" s="248">
        <f t="shared" si="156"/>
        <v>4272.75</v>
      </c>
      <c r="BD139" s="248">
        <f t="shared" si="156"/>
        <v>4390.25</v>
      </c>
      <c r="BE139" s="258">
        <f t="shared" si="130"/>
        <v>4509.25</v>
      </c>
      <c r="BF139" s="452">
        <f t="shared" si="172"/>
        <v>2134</v>
      </c>
      <c r="BG139" s="405">
        <f t="shared" si="172"/>
        <v>2278</v>
      </c>
      <c r="BH139" s="405">
        <f t="shared" si="172"/>
        <v>2387</v>
      </c>
      <c r="BI139" s="405">
        <f t="shared" si="172"/>
        <v>2500</v>
      </c>
      <c r="BJ139" s="405">
        <f t="shared" si="135"/>
        <v>2569</v>
      </c>
      <c r="BK139" s="440">
        <f t="shared" si="157"/>
        <v>2638</v>
      </c>
      <c r="BL139" s="263">
        <f t="shared" si="158"/>
        <v>3953.25</v>
      </c>
      <c r="BM139" s="264">
        <f t="shared" si="158"/>
        <v>4236.375</v>
      </c>
      <c r="BN139" s="264">
        <f t="shared" si="158"/>
        <v>4443.75</v>
      </c>
      <c r="BO139" s="264">
        <f t="shared" si="158"/>
        <v>4660.875</v>
      </c>
      <c r="BP139" s="264">
        <f t="shared" si="158"/>
        <v>4783.125</v>
      </c>
      <c r="BQ139" s="265">
        <f t="shared" si="140"/>
        <v>4907.625</v>
      </c>
      <c r="BR139" s="445">
        <f t="shared" si="173"/>
        <v>2313</v>
      </c>
      <c r="BS139" s="446">
        <f t="shared" si="173"/>
        <v>2479</v>
      </c>
      <c r="BT139" s="446">
        <f t="shared" si="173"/>
        <v>2600</v>
      </c>
      <c r="BU139" s="446">
        <f t="shared" si="173"/>
        <v>2727</v>
      </c>
      <c r="BV139" s="446">
        <f t="shared" si="145"/>
        <v>2799</v>
      </c>
      <c r="BW139" s="447">
        <f t="shared" si="159"/>
        <v>2871</v>
      </c>
      <c r="BX139" s="541">
        <v>4259</v>
      </c>
      <c r="BY139" s="387">
        <f t="shared" si="160"/>
        <v>4579</v>
      </c>
      <c r="BZ139" s="387">
        <f t="shared" si="161"/>
        <v>4808</v>
      </c>
      <c r="CA139" s="387">
        <f t="shared" si="162"/>
        <v>5049</v>
      </c>
      <c r="CB139" s="387">
        <f t="shared" si="163"/>
        <v>5176</v>
      </c>
      <c r="CC139" s="388">
        <f t="shared" si="164"/>
        <v>5306</v>
      </c>
      <c r="CD139" s="409">
        <f t="shared" si="174"/>
        <v>2492</v>
      </c>
      <c r="CE139" s="405">
        <f t="shared" si="174"/>
        <v>2679</v>
      </c>
      <c r="CF139" s="405">
        <f t="shared" si="174"/>
        <v>2813</v>
      </c>
      <c r="CG139" s="405">
        <f t="shared" si="174"/>
        <v>2954</v>
      </c>
      <c r="CH139" s="405">
        <f t="shared" si="150"/>
        <v>3028</v>
      </c>
      <c r="CI139" s="410">
        <f t="shared" si="165"/>
        <v>3105</v>
      </c>
      <c r="CJ139" s="246">
        <v>1.7</v>
      </c>
      <c r="CK139" s="389">
        <f t="shared" si="151"/>
        <v>1.8274999999999999</v>
      </c>
      <c r="CL139" s="389">
        <f t="shared" si="166"/>
        <v>1.9188749999999999</v>
      </c>
      <c r="CM139" s="389">
        <f t="shared" si="167"/>
        <v>2.0148187499999999</v>
      </c>
      <c r="CN139" s="389">
        <f t="shared" si="168"/>
        <v>2.0651892187500001</v>
      </c>
      <c r="CO139" s="390">
        <f t="shared" si="169"/>
        <v>2.1168189492187501</v>
      </c>
    </row>
    <row r="140" spans="1:93" x14ac:dyDescent="0.2">
      <c r="A140" s="681"/>
      <c r="B140" s="513" t="s">
        <v>179</v>
      </c>
      <c r="C140" s="548" t="s">
        <v>15</v>
      </c>
      <c r="D140" s="353">
        <v>1905</v>
      </c>
      <c r="E140" s="348">
        <v>2013</v>
      </c>
      <c r="F140" s="348">
        <v>2102</v>
      </c>
      <c r="G140" s="348">
        <v>2193</v>
      </c>
      <c r="H140" s="348">
        <v>2260</v>
      </c>
      <c r="I140" s="349">
        <v>2327</v>
      </c>
      <c r="J140" s="343">
        <f t="shared" si="88"/>
        <v>1337</v>
      </c>
      <c r="K140" s="344">
        <f t="shared" si="89"/>
        <v>1412</v>
      </c>
      <c r="L140" s="344">
        <f t="shared" si="90"/>
        <v>1475</v>
      </c>
      <c r="M140" s="344">
        <f t="shared" si="91"/>
        <v>1539</v>
      </c>
      <c r="N140" s="344">
        <f t="shared" si="92"/>
        <v>1586</v>
      </c>
      <c r="O140" s="345">
        <f t="shared" si="93"/>
        <v>1633</v>
      </c>
      <c r="P140" s="257">
        <f t="shared" si="94"/>
        <v>2381.25</v>
      </c>
      <c r="Q140" s="248">
        <f t="shared" si="95"/>
        <v>2516.25</v>
      </c>
      <c r="R140" s="248">
        <f t="shared" si="96"/>
        <v>2627.5</v>
      </c>
      <c r="S140" s="248">
        <f t="shared" si="97"/>
        <v>2741.25</v>
      </c>
      <c r="T140" s="248">
        <f t="shared" si="98"/>
        <v>2825</v>
      </c>
      <c r="U140" s="258">
        <f t="shared" si="99"/>
        <v>2908.75</v>
      </c>
      <c r="V140" s="409">
        <f t="shared" si="170"/>
        <v>1394</v>
      </c>
      <c r="W140" s="405">
        <f t="shared" si="170"/>
        <v>1473</v>
      </c>
      <c r="X140" s="405">
        <f t="shared" si="170"/>
        <v>1538</v>
      </c>
      <c r="Y140" s="405">
        <f t="shared" si="170"/>
        <v>1604</v>
      </c>
      <c r="Z140" s="405">
        <f t="shared" si="104"/>
        <v>1653</v>
      </c>
      <c r="AA140" s="410">
        <f t="shared" si="152"/>
        <v>1702</v>
      </c>
      <c r="AB140" s="257">
        <f t="shared" si="153"/>
        <v>2857.5</v>
      </c>
      <c r="AC140" s="248">
        <f t="shared" si="153"/>
        <v>3019.5</v>
      </c>
      <c r="AD140" s="248">
        <f t="shared" si="153"/>
        <v>3153</v>
      </c>
      <c r="AE140" s="248">
        <f t="shared" si="153"/>
        <v>3289.5</v>
      </c>
      <c r="AF140" s="248">
        <f t="shared" si="153"/>
        <v>3390</v>
      </c>
      <c r="AG140" s="258">
        <f t="shared" si="109"/>
        <v>3490.5</v>
      </c>
      <c r="AH140" s="409">
        <f t="shared" si="110"/>
        <v>1672</v>
      </c>
      <c r="AI140" s="405">
        <f t="shared" si="111"/>
        <v>1767</v>
      </c>
      <c r="AJ140" s="405">
        <f t="shared" si="112"/>
        <v>1845</v>
      </c>
      <c r="AK140" s="405">
        <f t="shared" si="113"/>
        <v>1925</v>
      </c>
      <c r="AL140" s="405">
        <f t="shared" si="114"/>
        <v>1984</v>
      </c>
      <c r="AM140" s="410">
        <f t="shared" si="115"/>
        <v>2042</v>
      </c>
      <c r="AN140" s="263">
        <f t="shared" si="154"/>
        <v>3186.375</v>
      </c>
      <c r="AO140" s="264">
        <f t="shared" si="154"/>
        <v>3386.125</v>
      </c>
      <c r="AP140" s="264">
        <f t="shared" si="154"/>
        <v>3542.5</v>
      </c>
      <c r="AQ140" s="264">
        <f t="shared" si="154"/>
        <v>3703.875</v>
      </c>
      <c r="AR140" s="264">
        <f t="shared" si="154"/>
        <v>3810.25</v>
      </c>
      <c r="AS140" s="265">
        <f t="shared" si="120"/>
        <v>3917.375</v>
      </c>
      <c r="AT140" s="445">
        <f t="shared" si="171"/>
        <v>1865</v>
      </c>
      <c r="AU140" s="446">
        <f t="shared" si="171"/>
        <v>1981</v>
      </c>
      <c r="AV140" s="446">
        <f t="shared" si="171"/>
        <v>2073</v>
      </c>
      <c r="AW140" s="446">
        <f t="shared" si="171"/>
        <v>2167</v>
      </c>
      <c r="AX140" s="446">
        <f t="shared" si="125"/>
        <v>2229</v>
      </c>
      <c r="AY140" s="447">
        <f t="shared" si="155"/>
        <v>2292</v>
      </c>
      <c r="AZ140" s="257">
        <f t="shared" si="156"/>
        <v>3515.25</v>
      </c>
      <c r="BA140" s="248">
        <f t="shared" si="156"/>
        <v>3752.75</v>
      </c>
      <c r="BB140" s="248">
        <f t="shared" si="156"/>
        <v>3932</v>
      </c>
      <c r="BC140" s="248">
        <f t="shared" si="156"/>
        <v>4118.25</v>
      </c>
      <c r="BD140" s="248">
        <f t="shared" si="156"/>
        <v>4230.5</v>
      </c>
      <c r="BE140" s="258">
        <f t="shared" si="130"/>
        <v>4344.25</v>
      </c>
      <c r="BF140" s="452">
        <f t="shared" si="172"/>
        <v>2057</v>
      </c>
      <c r="BG140" s="405">
        <f t="shared" si="172"/>
        <v>2196</v>
      </c>
      <c r="BH140" s="405">
        <f t="shared" si="172"/>
        <v>2301</v>
      </c>
      <c r="BI140" s="405">
        <f t="shared" si="172"/>
        <v>2410</v>
      </c>
      <c r="BJ140" s="405">
        <f t="shared" si="135"/>
        <v>2475</v>
      </c>
      <c r="BK140" s="440">
        <f t="shared" si="157"/>
        <v>2542</v>
      </c>
      <c r="BL140" s="263">
        <f t="shared" si="158"/>
        <v>3844.125</v>
      </c>
      <c r="BM140" s="264">
        <f t="shared" si="158"/>
        <v>4119.375</v>
      </c>
      <c r="BN140" s="264">
        <f t="shared" si="158"/>
        <v>4321.5</v>
      </c>
      <c r="BO140" s="264">
        <f t="shared" si="158"/>
        <v>4532.625</v>
      </c>
      <c r="BP140" s="264">
        <f t="shared" si="158"/>
        <v>4650.75</v>
      </c>
      <c r="BQ140" s="265">
        <f t="shared" si="140"/>
        <v>4771.125</v>
      </c>
      <c r="BR140" s="445">
        <f t="shared" si="173"/>
        <v>2249</v>
      </c>
      <c r="BS140" s="446">
        <f t="shared" si="173"/>
        <v>2410</v>
      </c>
      <c r="BT140" s="446">
        <f t="shared" si="173"/>
        <v>2529</v>
      </c>
      <c r="BU140" s="446">
        <f t="shared" si="173"/>
        <v>2652</v>
      </c>
      <c r="BV140" s="446">
        <f t="shared" si="145"/>
        <v>2721</v>
      </c>
      <c r="BW140" s="447">
        <f t="shared" si="159"/>
        <v>2792</v>
      </c>
      <c r="BX140" s="541">
        <v>4173</v>
      </c>
      <c r="BY140" s="387">
        <f t="shared" si="160"/>
        <v>4486</v>
      </c>
      <c r="BZ140" s="387">
        <f t="shared" si="161"/>
        <v>4711</v>
      </c>
      <c r="CA140" s="387">
        <f t="shared" si="162"/>
        <v>4947</v>
      </c>
      <c r="CB140" s="387">
        <f t="shared" si="163"/>
        <v>5071</v>
      </c>
      <c r="CC140" s="388">
        <f t="shared" si="164"/>
        <v>5198</v>
      </c>
      <c r="CD140" s="409">
        <f t="shared" si="174"/>
        <v>2442</v>
      </c>
      <c r="CE140" s="405">
        <f t="shared" si="174"/>
        <v>2625</v>
      </c>
      <c r="CF140" s="405">
        <f t="shared" si="174"/>
        <v>2756</v>
      </c>
      <c r="CG140" s="405">
        <f t="shared" si="174"/>
        <v>2894</v>
      </c>
      <c r="CH140" s="405">
        <f t="shared" si="150"/>
        <v>2967</v>
      </c>
      <c r="CI140" s="410">
        <f t="shared" si="165"/>
        <v>3041</v>
      </c>
      <c r="CJ140" s="246">
        <v>1.67</v>
      </c>
      <c r="CK140" s="389">
        <f t="shared" si="151"/>
        <v>1.79525</v>
      </c>
      <c r="CL140" s="389">
        <f t="shared" si="166"/>
        <v>1.8850125</v>
      </c>
      <c r="CM140" s="389">
        <f t="shared" si="167"/>
        <v>1.9792631249999999</v>
      </c>
      <c r="CN140" s="389">
        <f t="shared" si="168"/>
        <v>2.0287447031250001</v>
      </c>
      <c r="CO140" s="390">
        <f t="shared" si="169"/>
        <v>2.079463320703125</v>
      </c>
    </row>
    <row r="141" spans="1:93" ht="13.5" thickBot="1" x14ac:dyDescent="0.25">
      <c r="A141" s="682"/>
      <c r="B141" s="517" t="s">
        <v>138</v>
      </c>
      <c r="C141" s="549" t="s">
        <v>15</v>
      </c>
      <c r="D141" s="354">
        <v>1604</v>
      </c>
      <c r="E141" s="350">
        <v>1662</v>
      </c>
      <c r="F141" s="350">
        <v>1703</v>
      </c>
      <c r="G141" s="350">
        <v>1747</v>
      </c>
      <c r="H141" s="350">
        <v>1770</v>
      </c>
      <c r="I141" s="351">
        <v>1793</v>
      </c>
      <c r="J141" s="421">
        <f t="shared" si="88"/>
        <v>1126</v>
      </c>
      <c r="K141" s="422">
        <f t="shared" si="89"/>
        <v>1166</v>
      </c>
      <c r="L141" s="422">
        <f t="shared" si="90"/>
        <v>1195</v>
      </c>
      <c r="M141" s="422">
        <f t="shared" si="91"/>
        <v>1226</v>
      </c>
      <c r="N141" s="422">
        <f t="shared" si="92"/>
        <v>1242</v>
      </c>
      <c r="O141" s="423">
        <f t="shared" si="93"/>
        <v>1258</v>
      </c>
      <c r="P141" s="260">
        <f t="shared" si="94"/>
        <v>2005</v>
      </c>
      <c r="Q141" s="261">
        <f t="shared" si="95"/>
        <v>2077.5</v>
      </c>
      <c r="R141" s="261">
        <f t="shared" si="96"/>
        <v>2128.75</v>
      </c>
      <c r="S141" s="261">
        <f t="shared" si="97"/>
        <v>2183.75</v>
      </c>
      <c r="T141" s="261">
        <f t="shared" si="98"/>
        <v>2212.5</v>
      </c>
      <c r="U141" s="262">
        <f t="shared" si="99"/>
        <v>2241.25</v>
      </c>
      <c r="V141" s="411">
        <f t="shared" si="170"/>
        <v>1173</v>
      </c>
      <c r="W141" s="412">
        <f t="shared" si="170"/>
        <v>1216</v>
      </c>
      <c r="X141" s="412">
        <f t="shared" si="170"/>
        <v>1246</v>
      </c>
      <c r="Y141" s="412">
        <f t="shared" si="170"/>
        <v>1278</v>
      </c>
      <c r="Z141" s="412">
        <f t="shared" si="104"/>
        <v>1295</v>
      </c>
      <c r="AA141" s="413">
        <f t="shared" si="152"/>
        <v>1312</v>
      </c>
      <c r="AB141" s="260">
        <f t="shared" si="153"/>
        <v>2406</v>
      </c>
      <c r="AC141" s="261">
        <f t="shared" si="153"/>
        <v>2493</v>
      </c>
      <c r="AD141" s="261">
        <f t="shared" si="153"/>
        <v>2554.5</v>
      </c>
      <c r="AE141" s="261">
        <f t="shared" si="153"/>
        <v>2620.5</v>
      </c>
      <c r="AF141" s="261">
        <f t="shared" si="153"/>
        <v>2655</v>
      </c>
      <c r="AG141" s="262">
        <f t="shared" si="109"/>
        <v>2689.5</v>
      </c>
      <c r="AH141" s="411">
        <f t="shared" si="110"/>
        <v>1408</v>
      </c>
      <c r="AI141" s="412">
        <f t="shared" si="111"/>
        <v>1459</v>
      </c>
      <c r="AJ141" s="412">
        <f t="shared" si="112"/>
        <v>1495</v>
      </c>
      <c r="AK141" s="412">
        <f t="shared" si="113"/>
        <v>1533</v>
      </c>
      <c r="AL141" s="412">
        <f t="shared" si="114"/>
        <v>1554</v>
      </c>
      <c r="AM141" s="413">
        <f t="shared" si="115"/>
        <v>1574</v>
      </c>
      <c r="AN141" s="269">
        <f t="shared" si="154"/>
        <v>2792</v>
      </c>
      <c r="AO141" s="270">
        <f t="shared" si="154"/>
        <v>2931.5</v>
      </c>
      <c r="AP141" s="270">
        <f t="shared" si="154"/>
        <v>3030.875</v>
      </c>
      <c r="AQ141" s="270">
        <f t="shared" si="154"/>
        <v>3136.125</v>
      </c>
      <c r="AR141" s="270">
        <f t="shared" si="154"/>
        <v>3191.5</v>
      </c>
      <c r="AS141" s="271">
        <f t="shared" si="120"/>
        <v>3247.625</v>
      </c>
      <c r="AT141" s="448">
        <f t="shared" si="171"/>
        <v>1634</v>
      </c>
      <c r="AU141" s="449">
        <f t="shared" si="171"/>
        <v>1715</v>
      </c>
      <c r="AV141" s="449">
        <f t="shared" si="171"/>
        <v>1774</v>
      </c>
      <c r="AW141" s="449">
        <f t="shared" si="171"/>
        <v>1835</v>
      </c>
      <c r="AX141" s="449">
        <f t="shared" si="125"/>
        <v>1868</v>
      </c>
      <c r="AY141" s="450">
        <f t="shared" si="155"/>
        <v>1900</v>
      </c>
      <c r="AZ141" s="260">
        <f t="shared" si="156"/>
        <v>3178</v>
      </c>
      <c r="BA141" s="261">
        <f t="shared" si="156"/>
        <v>3370</v>
      </c>
      <c r="BB141" s="261">
        <f t="shared" si="156"/>
        <v>3507.25</v>
      </c>
      <c r="BC141" s="261">
        <f t="shared" si="156"/>
        <v>3651.75</v>
      </c>
      <c r="BD141" s="261">
        <f t="shared" si="156"/>
        <v>3728</v>
      </c>
      <c r="BE141" s="262">
        <f t="shared" si="130"/>
        <v>3805.75</v>
      </c>
      <c r="BF141" s="453">
        <f t="shared" si="172"/>
        <v>1860</v>
      </c>
      <c r="BG141" s="412">
        <f t="shared" si="172"/>
        <v>1972</v>
      </c>
      <c r="BH141" s="412">
        <f t="shared" si="172"/>
        <v>2052</v>
      </c>
      <c r="BI141" s="412">
        <f t="shared" si="172"/>
        <v>2137</v>
      </c>
      <c r="BJ141" s="412">
        <f t="shared" si="135"/>
        <v>2181</v>
      </c>
      <c r="BK141" s="441">
        <f t="shared" si="157"/>
        <v>2227</v>
      </c>
      <c r="BL141" s="269">
        <f t="shared" si="158"/>
        <v>3564</v>
      </c>
      <c r="BM141" s="270">
        <f t="shared" si="158"/>
        <v>3808.5</v>
      </c>
      <c r="BN141" s="270">
        <f t="shared" si="158"/>
        <v>3983.625</v>
      </c>
      <c r="BO141" s="270">
        <f t="shared" si="158"/>
        <v>4167.375</v>
      </c>
      <c r="BP141" s="270">
        <f t="shared" si="158"/>
        <v>4264.5</v>
      </c>
      <c r="BQ141" s="271">
        <f t="shared" si="140"/>
        <v>4363.875</v>
      </c>
      <c r="BR141" s="448">
        <f t="shared" si="173"/>
        <v>2085</v>
      </c>
      <c r="BS141" s="449">
        <f t="shared" si="173"/>
        <v>2228</v>
      </c>
      <c r="BT141" s="449">
        <f t="shared" si="173"/>
        <v>2331</v>
      </c>
      <c r="BU141" s="449">
        <f t="shared" si="173"/>
        <v>2438</v>
      </c>
      <c r="BV141" s="449">
        <f t="shared" si="145"/>
        <v>2495</v>
      </c>
      <c r="BW141" s="450">
        <f t="shared" si="159"/>
        <v>2553</v>
      </c>
      <c r="BX141" s="542">
        <v>3950</v>
      </c>
      <c r="BY141" s="431">
        <f t="shared" si="160"/>
        <v>4247</v>
      </c>
      <c r="BZ141" s="431">
        <f t="shared" si="161"/>
        <v>4460</v>
      </c>
      <c r="CA141" s="431">
        <f t="shared" si="162"/>
        <v>4683</v>
      </c>
      <c r="CB141" s="431">
        <f t="shared" si="163"/>
        <v>4801</v>
      </c>
      <c r="CC141" s="433">
        <f t="shared" si="164"/>
        <v>4922</v>
      </c>
      <c r="CD141" s="411">
        <f t="shared" si="174"/>
        <v>2311</v>
      </c>
      <c r="CE141" s="412">
        <f t="shared" si="174"/>
        <v>2485</v>
      </c>
      <c r="CF141" s="412">
        <f t="shared" si="174"/>
        <v>2610</v>
      </c>
      <c r="CG141" s="412">
        <f t="shared" si="174"/>
        <v>2740</v>
      </c>
      <c r="CH141" s="412">
        <f t="shared" si="150"/>
        <v>2809</v>
      </c>
      <c r="CI141" s="413">
        <f t="shared" si="165"/>
        <v>2880</v>
      </c>
      <c r="CJ141" s="247">
        <v>1.58</v>
      </c>
      <c r="CK141" s="391">
        <f t="shared" si="151"/>
        <v>1.6985000000000001</v>
      </c>
      <c r="CL141" s="391">
        <f t="shared" si="166"/>
        <v>1.783425</v>
      </c>
      <c r="CM141" s="391">
        <f t="shared" si="167"/>
        <v>1.87259625</v>
      </c>
      <c r="CN141" s="391">
        <f t="shared" si="168"/>
        <v>1.91941115625</v>
      </c>
      <c r="CO141" s="392">
        <f t="shared" si="169"/>
        <v>1.9673964351562501</v>
      </c>
    </row>
    <row r="142" spans="1:93" ht="25.5" x14ac:dyDescent="0.2">
      <c r="A142" s="680">
        <v>10</v>
      </c>
      <c r="B142" s="514" t="s">
        <v>305</v>
      </c>
      <c r="C142" s="550" t="s">
        <v>15</v>
      </c>
      <c r="D142" s="352">
        <v>2192</v>
      </c>
      <c r="E142" s="346">
        <v>2316</v>
      </c>
      <c r="F142" s="346">
        <v>2420</v>
      </c>
      <c r="G142" s="346">
        <v>2526</v>
      </c>
      <c r="H142" s="346">
        <v>2605</v>
      </c>
      <c r="I142" s="347">
        <v>2685</v>
      </c>
      <c r="J142" s="418">
        <f t="shared" si="88"/>
        <v>1538</v>
      </c>
      <c r="K142" s="419">
        <f t="shared" si="89"/>
        <v>1625</v>
      </c>
      <c r="L142" s="419">
        <f t="shared" si="90"/>
        <v>1698</v>
      </c>
      <c r="M142" s="419">
        <f t="shared" si="91"/>
        <v>1772</v>
      </c>
      <c r="N142" s="419">
        <f t="shared" si="92"/>
        <v>1828</v>
      </c>
      <c r="O142" s="420">
        <f t="shared" si="93"/>
        <v>1884</v>
      </c>
      <c r="P142" s="415">
        <f t="shared" si="94"/>
        <v>2740</v>
      </c>
      <c r="Q142" s="416">
        <f t="shared" si="95"/>
        <v>2895</v>
      </c>
      <c r="R142" s="416">
        <f t="shared" si="96"/>
        <v>3025</v>
      </c>
      <c r="S142" s="416">
        <f t="shared" si="97"/>
        <v>3157.5</v>
      </c>
      <c r="T142" s="416">
        <f t="shared" si="98"/>
        <v>3256.25</v>
      </c>
      <c r="U142" s="417">
        <f t="shared" si="99"/>
        <v>3356.25</v>
      </c>
      <c r="V142" s="406">
        <f t="shared" si="170"/>
        <v>1603</v>
      </c>
      <c r="W142" s="407">
        <f t="shared" si="170"/>
        <v>1694</v>
      </c>
      <c r="X142" s="407">
        <f t="shared" si="170"/>
        <v>1770</v>
      </c>
      <c r="Y142" s="407">
        <f t="shared" si="170"/>
        <v>1848</v>
      </c>
      <c r="Z142" s="407">
        <f t="shared" si="104"/>
        <v>1905</v>
      </c>
      <c r="AA142" s="408">
        <f t="shared" si="152"/>
        <v>1964</v>
      </c>
      <c r="AB142" s="415">
        <f t="shared" si="153"/>
        <v>3288</v>
      </c>
      <c r="AC142" s="416">
        <f t="shared" si="153"/>
        <v>3474</v>
      </c>
      <c r="AD142" s="416">
        <f t="shared" si="153"/>
        <v>3630</v>
      </c>
      <c r="AE142" s="416">
        <f t="shared" si="153"/>
        <v>3789</v>
      </c>
      <c r="AF142" s="416">
        <f t="shared" si="153"/>
        <v>3907.5</v>
      </c>
      <c r="AG142" s="417">
        <f t="shared" si="109"/>
        <v>4027.5</v>
      </c>
      <c r="AH142" s="406">
        <f t="shared" si="110"/>
        <v>1924</v>
      </c>
      <c r="AI142" s="407">
        <f t="shared" si="111"/>
        <v>2033</v>
      </c>
      <c r="AJ142" s="407">
        <f t="shared" si="112"/>
        <v>2124</v>
      </c>
      <c r="AK142" s="407">
        <f t="shared" si="113"/>
        <v>2217</v>
      </c>
      <c r="AL142" s="407">
        <f t="shared" si="114"/>
        <v>2286</v>
      </c>
      <c r="AM142" s="408">
        <f t="shared" si="115"/>
        <v>2357</v>
      </c>
      <c r="AN142" s="429">
        <f t="shared" si="154"/>
        <v>3606.25</v>
      </c>
      <c r="AO142" s="434">
        <f t="shared" si="154"/>
        <v>3831.5</v>
      </c>
      <c r="AP142" s="434">
        <f t="shared" si="154"/>
        <v>4010</v>
      </c>
      <c r="AQ142" s="434">
        <f t="shared" si="154"/>
        <v>4193.75</v>
      </c>
      <c r="AR142" s="434">
        <f t="shared" si="154"/>
        <v>4316.625</v>
      </c>
      <c r="AS142" s="438">
        <f t="shared" si="120"/>
        <v>4441.375</v>
      </c>
      <c r="AT142" s="442">
        <f t="shared" si="171"/>
        <v>2110</v>
      </c>
      <c r="AU142" s="443">
        <f t="shared" si="171"/>
        <v>2242</v>
      </c>
      <c r="AV142" s="443">
        <f t="shared" si="171"/>
        <v>2346</v>
      </c>
      <c r="AW142" s="443">
        <f t="shared" si="171"/>
        <v>2454</v>
      </c>
      <c r="AX142" s="443">
        <f t="shared" si="125"/>
        <v>2526</v>
      </c>
      <c r="AY142" s="444">
        <f t="shared" si="155"/>
        <v>2599</v>
      </c>
      <c r="AZ142" s="415">
        <f t="shared" si="156"/>
        <v>3924.5</v>
      </c>
      <c r="BA142" s="416">
        <f t="shared" si="156"/>
        <v>4189</v>
      </c>
      <c r="BB142" s="416">
        <f t="shared" si="156"/>
        <v>4390</v>
      </c>
      <c r="BC142" s="416">
        <f t="shared" si="156"/>
        <v>4598.5</v>
      </c>
      <c r="BD142" s="416">
        <f t="shared" si="156"/>
        <v>4725.75</v>
      </c>
      <c r="BE142" s="417">
        <f t="shared" si="130"/>
        <v>4855.25</v>
      </c>
      <c r="BF142" s="451">
        <f t="shared" si="172"/>
        <v>2296</v>
      </c>
      <c r="BG142" s="407">
        <f t="shared" si="172"/>
        <v>2451</v>
      </c>
      <c r="BH142" s="407">
        <f t="shared" si="172"/>
        <v>2569</v>
      </c>
      <c r="BI142" s="407">
        <f t="shared" si="172"/>
        <v>2691</v>
      </c>
      <c r="BJ142" s="407">
        <f t="shared" si="135"/>
        <v>2765</v>
      </c>
      <c r="BK142" s="439">
        <f t="shared" si="157"/>
        <v>2841</v>
      </c>
      <c r="BL142" s="429">
        <f t="shared" si="158"/>
        <v>4242.75</v>
      </c>
      <c r="BM142" s="434">
        <f t="shared" si="158"/>
        <v>4546.5</v>
      </c>
      <c r="BN142" s="434">
        <f t="shared" si="158"/>
        <v>4770</v>
      </c>
      <c r="BO142" s="434">
        <f t="shared" si="158"/>
        <v>5003.25</v>
      </c>
      <c r="BP142" s="434">
        <f t="shared" si="158"/>
        <v>5134.875</v>
      </c>
      <c r="BQ142" s="438">
        <f t="shared" si="140"/>
        <v>5269.125</v>
      </c>
      <c r="BR142" s="442">
        <f t="shared" si="173"/>
        <v>2483</v>
      </c>
      <c r="BS142" s="443">
        <f t="shared" si="173"/>
        <v>2660</v>
      </c>
      <c r="BT142" s="443">
        <f t="shared" si="173"/>
        <v>2791</v>
      </c>
      <c r="BU142" s="443">
        <f t="shared" si="173"/>
        <v>2927</v>
      </c>
      <c r="BV142" s="443">
        <f t="shared" si="145"/>
        <v>3004</v>
      </c>
      <c r="BW142" s="444">
        <f t="shared" si="159"/>
        <v>3083</v>
      </c>
      <c r="BX142" s="540">
        <v>4561</v>
      </c>
      <c r="BY142" s="426">
        <f t="shared" si="160"/>
        <v>4904</v>
      </c>
      <c r="BZ142" s="426">
        <f t="shared" si="161"/>
        <v>5150</v>
      </c>
      <c r="CA142" s="426">
        <f t="shared" si="162"/>
        <v>5408</v>
      </c>
      <c r="CB142" s="426">
        <f t="shared" si="163"/>
        <v>5544</v>
      </c>
      <c r="CC142" s="428">
        <f t="shared" si="164"/>
        <v>5683</v>
      </c>
      <c r="CD142" s="406">
        <f t="shared" si="174"/>
        <v>2669</v>
      </c>
      <c r="CE142" s="407">
        <f t="shared" si="174"/>
        <v>2869</v>
      </c>
      <c r="CF142" s="407">
        <f t="shared" si="174"/>
        <v>3013</v>
      </c>
      <c r="CG142" s="407">
        <f t="shared" si="174"/>
        <v>3164</v>
      </c>
      <c r="CH142" s="407">
        <f t="shared" si="150"/>
        <v>3244</v>
      </c>
      <c r="CI142" s="408">
        <f t="shared" si="165"/>
        <v>3325</v>
      </c>
      <c r="CJ142" s="402">
        <v>1.82</v>
      </c>
      <c r="CK142" s="403">
        <f t="shared" si="151"/>
        <v>1.9565000000000001</v>
      </c>
      <c r="CL142" s="403">
        <f t="shared" si="166"/>
        <v>2.054325</v>
      </c>
      <c r="CM142" s="403">
        <f t="shared" si="167"/>
        <v>2.1570412499999998</v>
      </c>
      <c r="CN142" s="403">
        <f t="shared" si="168"/>
        <v>2.2109672812499999</v>
      </c>
      <c r="CO142" s="404">
        <f t="shared" si="169"/>
        <v>2.2662414632812498</v>
      </c>
    </row>
    <row r="143" spans="1:93" x14ac:dyDescent="0.2">
      <c r="A143" s="681"/>
      <c r="B143" s="480" t="s">
        <v>179</v>
      </c>
      <c r="C143" s="509" t="s">
        <v>15</v>
      </c>
      <c r="D143" s="353">
        <v>2069</v>
      </c>
      <c r="E143" s="348">
        <v>2186</v>
      </c>
      <c r="F143" s="348">
        <v>2283</v>
      </c>
      <c r="G143" s="348">
        <v>2383</v>
      </c>
      <c r="H143" s="348">
        <v>2457</v>
      </c>
      <c r="I143" s="349">
        <v>2532</v>
      </c>
      <c r="J143" s="343">
        <f t="shared" si="88"/>
        <v>1452</v>
      </c>
      <c r="K143" s="344">
        <f t="shared" si="89"/>
        <v>1534</v>
      </c>
      <c r="L143" s="344">
        <f t="shared" si="90"/>
        <v>1602</v>
      </c>
      <c r="M143" s="344">
        <f t="shared" si="91"/>
        <v>1672</v>
      </c>
      <c r="N143" s="344">
        <f t="shared" si="92"/>
        <v>1724</v>
      </c>
      <c r="O143" s="345">
        <f t="shared" si="93"/>
        <v>1776</v>
      </c>
      <c r="P143" s="257">
        <f t="shared" si="94"/>
        <v>2586.25</v>
      </c>
      <c r="Q143" s="248">
        <f t="shared" si="95"/>
        <v>2732.5</v>
      </c>
      <c r="R143" s="248">
        <f t="shared" si="96"/>
        <v>2853.75</v>
      </c>
      <c r="S143" s="248">
        <f t="shared" si="97"/>
        <v>2978.75</v>
      </c>
      <c r="T143" s="248">
        <f t="shared" si="98"/>
        <v>3071.25</v>
      </c>
      <c r="U143" s="258">
        <f t="shared" si="99"/>
        <v>3165</v>
      </c>
      <c r="V143" s="409">
        <f t="shared" si="170"/>
        <v>1513</v>
      </c>
      <c r="W143" s="405">
        <f t="shared" si="170"/>
        <v>1599</v>
      </c>
      <c r="X143" s="405">
        <f t="shared" si="170"/>
        <v>1670</v>
      </c>
      <c r="Y143" s="405">
        <f t="shared" si="170"/>
        <v>1743</v>
      </c>
      <c r="Z143" s="405">
        <f t="shared" si="104"/>
        <v>1797</v>
      </c>
      <c r="AA143" s="410">
        <f t="shared" si="152"/>
        <v>1852</v>
      </c>
      <c r="AB143" s="257">
        <f t="shared" si="153"/>
        <v>3103.5</v>
      </c>
      <c r="AC143" s="248">
        <f t="shared" si="153"/>
        <v>3279</v>
      </c>
      <c r="AD143" s="248">
        <f t="shared" si="153"/>
        <v>3424.5</v>
      </c>
      <c r="AE143" s="248">
        <f t="shared" si="153"/>
        <v>3574.5</v>
      </c>
      <c r="AF143" s="248">
        <f t="shared" si="153"/>
        <v>3685.5</v>
      </c>
      <c r="AG143" s="258">
        <f t="shared" si="109"/>
        <v>3798</v>
      </c>
      <c r="AH143" s="409">
        <f t="shared" si="110"/>
        <v>1816</v>
      </c>
      <c r="AI143" s="405">
        <f t="shared" si="111"/>
        <v>1919</v>
      </c>
      <c r="AJ143" s="405">
        <f t="shared" si="112"/>
        <v>2004</v>
      </c>
      <c r="AK143" s="405">
        <f t="shared" si="113"/>
        <v>2092</v>
      </c>
      <c r="AL143" s="405">
        <f t="shared" si="114"/>
        <v>2157</v>
      </c>
      <c r="AM143" s="410">
        <f t="shared" si="115"/>
        <v>2222</v>
      </c>
      <c r="AN143" s="263">
        <f t="shared" si="154"/>
        <v>3392.375</v>
      </c>
      <c r="AO143" s="264">
        <f t="shared" si="154"/>
        <v>3604</v>
      </c>
      <c r="AP143" s="264">
        <f t="shared" si="154"/>
        <v>3770.375</v>
      </c>
      <c r="AQ143" s="264">
        <f t="shared" si="154"/>
        <v>3943.125</v>
      </c>
      <c r="AR143" s="264">
        <f t="shared" si="154"/>
        <v>4058.125</v>
      </c>
      <c r="AS143" s="265">
        <f t="shared" si="120"/>
        <v>4175</v>
      </c>
      <c r="AT143" s="445">
        <f t="shared" si="171"/>
        <v>1985</v>
      </c>
      <c r="AU143" s="446">
        <f t="shared" si="171"/>
        <v>2109</v>
      </c>
      <c r="AV143" s="446">
        <f t="shared" si="171"/>
        <v>2206</v>
      </c>
      <c r="AW143" s="446">
        <f t="shared" si="171"/>
        <v>2307</v>
      </c>
      <c r="AX143" s="446">
        <f t="shared" si="125"/>
        <v>2375</v>
      </c>
      <c r="AY143" s="447">
        <f t="shared" si="155"/>
        <v>2443</v>
      </c>
      <c r="AZ143" s="257">
        <f t="shared" si="156"/>
        <v>3681.25</v>
      </c>
      <c r="BA143" s="248">
        <f t="shared" si="156"/>
        <v>3929</v>
      </c>
      <c r="BB143" s="248">
        <f t="shared" si="156"/>
        <v>4116.25</v>
      </c>
      <c r="BC143" s="248">
        <f t="shared" si="156"/>
        <v>4311.75</v>
      </c>
      <c r="BD143" s="248">
        <f t="shared" si="156"/>
        <v>4430.75</v>
      </c>
      <c r="BE143" s="258">
        <f t="shared" si="130"/>
        <v>4552</v>
      </c>
      <c r="BF143" s="452">
        <f t="shared" si="172"/>
        <v>2154</v>
      </c>
      <c r="BG143" s="405">
        <f t="shared" si="172"/>
        <v>2299</v>
      </c>
      <c r="BH143" s="405">
        <f t="shared" si="172"/>
        <v>2409</v>
      </c>
      <c r="BI143" s="405">
        <f t="shared" si="172"/>
        <v>2523</v>
      </c>
      <c r="BJ143" s="405">
        <f t="shared" si="135"/>
        <v>2592</v>
      </c>
      <c r="BK143" s="440">
        <f t="shared" si="157"/>
        <v>2663</v>
      </c>
      <c r="BL143" s="263">
        <f t="shared" si="158"/>
        <v>3970.125</v>
      </c>
      <c r="BM143" s="264">
        <f t="shared" si="158"/>
        <v>4254</v>
      </c>
      <c r="BN143" s="264">
        <f t="shared" si="158"/>
        <v>4462.125</v>
      </c>
      <c r="BO143" s="264">
        <f t="shared" si="158"/>
        <v>4680.375</v>
      </c>
      <c r="BP143" s="264">
        <f t="shared" si="158"/>
        <v>4803.375</v>
      </c>
      <c r="BQ143" s="265">
        <f t="shared" si="140"/>
        <v>4929</v>
      </c>
      <c r="BR143" s="445">
        <f t="shared" si="173"/>
        <v>2323</v>
      </c>
      <c r="BS143" s="446">
        <f t="shared" si="173"/>
        <v>2489</v>
      </c>
      <c r="BT143" s="446">
        <f t="shared" si="173"/>
        <v>2611</v>
      </c>
      <c r="BU143" s="446">
        <f t="shared" si="173"/>
        <v>2739</v>
      </c>
      <c r="BV143" s="446">
        <f t="shared" si="145"/>
        <v>2810</v>
      </c>
      <c r="BW143" s="447">
        <f t="shared" si="159"/>
        <v>2884</v>
      </c>
      <c r="BX143" s="541">
        <v>4259</v>
      </c>
      <c r="BY143" s="387">
        <f t="shared" si="160"/>
        <v>4579</v>
      </c>
      <c r="BZ143" s="387">
        <f t="shared" si="161"/>
        <v>4808</v>
      </c>
      <c r="CA143" s="387">
        <f t="shared" si="162"/>
        <v>5049</v>
      </c>
      <c r="CB143" s="387">
        <f t="shared" si="163"/>
        <v>5176</v>
      </c>
      <c r="CC143" s="388">
        <f t="shared" si="164"/>
        <v>5306</v>
      </c>
      <c r="CD143" s="409">
        <f t="shared" si="174"/>
        <v>2492</v>
      </c>
      <c r="CE143" s="405">
        <f t="shared" si="174"/>
        <v>2679</v>
      </c>
      <c r="CF143" s="405">
        <f t="shared" si="174"/>
        <v>2813</v>
      </c>
      <c r="CG143" s="405">
        <f t="shared" si="174"/>
        <v>2954</v>
      </c>
      <c r="CH143" s="405">
        <f t="shared" si="150"/>
        <v>3028</v>
      </c>
      <c r="CI143" s="410">
        <f t="shared" si="165"/>
        <v>3105</v>
      </c>
      <c r="CJ143" s="246">
        <v>1.7</v>
      </c>
      <c r="CK143" s="389">
        <f t="shared" si="151"/>
        <v>1.8274999999999999</v>
      </c>
      <c r="CL143" s="389">
        <f t="shared" si="166"/>
        <v>1.9188749999999999</v>
      </c>
      <c r="CM143" s="389">
        <f t="shared" si="167"/>
        <v>2.0148187499999999</v>
      </c>
      <c r="CN143" s="389">
        <f t="shared" si="168"/>
        <v>2.0651892187500001</v>
      </c>
      <c r="CO143" s="390">
        <f t="shared" si="169"/>
        <v>2.1168189492187501</v>
      </c>
    </row>
    <row r="144" spans="1:93" x14ac:dyDescent="0.2">
      <c r="A144" s="681"/>
      <c r="B144" s="480" t="s">
        <v>180</v>
      </c>
      <c r="C144" s="509" t="s">
        <v>15</v>
      </c>
      <c r="D144" s="353">
        <v>1914</v>
      </c>
      <c r="E144" s="348">
        <v>2021</v>
      </c>
      <c r="F144" s="348">
        <v>2110</v>
      </c>
      <c r="G144" s="348">
        <v>2201</v>
      </c>
      <c r="H144" s="348">
        <v>2269</v>
      </c>
      <c r="I144" s="349">
        <v>2338</v>
      </c>
      <c r="J144" s="343">
        <f t="shared" si="88"/>
        <v>1343</v>
      </c>
      <c r="K144" s="344">
        <f t="shared" si="89"/>
        <v>1418</v>
      </c>
      <c r="L144" s="344">
        <f t="shared" si="90"/>
        <v>1480</v>
      </c>
      <c r="M144" s="344">
        <f t="shared" si="91"/>
        <v>1544</v>
      </c>
      <c r="N144" s="344">
        <f t="shared" si="92"/>
        <v>1592</v>
      </c>
      <c r="O144" s="345">
        <f t="shared" si="93"/>
        <v>1640</v>
      </c>
      <c r="P144" s="257">
        <f t="shared" si="94"/>
        <v>2392.5</v>
      </c>
      <c r="Q144" s="248">
        <f t="shared" si="95"/>
        <v>2526.25</v>
      </c>
      <c r="R144" s="248">
        <f t="shared" si="96"/>
        <v>2637.5</v>
      </c>
      <c r="S144" s="248">
        <f t="shared" si="97"/>
        <v>2751.25</v>
      </c>
      <c r="T144" s="248">
        <f t="shared" si="98"/>
        <v>2836.25</v>
      </c>
      <c r="U144" s="258">
        <f t="shared" si="99"/>
        <v>2922.5</v>
      </c>
      <c r="V144" s="409">
        <f t="shared" si="170"/>
        <v>1400</v>
      </c>
      <c r="W144" s="405">
        <f t="shared" si="170"/>
        <v>1478</v>
      </c>
      <c r="X144" s="405">
        <f t="shared" si="170"/>
        <v>1543</v>
      </c>
      <c r="Y144" s="405">
        <f t="shared" si="170"/>
        <v>1610</v>
      </c>
      <c r="Z144" s="405">
        <f t="shared" si="104"/>
        <v>1660</v>
      </c>
      <c r="AA144" s="410">
        <f t="shared" si="152"/>
        <v>1710</v>
      </c>
      <c r="AB144" s="257">
        <f t="shared" si="153"/>
        <v>2871</v>
      </c>
      <c r="AC144" s="248">
        <f t="shared" si="153"/>
        <v>3031.5</v>
      </c>
      <c r="AD144" s="248">
        <f t="shared" si="153"/>
        <v>3165</v>
      </c>
      <c r="AE144" s="248">
        <f t="shared" si="153"/>
        <v>3301.5</v>
      </c>
      <c r="AF144" s="248">
        <f t="shared" si="153"/>
        <v>3403.5</v>
      </c>
      <c r="AG144" s="258">
        <f t="shared" si="109"/>
        <v>3507</v>
      </c>
      <c r="AH144" s="409">
        <f t="shared" si="110"/>
        <v>1680</v>
      </c>
      <c r="AI144" s="405">
        <f t="shared" si="111"/>
        <v>1774</v>
      </c>
      <c r="AJ144" s="405">
        <f t="shared" si="112"/>
        <v>1852</v>
      </c>
      <c r="AK144" s="405">
        <f t="shared" si="113"/>
        <v>1932</v>
      </c>
      <c r="AL144" s="405">
        <f t="shared" si="114"/>
        <v>1992</v>
      </c>
      <c r="AM144" s="410">
        <f t="shared" si="115"/>
        <v>2052</v>
      </c>
      <c r="AN144" s="263">
        <f t="shared" si="154"/>
        <v>3196.5</v>
      </c>
      <c r="AO144" s="264">
        <f t="shared" si="154"/>
        <v>3395.125</v>
      </c>
      <c r="AP144" s="264">
        <f t="shared" si="154"/>
        <v>3551.5</v>
      </c>
      <c r="AQ144" s="264">
        <f t="shared" si="154"/>
        <v>3712.875</v>
      </c>
      <c r="AR144" s="264">
        <f t="shared" si="154"/>
        <v>3820.375</v>
      </c>
      <c r="AS144" s="265">
        <f t="shared" si="120"/>
        <v>3929.75</v>
      </c>
      <c r="AT144" s="445">
        <f t="shared" si="171"/>
        <v>1870</v>
      </c>
      <c r="AU144" s="446">
        <f t="shared" si="171"/>
        <v>1987</v>
      </c>
      <c r="AV144" s="446">
        <f t="shared" si="171"/>
        <v>2078</v>
      </c>
      <c r="AW144" s="446">
        <f t="shared" si="171"/>
        <v>2173</v>
      </c>
      <c r="AX144" s="446">
        <f t="shared" si="125"/>
        <v>2235</v>
      </c>
      <c r="AY144" s="447">
        <f t="shared" si="155"/>
        <v>2299</v>
      </c>
      <c r="AZ144" s="257">
        <f t="shared" si="156"/>
        <v>3522</v>
      </c>
      <c r="BA144" s="248">
        <f t="shared" si="156"/>
        <v>3758.75</v>
      </c>
      <c r="BB144" s="248">
        <f t="shared" si="156"/>
        <v>3938</v>
      </c>
      <c r="BC144" s="248">
        <f t="shared" si="156"/>
        <v>4124.25</v>
      </c>
      <c r="BD144" s="248">
        <f t="shared" si="156"/>
        <v>4237.25</v>
      </c>
      <c r="BE144" s="258">
        <f t="shared" si="130"/>
        <v>4352.5</v>
      </c>
      <c r="BF144" s="452">
        <f t="shared" si="172"/>
        <v>2061</v>
      </c>
      <c r="BG144" s="405">
        <f t="shared" si="172"/>
        <v>2199</v>
      </c>
      <c r="BH144" s="405">
        <f t="shared" si="172"/>
        <v>2304</v>
      </c>
      <c r="BI144" s="405">
        <f t="shared" si="172"/>
        <v>2413</v>
      </c>
      <c r="BJ144" s="405">
        <f t="shared" si="135"/>
        <v>2479</v>
      </c>
      <c r="BK144" s="440">
        <f t="shared" si="157"/>
        <v>2547</v>
      </c>
      <c r="BL144" s="263">
        <f t="shared" si="158"/>
        <v>3847.5</v>
      </c>
      <c r="BM144" s="264">
        <f t="shared" si="158"/>
        <v>4122.375</v>
      </c>
      <c r="BN144" s="264">
        <f t="shared" si="158"/>
        <v>4324.5</v>
      </c>
      <c r="BO144" s="264">
        <f t="shared" si="158"/>
        <v>4535.625</v>
      </c>
      <c r="BP144" s="264">
        <f t="shared" si="158"/>
        <v>4654.125</v>
      </c>
      <c r="BQ144" s="265">
        <f t="shared" si="140"/>
        <v>4775.25</v>
      </c>
      <c r="BR144" s="445">
        <f t="shared" si="173"/>
        <v>2251</v>
      </c>
      <c r="BS144" s="446">
        <f t="shared" si="173"/>
        <v>2412</v>
      </c>
      <c r="BT144" s="446">
        <f t="shared" si="173"/>
        <v>2530</v>
      </c>
      <c r="BU144" s="446">
        <f t="shared" si="173"/>
        <v>2654</v>
      </c>
      <c r="BV144" s="446">
        <f t="shared" si="145"/>
        <v>2723</v>
      </c>
      <c r="BW144" s="447">
        <f t="shared" si="159"/>
        <v>2794</v>
      </c>
      <c r="BX144" s="541">
        <v>4173</v>
      </c>
      <c r="BY144" s="387">
        <f t="shared" si="160"/>
        <v>4486</v>
      </c>
      <c r="BZ144" s="387">
        <f t="shared" si="161"/>
        <v>4711</v>
      </c>
      <c r="CA144" s="387">
        <f t="shared" si="162"/>
        <v>4947</v>
      </c>
      <c r="CB144" s="387">
        <f t="shared" si="163"/>
        <v>5071</v>
      </c>
      <c r="CC144" s="388">
        <f t="shared" si="164"/>
        <v>5198</v>
      </c>
      <c r="CD144" s="409">
        <f t="shared" si="174"/>
        <v>2442</v>
      </c>
      <c r="CE144" s="405">
        <f t="shared" si="174"/>
        <v>2625</v>
      </c>
      <c r="CF144" s="405">
        <f t="shared" si="174"/>
        <v>2756</v>
      </c>
      <c r="CG144" s="405">
        <f t="shared" si="174"/>
        <v>2894</v>
      </c>
      <c r="CH144" s="405">
        <f t="shared" si="150"/>
        <v>2967</v>
      </c>
      <c r="CI144" s="410">
        <f t="shared" si="165"/>
        <v>3041</v>
      </c>
      <c r="CJ144" s="246">
        <v>1.67</v>
      </c>
      <c r="CK144" s="389">
        <f t="shared" si="151"/>
        <v>1.79525</v>
      </c>
      <c r="CL144" s="389">
        <f t="shared" si="166"/>
        <v>1.8850125</v>
      </c>
      <c r="CM144" s="389">
        <f t="shared" si="167"/>
        <v>1.9792631249999999</v>
      </c>
      <c r="CN144" s="389">
        <f t="shared" si="168"/>
        <v>2.0287447031250001</v>
      </c>
      <c r="CO144" s="390">
        <f t="shared" si="169"/>
        <v>2.079463320703125</v>
      </c>
    </row>
    <row r="145" spans="1:93" ht="13.5" thickBot="1" x14ac:dyDescent="0.25">
      <c r="A145" s="682"/>
      <c r="B145" s="521" t="s">
        <v>138</v>
      </c>
      <c r="C145" s="551" t="s">
        <v>15</v>
      </c>
      <c r="D145" s="354">
        <v>1604</v>
      </c>
      <c r="E145" s="350">
        <v>1662</v>
      </c>
      <c r="F145" s="350">
        <v>1703</v>
      </c>
      <c r="G145" s="350">
        <v>1747</v>
      </c>
      <c r="H145" s="350">
        <v>1770</v>
      </c>
      <c r="I145" s="351">
        <v>1793</v>
      </c>
      <c r="J145" s="421">
        <f t="shared" si="88"/>
        <v>1126</v>
      </c>
      <c r="K145" s="422">
        <f t="shared" si="89"/>
        <v>1166</v>
      </c>
      <c r="L145" s="422">
        <f t="shared" si="90"/>
        <v>1195</v>
      </c>
      <c r="M145" s="422">
        <f t="shared" si="91"/>
        <v>1226</v>
      </c>
      <c r="N145" s="422">
        <f t="shared" si="92"/>
        <v>1242</v>
      </c>
      <c r="O145" s="423">
        <f t="shared" si="93"/>
        <v>1258</v>
      </c>
      <c r="P145" s="260">
        <f t="shared" si="94"/>
        <v>2005</v>
      </c>
      <c r="Q145" s="261">
        <f t="shared" si="95"/>
        <v>2077.5</v>
      </c>
      <c r="R145" s="261">
        <f t="shared" si="96"/>
        <v>2128.75</v>
      </c>
      <c r="S145" s="261">
        <f t="shared" si="97"/>
        <v>2183.75</v>
      </c>
      <c r="T145" s="261">
        <f t="shared" si="98"/>
        <v>2212.5</v>
      </c>
      <c r="U145" s="262">
        <f t="shared" si="99"/>
        <v>2241.25</v>
      </c>
      <c r="V145" s="411">
        <f t="shared" si="170"/>
        <v>1173</v>
      </c>
      <c r="W145" s="412">
        <f t="shared" si="170"/>
        <v>1216</v>
      </c>
      <c r="X145" s="412">
        <f t="shared" si="170"/>
        <v>1246</v>
      </c>
      <c r="Y145" s="412">
        <f t="shared" si="170"/>
        <v>1278</v>
      </c>
      <c r="Z145" s="412">
        <f t="shared" si="104"/>
        <v>1295</v>
      </c>
      <c r="AA145" s="413">
        <f t="shared" si="152"/>
        <v>1312</v>
      </c>
      <c r="AB145" s="260">
        <f t="shared" si="153"/>
        <v>2406</v>
      </c>
      <c r="AC145" s="261">
        <f t="shared" si="153"/>
        <v>2493</v>
      </c>
      <c r="AD145" s="261">
        <f t="shared" si="153"/>
        <v>2554.5</v>
      </c>
      <c r="AE145" s="261">
        <f t="shared" si="153"/>
        <v>2620.5</v>
      </c>
      <c r="AF145" s="261">
        <f t="shared" si="153"/>
        <v>2655</v>
      </c>
      <c r="AG145" s="262">
        <f t="shared" si="109"/>
        <v>2689.5</v>
      </c>
      <c r="AH145" s="411">
        <f t="shared" si="110"/>
        <v>1408</v>
      </c>
      <c r="AI145" s="412">
        <f t="shared" si="111"/>
        <v>1459</v>
      </c>
      <c r="AJ145" s="412">
        <f t="shared" si="112"/>
        <v>1495</v>
      </c>
      <c r="AK145" s="412">
        <f t="shared" si="113"/>
        <v>1533</v>
      </c>
      <c r="AL145" s="412">
        <f t="shared" si="114"/>
        <v>1554</v>
      </c>
      <c r="AM145" s="413">
        <f t="shared" si="115"/>
        <v>1574</v>
      </c>
      <c r="AN145" s="269">
        <f t="shared" si="154"/>
        <v>2792</v>
      </c>
      <c r="AO145" s="270">
        <f t="shared" si="154"/>
        <v>2931.5</v>
      </c>
      <c r="AP145" s="270">
        <f t="shared" si="154"/>
        <v>3030.875</v>
      </c>
      <c r="AQ145" s="270">
        <f t="shared" si="154"/>
        <v>3136.125</v>
      </c>
      <c r="AR145" s="270">
        <f t="shared" si="154"/>
        <v>3191.5</v>
      </c>
      <c r="AS145" s="271">
        <f t="shared" si="120"/>
        <v>3247.625</v>
      </c>
      <c r="AT145" s="448">
        <f t="shared" si="171"/>
        <v>1634</v>
      </c>
      <c r="AU145" s="449">
        <f t="shared" si="171"/>
        <v>1715</v>
      </c>
      <c r="AV145" s="449">
        <f t="shared" si="171"/>
        <v>1774</v>
      </c>
      <c r="AW145" s="449">
        <f t="shared" si="171"/>
        <v>1835</v>
      </c>
      <c r="AX145" s="449">
        <f t="shared" si="125"/>
        <v>1868</v>
      </c>
      <c r="AY145" s="450">
        <f t="shared" si="155"/>
        <v>1900</v>
      </c>
      <c r="AZ145" s="260">
        <f t="shared" si="156"/>
        <v>3178</v>
      </c>
      <c r="BA145" s="261">
        <f t="shared" si="156"/>
        <v>3370</v>
      </c>
      <c r="BB145" s="261">
        <f t="shared" si="156"/>
        <v>3507.25</v>
      </c>
      <c r="BC145" s="261">
        <f t="shared" si="156"/>
        <v>3651.75</v>
      </c>
      <c r="BD145" s="261">
        <f t="shared" si="156"/>
        <v>3728</v>
      </c>
      <c r="BE145" s="262">
        <f t="shared" si="130"/>
        <v>3805.75</v>
      </c>
      <c r="BF145" s="453">
        <f t="shared" si="172"/>
        <v>1860</v>
      </c>
      <c r="BG145" s="412">
        <f t="shared" si="172"/>
        <v>1972</v>
      </c>
      <c r="BH145" s="412">
        <f t="shared" si="172"/>
        <v>2052</v>
      </c>
      <c r="BI145" s="412">
        <f t="shared" si="172"/>
        <v>2137</v>
      </c>
      <c r="BJ145" s="412">
        <f t="shared" si="135"/>
        <v>2181</v>
      </c>
      <c r="BK145" s="441">
        <f t="shared" si="157"/>
        <v>2227</v>
      </c>
      <c r="BL145" s="269">
        <f t="shared" si="158"/>
        <v>3564</v>
      </c>
      <c r="BM145" s="270">
        <f t="shared" si="158"/>
        <v>3808.5</v>
      </c>
      <c r="BN145" s="270">
        <f t="shared" si="158"/>
        <v>3983.625</v>
      </c>
      <c r="BO145" s="270">
        <f t="shared" si="158"/>
        <v>4167.375</v>
      </c>
      <c r="BP145" s="270">
        <f t="shared" si="158"/>
        <v>4264.5</v>
      </c>
      <c r="BQ145" s="271">
        <f t="shared" si="140"/>
        <v>4363.875</v>
      </c>
      <c r="BR145" s="448">
        <f t="shared" si="173"/>
        <v>2085</v>
      </c>
      <c r="BS145" s="449">
        <f t="shared" si="173"/>
        <v>2228</v>
      </c>
      <c r="BT145" s="449">
        <f t="shared" si="173"/>
        <v>2331</v>
      </c>
      <c r="BU145" s="449">
        <f t="shared" si="173"/>
        <v>2438</v>
      </c>
      <c r="BV145" s="449">
        <f t="shared" si="145"/>
        <v>2495</v>
      </c>
      <c r="BW145" s="450">
        <f t="shared" si="159"/>
        <v>2553</v>
      </c>
      <c r="BX145" s="542">
        <v>3950</v>
      </c>
      <c r="BY145" s="431">
        <f t="shared" si="160"/>
        <v>4247</v>
      </c>
      <c r="BZ145" s="431">
        <f t="shared" si="161"/>
        <v>4460</v>
      </c>
      <c r="CA145" s="431">
        <f t="shared" si="162"/>
        <v>4683</v>
      </c>
      <c r="CB145" s="431">
        <f t="shared" si="163"/>
        <v>4801</v>
      </c>
      <c r="CC145" s="433">
        <f t="shared" si="164"/>
        <v>4922</v>
      </c>
      <c r="CD145" s="411">
        <f t="shared" si="174"/>
        <v>2311</v>
      </c>
      <c r="CE145" s="412">
        <f t="shared" si="174"/>
        <v>2485</v>
      </c>
      <c r="CF145" s="412">
        <f t="shared" si="174"/>
        <v>2610</v>
      </c>
      <c r="CG145" s="412">
        <f t="shared" si="174"/>
        <v>2740</v>
      </c>
      <c r="CH145" s="412">
        <f t="shared" si="150"/>
        <v>2809</v>
      </c>
      <c r="CI145" s="413">
        <f t="shared" si="165"/>
        <v>2880</v>
      </c>
      <c r="CJ145" s="247">
        <v>1.58</v>
      </c>
      <c r="CK145" s="391">
        <f t="shared" si="151"/>
        <v>1.6985000000000001</v>
      </c>
      <c r="CL145" s="391">
        <f t="shared" si="166"/>
        <v>1.783425</v>
      </c>
      <c r="CM145" s="391">
        <f t="shared" si="167"/>
        <v>1.87259625</v>
      </c>
      <c r="CN145" s="391">
        <f t="shared" si="168"/>
        <v>1.91941115625</v>
      </c>
      <c r="CO145" s="392">
        <f t="shared" si="169"/>
        <v>1.9673964351562501</v>
      </c>
    </row>
    <row r="146" spans="1:93" x14ac:dyDescent="0.2">
      <c r="A146" s="680">
        <v>11</v>
      </c>
      <c r="B146" s="514" t="s">
        <v>306</v>
      </c>
      <c r="C146" s="550" t="s">
        <v>195</v>
      </c>
      <c r="D146" s="352">
        <v>1914</v>
      </c>
      <c r="E146" s="346">
        <v>2021</v>
      </c>
      <c r="F146" s="346">
        <v>2110</v>
      </c>
      <c r="G146" s="346">
        <v>2201</v>
      </c>
      <c r="H146" s="346">
        <v>2269</v>
      </c>
      <c r="I146" s="347">
        <v>2338</v>
      </c>
      <c r="J146" s="418">
        <f t="shared" si="88"/>
        <v>1343</v>
      </c>
      <c r="K146" s="419">
        <f t="shared" si="89"/>
        <v>1418</v>
      </c>
      <c r="L146" s="419">
        <f t="shared" si="90"/>
        <v>1480</v>
      </c>
      <c r="M146" s="419">
        <f t="shared" si="91"/>
        <v>1544</v>
      </c>
      <c r="N146" s="419">
        <f t="shared" si="92"/>
        <v>1592</v>
      </c>
      <c r="O146" s="420">
        <f t="shared" si="93"/>
        <v>1640</v>
      </c>
      <c r="P146" s="415">
        <f t="shared" si="94"/>
        <v>2392.5</v>
      </c>
      <c r="Q146" s="416">
        <f t="shared" si="95"/>
        <v>2526.25</v>
      </c>
      <c r="R146" s="416">
        <f t="shared" si="96"/>
        <v>2637.5</v>
      </c>
      <c r="S146" s="416">
        <f t="shared" si="97"/>
        <v>2751.25</v>
      </c>
      <c r="T146" s="416">
        <f t="shared" si="98"/>
        <v>2836.25</v>
      </c>
      <c r="U146" s="417">
        <f t="shared" si="99"/>
        <v>2922.5</v>
      </c>
      <c r="V146" s="406">
        <f t="shared" si="170"/>
        <v>1400</v>
      </c>
      <c r="W146" s="407">
        <f t="shared" si="170"/>
        <v>1478</v>
      </c>
      <c r="X146" s="407">
        <f t="shared" si="170"/>
        <v>1543</v>
      </c>
      <c r="Y146" s="407">
        <f t="shared" si="170"/>
        <v>1610</v>
      </c>
      <c r="Z146" s="407">
        <f t="shared" si="104"/>
        <v>1660</v>
      </c>
      <c r="AA146" s="408">
        <f t="shared" si="152"/>
        <v>1710</v>
      </c>
      <c r="AB146" s="415">
        <f t="shared" si="153"/>
        <v>2871</v>
      </c>
      <c r="AC146" s="416">
        <f t="shared" si="153"/>
        <v>3031.5</v>
      </c>
      <c r="AD146" s="416">
        <f t="shared" si="153"/>
        <v>3165</v>
      </c>
      <c r="AE146" s="416">
        <f t="shared" si="153"/>
        <v>3301.5</v>
      </c>
      <c r="AF146" s="416">
        <f t="shared" si="153"/>
        <v>3403.5</v>
      </c>
      <c r="AG146" s="417">
        <f t="shared" si="109"/>
        <v>3507</v>
      </c>
      <c r="AH146" s="406">
        <f t="shared" si="110"/>
        <v>1680</v>
      </c>
      <c r="AI146" s="407">
        <f t="shared" si="111"/>
        <v>1774</v>
      </c>
      <c r="AJ146" s="407">
        <f t="shared" si="112"/>
        <v>1852</v>
      </c>
      <c r="AK146" s="407">
        <f t="shared" si="113"/>
        <v>1932</v>
      </c>
      <c r="AL146" s="407">
        <f t="shared" si="114"/>
        <v>1992</v>
      </c>
      <c r="AM146" s="408">
        <f t="shared" si="115"/>
        <v>2052</v>
      </c>
      <c r="AN146" s="429">
        <f t="shared" si="154"/>
        <v>3175</v>
      </c>
      <c r="AO146" s="434">
        <f t="shared" si="154"/>
        <v>3372.125</v>
      </c>
      <c r="AP146" s="434">
        <f t="shared" si="154"/>
        <v>3527.25</v>
      </c>
      <c r="AQ146" s="434">
        <f t="shared" si="154"/>
        <v>3687.375</v>
      </c>
      <c r="AR146" s="434">
        <f t="shared" si="154"/>
        <v>3794.375</v>
      </c>
      <c r="AS146" s="438">
        <f t="shared" si="120"/>
        <v>3903.25</v>
      </c>
      <c r="AT146" s="442">
        <f t="shared" si="171"/>
        <v>1858</v>
      </c>
      <c r="AU146" s="443">
        <f t="shared" si="171"/>
        <v>1973</v>
      </c>
      <c r="AV146" s="443">
        <f t="shared" si="171"/>
        <v>2064</v>
      </c>
      <c r="AW146" s="443">
        <f t="shared" si="171"/>
        <v>2158</v>
      </c>
      <c r="AX146" s="443">
        <f t="shared" si="125"/>
        <v>2220</v>
      </c>
      <c r="AY146" s="444">
        <f t="shared" si="155"/>
        <v>2284</v>
      </c>
      <c r="AZ146" s="415">
        <f t="shared" si="156"/>
        <v>3479</v>
      </c>
      <c r="BA146" s="416">
        <f t="shared" si="156"/>
        <v>3712.75</v>
      </c>
      <c r="BB146" s="416">
        <f t="shared" si="156"/>
        <v>3889.5</v>
      </c>
      <c r="BC146" s="416">
        <f t="shared" si="156"/>
        <v>4073.25</v>
      </c>
      <c r="BD146" s="416">
        <f t="shared" si="156"/>
        <v>4185.25</v>
      </c>
      <c r="BE146" s="417">
        <f t="shared" si="130"/>
        <v>4299.5</v>
      </c>
      <c r="BF146" s="451">
        <f t="shared" si="172"/>
        <v>2036</v>
      </c>
      <c r="BG146" s="407">
        <f t="shared" si="172"/>
        <v>2172</v>
      </c>
      <c r="BH146" s="407">
        <f t="shared" si="172"/>
        <v>2276</v>
      </c>
      <c r="BI146" s="407">
        <f t="shared" si="172"/>
        <v>2383</v>
      </c>
      <c r="BJ146" s="407">
        <f t="shared" si="135"/>
        <v>2449</v>
      </c>
      <c r="BK146" s="439">
        <f t="shared" si="157"/>
        <v>2516</v>
      </c>
      <c r="BL146" s="429">
        <f t="shared" si="158"/>
        <v>3783</v>
      </c>
      <c r="BM146" s="434">
        <f t="shared" si="158"/>
        <v>4053.375</v>
      </c>
      <c r="BN146" s="434">
        <f t="shared" si="158"/>
        <v>4251.75</v>
      </c>
      <c r="BO146" s="434">
        <f t="shared" si="158"/>
        <v>4459.125</v>
      </c>
      <c r="BP146" s="434">
        <f t="shared" si="158"/>
        <v>4576.125</v>
      </c>
      <c r="BQ146" s="438">
        <f t="shared" si="140"/>
        <v>4695.75</v>
      </c>
      <c r="BR146" s="442">
        <f t="shared" si="173"/>
        <v>2214</v>
      </c>
      <c r="BS146" s="443">
        <f t="shared" si="173"/>
        <v>2372</v>
      </c>
      <c r="BT146" s="443">
        <f t="shared" si="173"/>
        <v>2488</v>
      </c>
      <c r="BU146" s="443">
        <f t="shared" si="173"/>
        <v>2609</v>
      </c>
      <c r="BV146" s="443">
        <f t="shared" si="145"/>
        <v>2678</v>
      </c>
      <c r="BW146" s="444">
        <f t="shared" si="159"/>
        <v>2748</v>
      </c>
      <c r="BX146" s="540">
        <v>4087</v>
      </c>
      <c r="BY146" s="426">
        <f t="shared" si="160"/>
        <v>4394</v>
      </c>
      <c r="BZ146" s="426">
        <f t="shared" si="161"/>
        <v>4614</v>
      </c>
      <c r="CA146" s="426">
        <f t="shared" si="162"/>
        <v>4845</v>
      </c>
      <c r="CB146" s="426">
        <f t="shared" si="163"/>
        <v>4967</v>
      </c>
      <c r="CC146" s="428">
        <f t="shared" si="164"/>
        <v>5092</v>
      </c>
      <c r="CD146" s="406">
        <f t="shared" si="174"/>
        <v>2391</v>
      </c>
      <c r="CE146" s="407">
        <f t="shared" si="174"/>
        <v>2571</v>
      </c>
      <c r="CF146" s="407">
        <f t="shared" si="174"/>
        <v>2700</v>
      </c>
      <c r="CG146" s="407">
        <f t="shared" si="174"/>
        <v>2835</v>
      </c>
      <c r="CH146" s="407">
        <f t="shared" si="150"/>
        <v>2906</v>
      </c>
      <c r="CI146" s="408">
        <f t="shared" si="165"/>
        <v>2979</v>
      </c>
      <c r="CJ146" s="402">
        <v>1.63</v>
      </c>
      <c r="CK146" s="403">
        <f t="shared" si="151"/>
        <v>1.7522499999999999</v>
      </c>
      <c r="CL146" s="403">
        <f t="shared" si="166"/>
        <v>1.8398625</v>
      </c>
      <c r="CM146" s="403">
        <f t="shared" si="167"/>
        <v>1.9318556249999999</v>
      </c>
      <c r="CN146" s="403">
        <f t="shared" si="168"/>
        <v>1.9801520156249999</v>
      </c>
      <c r="CO146" s="404">
        <f t="shared" si="169"/>
        <v>2.0296558160156248</v>
      </c>
    </row>
    <row r="147" spans="1:93" x14ac:dyDescent="0.2">
      <c r="A147" s="681"/>
      <c r="B147" s="480" t="s">
        <v>179</v>
      </c>
      <c r="C147" s="509" t="s">
        <v>195</v>
      </c>
      <c r="D147" s="353">
        <v>1786</v>
      </c>
      <c r="E147" s="348">
        <v>1885</v>
      </c>
      <c r="F147" s="348">
        <v>1967</v>
      </c>
      <c r="G147" s="348">
        <v>2052</v>
      </c>
      <c r="H147" s="348">
        <v>2115</v>
      </c>
      <c r="I147" s="349">
        <v>2179</v>
      </c>
      <c r="J147" s="343">
        <f t="shared" si="88"/>
        <v>1253</v>
      </c>
      <c r="K147" s="344">
        <f t="shared" si="89"/>
        <v>1323</v>
      </c>
      <c r="L147" s="344">
        <f t="shared" si="90"/>
        <v>1380</v>
      </c>
      <c r="M147" s="344">
        <f t="shared" si="91"/>
        <v>1440</v>
      </c>
      <c r="N147" s="344">
        <f t="shared" si="92"/>
        <v>1484</v>
      </c>
      <c r="O147" s="345">
        <f t="shared" si="93"/>
        <v>1529</v>
      </c>
      <c r="P147" s="257">
        <f t="shared" si="94"/>
        <v>2232.5</v>
      </c>
      <c r="Q147" s="248">
        <f t="shared" si="95"/>
        <v>2356.25</v>
      </c>
      <c r="R147" s="248">
        <f t="shared" si="96"/>
        <v>2458.75</v>
      </c>
      <c r="S147" s="248">
        <f t="shared" si="97"/>
        <v>2565</v>
      </c>
      <c r="T147" s="248">
        <f t="shared" si="98"/>
        <v>2643.75</v>
      </c>
      <c r="U147" s="258">
        <f t="shared" si="99"/>
        <v>2723.75</v>
      </c>
      <c r="V147" s="409">
        <f t="shared" si="170"/>
        <v>1307</v>
      </c>
      <c r="W147" s="405">
        <f t="shared" si="170"/>
        <v>1379</v>
      </c>
      <c r="X147" s="405">
        <f t="shared" si="170"/>
        <v>1439</v>
      </c>
      <c r="Y147" s="405">
        <f t="shared" si="170"/>
        <v>1501</v>
      </c>
      <c r="Z147" s="405">
        <f t="shared" si="104"/>
        <v>1547</v>
      </c>
      <c r="AA147" s="410">
        <f t="shared" si="152"/>
        <v>1594</v>
      </c>
      <c r="AB147" s="257">
        <f t="shared" si="153"/>
        <v>2679</v>
      </c>
      <c r="AC147" s="248">
        <f t="shared" si="153"/>
        <v>2827.5</v>
      </c>
      <c r="AD147" s="248">
        <f t="shared" si="153"/>
        <v>2950.5</v>
      </c>
      <c r="AE147" s="248">
        <f t="shared" si="153"/>
        <v>3078</v>
      </c>
      <c r="AF147" s="248">
        <f t="shared" si="153"/>
        <v>3172.5</v>
      </c>
      <c r="AG147" s="258">
        <f t="shared" si="109"/>
        <v>3268.5</v>
      </c>
      <c r="AH147" s="409">
        <f t="shared" si="110"/>
        <v>1568</v>
      </c>
      <c r="AI147" s="405">
        <f t="shared" si="111"/>
        <v>1655</v>
      </c>
      <c r="AJ147" s="405">
        <f t="shared" si="112"/>
        <v>1727</v>
      </c>
      <c r="AK147" s="405">
        <f t="shared" si="113"/>
        <v>1801</v>
      </c>
      <c r="AL147" s="405">
        <f t="shared" si="114"/>
        <v>1856</v>
      </c>
      <c r="AM147" s="410">
        <f t="shared" si="115"/>
        <v>1913</v>
      </c>
      <c r="AN147" s="263">
        <f t="shared" si="154"/>
        <v>2996.75</v>
      </c>
      <c r="AO147" s="264">
        <f t="shared" si="154"/>
        <v>3182.375</v>
      </c>
      <c r="AP147" s="264">
        <f t="shared" si="154"/>
        <v>3327.875</v>
      </c>
      <c r="AQ147" s="264">
        <f t="shared" si="154"/>
        <v>3479.25</v>
      </c>
      <c r="AR147" s="264">
        <f t="shared" si="154"/>
        <v>3579.625</v>
      </c>
      <c r="AS147" s="265">
        <f t="shared" si="120"/>
        <v>3681.875</v>
      </c>
      <c r="AT147" s="445">
        <f t="shared" si="171"/>
        <v>1754</v>
      </c>
      <c r="AU147" s="446">
        <f t="shared" si="171"/>
        <v>1862</v>
      </c>
      <c r="AV147" s="446">
        <f t="shared" si="171"/>
        <v>1947</v>
      </c>
      <c r="AW147" s="446">
        <f t="shared" si="171"/>
        <v>2036</v>
      </c>
      <c r="AX147" s="446">
        <f t="shared" si="125"/>
        <v>2095</v>
      </c>
      <c r="AY147" s="447">
        <f t="shared" si="155"/>
        <v>2154</v>
      </c>
      <c r="AZ147" s="257">
        <f t="shared" si="156"/>
        <v>3314.5</v>
      </c>
      <c r="BA147" s="248">
        <f t="shared" si="156"/>
        <v>3537.25</v>
      </c>
      <c r="BB147" s="248">
        <f t="shared" si="156"/>
        <v>3705.25</v>
      </c>
      <c r="BC147" s="248">
        <f t="shared" si="156"/>
        <v>3880.5</v>
      </c>
      <c r="BD147" s="248">
        <f t="shared" si="156"/>
        <v>3986.75</v>
      </c>
      <c r="BE147" s="258">
        <f t="shared" si="130"/>
        <v>4095.25</v>
      </c>
      <c r="BF147" s="452">
        <f t="shared" si="172"/>
        <v>1939</v>
      </c>
      <c r="BG147" s="405">
        <f t="shared" si="172"/>
        <v>2070</v>
      </c>
      <c r="BH147" s="405">
        <f t="shared" si="172"/>
        <v>2168</v>
      </c>
      <c r="BI147" s="405">
        <f t="shared" si="172"/>
        <v>2271</v>
      </c>
      <c r="BJ147" s="405">
        <f t="shared" si="135"/>
        <v>2333</v>
      </c>
      <c r="BK147" s="440">
        <f t="shared" si="157"/>
        <v>2396</v>
      </c>
      <c r="BL147" s="263">
        <f t="shared" si="158"/>
        <v>3632.25</v>
      </c>
      <c r="BM147" s="264">
        <f t="shared" si="158"/>
        <v>3892.125</v>
      </c>
      <c r="BN147" s="264">
        <f t="shared" si="158"/>
        <v>4082.625</v>
      </c>
      <c r="BO147" s="264">
        <f t="shared" si="158"/>
        <v>4281.75</v>
      </c>
      <c r="BP147" s="264">
        <f t="shared" si="158"/>
        <v>4393.875</v>
      </c>
      <c r="BQ147" s="265">
        <f t="shared" si="140"/>
        <v>4508.625</v>
      </c>
      <c r="BR147" s="445">
        <f t="shared" si="173"/>
        <v>2125</v>
      </c>
      <c r="BS147" s="446">
        <f t="shared" si="173"/>
        <v>2277</v>
      </c>
      <c r="BT147" s="446">
        <f t="shared" si="173"/>
        <v>2389</v>
      </c>
      <c r="BU147" s="446">
        <f t="shared" si="173"/>
        <v>2505</v>
      </c>
      <c r="BV147" s="446">
        <f t="shared" si="145"/>
        <v>2571</v>
      </c>
      <c r="BW147" s="447">
        <f t="shared" si="159"/>
        <v>2638</v>
      </c>
      <c r="BX147" s="541">
        <v>3950</v>
      </c>
      <c r="BY147" s="387">
        <f t="shared" si="160"/>
        <v>4247</v>
      </c>
      <c r="BZ147" s="387">
        <f t="shared" si="161"/>
        <v>4460</v>
      </c>
      <c r="CA147" s="387">
        <f t="shared" si="162"/>
        <v>4683</v>
      </c>
      <c r="CB147" s="387">
        <f t="shared" si="163"/>
        <v>4801</v>
      </c>
      <c r="CC147" s="388">
        <f t="shared" si="164"/>
        <v>4922</v>
      </c>
      <c r="CD147" s="409">
        <f t="shared" si="174"/>
        <v>2311</v>
      </c>
      <c r="CE147" s="405">
        <f t="shared" si="174"/>
        <v>2485</v>
      </c>
      <c r="CF147" s="405">
        <f t="shared" si="174"/>
        <v>2610</v>
      </c>
      <c r="CG147" s="405">
        <f t="shared" si="174"/>
        <v>2740</v>
      </c>
      <c r="CH147" s="405">
        <f t="shared" si="150"/>
        <v>2809</v>
      </c>
      <c r="CI147" s="410">
        <f t="shared" si="165"/>
        <v>2880</v>
      </c>
      <c r="CJ147" s="246">
        <v>1.58</v>
      </c>
      <c r="CK147" s="389">
        <f t="shared" si="151"/>
        <v>1.6985000000000001</v>
      </c>
      <c r="CL147" s="389">
        <f t="shared" si="166"/>
        <v>1.783425</v>
      </c>
      <c r="CM147" s="389">
        <f t="shared" si="167"/>
        <v>1.87259625</v>
      </c>
      <c r="CN147" s="389">
        <f t="shared" si="168"/>
        <v>1.91941115625</v>
      </c>
      <c r="CO147" s="390">
        <f t="shared" si="169"/>
        <v>1.9673964351562501</v>
      </c>
    </row>
    <row r="148" spans="1:93" x14ac:dyDescent="0.2">
      <c r="A148" s="681"/>
      <c r="B148" s="480" t="s">
        <v>180</v>
      </c>
      <c r="C148" s="509" t="s">
        <v>195</v>
      </c>
      <c r="D148" s="353">
        <v>1617</v>
      </c>
      <c r="E148" s="348">
        <v>1706</v>
      </c>
      <c r="F148" s="348">
        <v>1780</v>
      </c>
      <c r="G148" s="348">
        <v>1855</v>
      </c>
      <c r="H148" s="348">
        <v>1911</v>
      </c>
      <c r="I148" s="349">
        <v>1968</v>
      </c>
      <c r="J148" s="343">
        <f t="shared" si="88"/>
        <v>1135</v>
      </c>
      <c r="K148" s="344">
        <f t="shared" si="89"/>
        <v>1197</v>
      </c>
      <c r="L148" s="344">
        <f t="shared" si="90"/>
        <v>1249</v>
      </c>
      <c r="M148" s="344">
        <f t="shared" si="91"/>
        <v>1302</v>
      </c>
      <c r="N148" s="344">
        <f t="shared" si="92"/>
        <v>1341</v>
      </c>
      <c r="O148" s="345">
        <f t="shared" si="93"/>
        <v>1381</v>
      </c>
      <c r="P148" s="257">
        <f t="shared" si="94"/>
        <v>2021.25</v>
      </c>
      <c r="Q148" s="248">
        <f t="shared" si="95"/>
        <v>2132.5</v>
      </c>
      <c r="R148" s="248">
        <f t="shared" si="96"/>
        <v>2225</v>
      </c>
      <c r="S148" s="248">
        <f t="shared" si="97"/>
        <v>2318.75</v>
      </c>
      <c r="T148" s="248">
        <f t="shared" si="98"/>
        <v>2388.75</v>
      </c>
      <c r="U148" s="258">
        <f t="shared" si="99"/>
        <v>2460</v>
      </c>
      <c r="V148" s="409">
        <f t="shared" si="170"/>
        <v>1183</v>
      </c>
      <c r="W148" s="405">
        <f t="shared" si="170"/>
        <v>1248</v>
      </c>
      <c r="X148" s="405">
        <f t="shared" si="170"/>
        <v>1302</v>
      </c>
      <c r="Y148" s="405">
        <f t="shared" si="170"/>
        <v>1357</v>
      </c>
      <c r="Z148" s="405">
        <f t="shared" si="104"/>
        <v>1398</v>
      </c>
      <c r="AA148" s="410">
        <f t="shared" si="152"/>
        <v>1440</v>
      </c>
      <c r="AB148" s="257">
        <f t="shared" si="153"/>
        <v>2425.5</v>
      </c>
      <c r="AC148" s="248">
        <f t="shared" si="153"/>
        <v>2559</v>
      </c>
      <c r="AD148" s="248">
        <f t="shared" si="153"/>
        <v>2670</v>
      </c>
      <c r="AE148" s="248">
        <f t="shared" si="153"/>
        <v>2782.5</v>
      </c>
      <c r="AF148" s="248">
        <f t="shared" si="153"/>
        <v>2866.5</v>
      </c>
      <c r="AG148" s="258">
        <f t="shared" si="109"/>
        <v>2952</v>
      </c>
      <c r="AH148" s="409">
        <f t="shared" si="110"/>
        <v>1419</v>
      </c>
      <c r="AI148" s="405">
        <f t="shared" si="111"/>
        <v>1498</v>
      </c>
      <c r="AJ148" s="405">
        <f t="shared" si="112"/>
        <v>1562</v>
      </c>
      <c r="AK148" s="405">
        <f t="shared" si="113"/>
        <v>1628</v>
      </c>
      <c r="AL148" s="405">
        <f t="shared" si="114"/>
        <v>1677</v>
      </c>
      <c r="AM148" s="410">
        <f t="shared" si="115"/>
        <v>1727</v>
      </c>
      <c r="AN148" s="263">
        <f t="shared" si="154"/>
        <v>2794.125</v>
      </c>
      <c r="AO148" s="264">
        <f t="shared" si="154"/>
        <v>2967.5</v>
      </c>
      <c r="AP148" s="264">
        <f t="shared" si="154"/>
        <v>3103.25</v>
      </c>
      <c r="AQ148" s="264">
        <f t="shared" si="154"/>
        <v>3242.875</v>
      </c>
      <c r="AR148" s="264">
        <f t="shared" si="154"/>
        <v>3334.875</v>
      </c>
      <c r="AS148" s="265">
        <f t="shared" si="120"/>
        <v>3428.75</v>
      </c>
      <c r="AT148" s="445">
        <f t="shared" si="171"/>
        <v>1635</v>
      </c>
      <c r="AU148" s="446">
        <f t="shared" si="171"/>
        <v>1736</v>
      </c>
      <c r="AV148" s="446">
        <f t="shared" si="171"/>
        <v>1816</v>
      </c>
      <c r="AW148" s="446">
        <f t="shared" si="171"/>
        <v>1898</v>
      </c>
      <c r="AX148" s="446">
        <f t="shared" si="125"/>
        <v>1951</v>
      </c>
      <c r="AY148" s="447">
        <f t="shared" si="155"/>
        <v>2006</v>
      </c>
      <c r="AZ148" s="257">
        <f t="shared" si="156"/>
        <v>3162.75</v>
      </c>
      <c r="BA148" s="248">
        <f t="shared" si="156"/>
        <v>3376</v>
      </c>
      <c r="BB148" s="248">
        <f t="shared" si="156"/>
        <v>3536.5</v>
      </c>
      <c r="BC148" s="248">
        <f t="shared" si="156"/>
        <v>3703.25</v>
      </c>
      <c r="BD148" s="248">
        <f t="shared" si="156"/>
        <v>3803.25</v>
      </c>
      <c r="BE148" s="258">
        <f t="shared" si="130"/>
        <v>3905.5</v>
      </c>
      <c r="BF148" s="452">
        <f t="shared" si="172"/>
        <v>1851</v>
      </c>
      <c r="BG148" s="405">
        <f t="shared" si="172"/>
        <v>1975</v>
      </c>
      <c r="BH148" s="405">
        <f t="shared" si="172"/>
        <v>2069</v>
      </c>
      <c r="BI148" s="405">
        <f t="shared" si="172"/>
        <v>2167</v>
      </c>
      <c r="BJ148" s="405">
        <f t="shared" si="135"/>
        <v>2225</v>
      </c>
      <c r="BK148" s="440">
        <f t="shared" si="157"/>
        <v>2285</v>
      </c>
      <c r="BL148" s="263">
        <f t="shared" si="158"/>
        <v>3531.375</v>
      </c>
      <c r="BM148" s="264">
        <f t="shared" si="158"/>
        <v>3784.5</v>
      </c>
      <c r="BN148" s="264">
        <f t="shared" si="158"/>
        <v>3969.75</v>
      </c>
      <c r="BO148" s="264">
        <f t="shared" si="158"/>
        <v>4163.625</v>
      </c>
      <c r="BP148" s="264">
        <f t="shared" si="158"/>
        <v>4271.625</v>
      </c>
      <c r="BQ148" s="265">
        <f t="shared" si="140"/>
        <v>4382.25</v>
      </c>
      <c r="BR148" s="445">
        <f t="shared" si="173"/>
        <v>2066</v>
      </c>
      <c r="BS148" s="446">
        <f t="shared" si="173"/>
        <v>2214</v>
      </c>
      <c r="BT148" s="446">
        <f t="shared" si="173"/>
        <v>2323</v>
      </c>
      <c r="BU148" s="446">
        <f t="shared" si="173"/>
        <v>2436</v>
      </c>
      <c r="BV148" s="446">
        <f t="shared" si="145"/>
        <v>2499</v>
      </c>
      <c r="BW148" s="447">
        <f t="shared" si="159"/>
        <v>2564</v>
      </c>
      <c r="BX148" s="541">
        <v>3900</v>
      </c>
      <c r="BY148" s="387">
        <f t="shared" si="160"/>
        <v>4193</v>
      </c>
      <c r="BZ148" s="387">
        <f t="shared" si="161"/>
        <v>4403</v>
      </c>
      <c r="CA148" s="387">
        <f t="shared" si="162"/>
        <v>4624</v>
      </c>
      <c r="CB148" s="387">
        <f t="shared" si="163"/>
        <v>4740</v>
      </c>
      <c r="CC148" s="388">
        <f t="shared" si="164"/>
        <v>4859</v>
      </c>
      <c r="CD148" s="409">
        <f t="shared" si="174"/>
        <v>2282</v>
      </c>
      <c r="CE148" s="405">
        <f t="shared" si="174"/>
        <v>2453</v>
      </c>
      <c r="CF148" s="405">
        <f t="shared" si="174"/>
        <v>2576</v>
      </c>
      <c r="CG148" s="405">
        <f t="shared" si="174"/>
        <v>2706</v>
      </c>
      <c r="CH148" s="405">
        <f t="shared" si="150"/>
        <v>2773</v>
      </c>
      <c r="CI148" s="410">
        <f t="shared" si="165"/>
        <v>2843</v>
      </c>
      <c r="CJ148" s="246">
        <v>1.56</v>
      </c>
      <c r="CK148" s="389">
        <f t="shared" si="151"/>
        <v>1.677</v>
      </c>
      <c r="CL148" s="389">
        <f t="shared" si="166"/>
        <v>1.76085</v>
      </c>
      <c r="CM148" s="389">
        <f t="shared" si="167"/>
        <v>1.8488925</v>
      </c>
      <c r="CN148" s="389">
        <f t="shared" si="168"/>
        <v>1.8951148125000001</v>
      </c>
      <c r="CO148" s="390">
        <f t="shared" si="169"/>
        <v>1.9424926828125002</v>
      </c>
    </row>
    <row r="149" spans="1:93" ht="13.5" thickBot="1" x14ac:dyDescent="0.25">
      <c r="A149" s="682"/>
      <c r="B149" s="521" t="s">
        <v>138</v>
      </c>
      <c r="C149" s="551" t="s">
        <v>195</v>
      </c>
      <c r="D149" s="354">
        <v>1554</v>
      </c>
      <c r="E149" s="350">
        <v>1608</v>
      </c>
      <c r="F149" s="350">
        <v>1646</v>
      </c>
      <c r="G149" s="350">
        <v>1687</v>
      </c>
      <c r="H149" s="350">
        <v>1708</v>
      </c>
      <c r="I149" s="351">
        <v>1730</v>
      </c>
      <c r="J149" s="421">
        <f t="shared" si="88"/>
        <v>1090</v>
      </c>
      <c r="K149" s="422">
        <f t="shared" si="89"/>
        <v>1128</v>
      </c>
      <c r="L149" s="422">
        <f t="shared" si="90"/>
        <v>1155</v>
      </c>
      <c r="M149" s="422">
        <f t="shared" si="91"/>
        <v>1184</v>
      </c>
      <c r="N149" s="422">
        <f t="shared" si="92"/>
        <v>1198</v>
      </c>
      <c r="O149" s="423">
        <f t="shared" si="93"/>
        <v>1214</v>
      </c>
      <c r="P149" s="260">
        <f t="shared" si="94"/>
        <v>1942.5</v>
      </c>
      <c r="Q149" s="261">
        <f t="shared" si="95"/>
        <v>2010</v>
      </c>
      <c r="R149" s="261">
        <f t="shared" si="96"/>
        <v>2057.5</v>
      </c>
      <c r="S149" s="261">
        <f t="shared" si="97"/>
        <v>2108.75</v>
      </c>
      <c r="T149" s="261">
        <f t="shared" si="98"/>
        <v>2135</v>
      </c>
      <c r="U149" s="262">
        <f t="shared" si="99"/>
        <v>2162.5</v>
      </c>
      <c r="V149" s="411">
        <f t="shared" si="170"/>
        <v>1137</v>
      </c>
      <c r="W149" s="412">
        <f t="shared" si="170"/>
        <v>1176</v>
      </c>
      <c r="X149" s="412">
        <f t="shared" si="170"/>
        <v>1204</v>
      </c>
      <c r="Y149" s="412">
        <f t="shared" si="170"/>
        <v>1234</v>
      </c>
      <c r="Z149" s="412">
        <f t="shared" si="104"/>
        <v>1249</v>
      </c>
      <c r="AA149" s="413">
        <f t="shared" si="152"/>
        <v>1266</v>
      </c>
      <c r="AB149" s="260">
        <f t="shared" si="153"/>
        <v>2331</v>
      </c>
      <c r="AC149" s="261">
        <f t="shared" si="153"/>
        <v>2412</v>
      </c>
      <c r="AD149" s="261">
        <f t="shared" si="153"/>
        <v>2469</v>
      </c>
      <c r="AE149" s="261">
        <f t="shared" si="153"/>
        <v>2530.5</v>
      </c>
      <c r="AF149" s="261">
        <f t="shared" si="153"/>
        <v>2562</v>
      </c>
      <c r="AG149" s="262">
        <f t="shared" si="109"/>
        <v>2595</v>
      </c>
      <c r="AH149" s="411">
        <f t="shared" si="110"/>
        <v>1364</v>
      </c>
      <c r="AI149" s="412">
        <f t="shared" si="111"/>
        <v>1412</v>
      </c>
      <c r="AJ149" s="412">
        <f t="shared" si="112"/>
        <v>1445</v>
      </c>
      <c r="AK149" s="412">
        <f t="shared" si="113"/>
        <v>1481</v>
      </c>
      <c r="AL149" s="412">
        <f t="shared" si="114"/>
        <v>1499</v>
      </c>
      <c r="AM149" s="413">
        <f t="shared" si="115"/>
        <v>1519</v>
      </c>
      <c r="AN149" s="269">
        <f t="shared" si="154"/>
        <v>2710.75</v>
      </c>
      <c r="AO149" s="270">
        <f t="shared" si="154"/>
        <v>2843.75</v>
      </c>
      <c r="AP149" s="270">
        <f t="shared" si="154"/>
        <v>2938.25</v>
      </c>
      <c r="AQ149" s="270">
        <f t="shared" si="154"/>
        <v>3038.875</v>
      </c>
      <c r="AR149" s="270">
        <f t="shared" si="154"/>
        <v>3091.25</v>
      </c>
      <c r="AS149" s="271">
        <f t="shared" si="120"/>
        <v>3145.25</v>
      </c>
      <c r="AT149" s="448">
        <f t="shared" si="171"/>
        <v>1586</v>
      </c>
      <c r="AU149" s="449">
        <f t="shared" si="171"/>
        <v>1664</v>
      </c>
      <c r="AV149" s="449">
        <f t="shared" si="171"/>
        <v>1719</v>
      </c>
      <c r="AW149" s="449">
        <f t="shared" si="171"/>
        <v>1778</v>
      </c>
      <c r="AX149" s="449">
        <f t="shared" si="125"/>
        <v>1809</v>
      </c>
      <c r="AY149" s="450">
        <f t="shared" si="155"/>
        <v>1840</v>
      </c>
      <c r="AZ149" s="260">
        <f t="shared" si="156"/>
        <v>3090.5</v>
      </c>
      <c r="BA149" s="261">
        <f t="shared" si="156"/>
        <v>3275.5</v>
      </c>
      <c r="BB149" s="261">
        <f t="shared" si="156"/>
        <v>3407.5</v>
      </c>
      <c r="BC149" s="261">
        <f t="shared" si="156"/>
        <v>3547.25</v>
      </c>
      <c r="BD149" s="261">
        <f t="shared" si="156"/>
        <v>3620.5</v>
      </c>
      <c r="BE149" s="262">
        <f t="shared" si="130"/>
        <v>3695.5</v>
      </c>
      <c r="BF149" s="453">
        <f t="shared" si="172"/>
        <v>1808</v>
      </c>
      <c r="BG149" s="412">
        <f t="shared" si="172"/>
        <v>1917</v>
      </c>
      <c r="BH149" s="412">
        <f t="shared" si="172"/>
        <v>1994</v>
      </c>
      <c r="BI149" s="412">
        <f t="shared" si="172"/>
        <v>2076</v>
      </c>
      <c r="BJ149" s="412">
        <f t="shared" si="135"/>
        <v>2118</v>
      </c>
      <c r="BK149" s="441">
        <f t="shared" si="157"/>
        <v>2162</v>
      </c>
      <c r="BL149" s="269">
        <f t="shared" si="158"/>
        <v>3470.25</v>
      </c>
      <c r="BM149" s="270">
        <f t="shared" si="158"/>
        <v>3707.25</v>
      </c>
      <c r="BN149" s="270">
        <f t="shared" si="158"/>
        <v>3876.75</v>
      </c>
      <c r="BO149" s="270">
        <f t="shared" si="158"/>
        <v>4055.625</v>
      </c>
      <c r="BP149" s="270">
        <f t="shared" si="158"/>
        <v>4149.75</v>
      </c>
      <c r="BQ149" s="271">
        <f t="shared" si="140"/>
        <v>4245.75</v>
      </c>
      <c r="BR149" s="448">
        <f t="shared" si="173"/>
        <v>2031</v>
      </c>
      <c r="BS149" s="449">
        <f t="shared" si="173"/>
        <v>2169</v>
      </c>
      <c r="BT149" s="449">
        <f t="shared" si="173"/>
        <v>2268</v>
      </c>
      <c r="BU149" s="449">
        <f t="shared" si="173"/>
        <v>2373</v>
      </c>
      <c r="BV149" s="449">
        <f t="shared" si="145"/>
        <v>2428</v>
      </c>
      <c r="BW149" s="450">
        <f t="shared" si="159"/>
        <v>2484</v>
      </c>
      <c r="BX149" s="542">
        <v>3850</v>
      </c>
      <c r="BY149" s="431">
        <f t="shared" si="160"/>
        <v>4139</v>
      </c>
      <c r="BZ149" s="431">
        <f t="shared" si="161"/>
        <v>4346</v>
      </c>
      <c r="CA149" s="431">
        <f t="shared" si="162"/>
        <v>4564</v>
      </c>
      <c r="CB149" s="431">
        <f t="shared" si="163"/>
        <v>4679</v>
      </c>
      <c r="CC149" s="433">
        <f t="shared" si="164"/>
        <v>4796</v>
      </c>
      <c r="CD149" s="411">
        <f t="shared" si="174"/>
        <v>2253</v>
      </c>
      <c r="CE149" s="412">
        <f t="shared" si="174"/>
        <v>2422</v>
      </c>
      <c r="CF149" s="412">
        <f t="shared" si="174"/>
        <v>2543</v>
      </c>
      <c r="CG149" s="412">
        <f t="shared" si="174"/>
        <v>2670</v>
      </c>
      <c r="CH149" s="412">
        <f t="shared" si="150"/>
        <v>2738</v>
      </c>
      <c r="CI149" s="413">
        <f t="shared" si="165"/>
        <v>2806</v>
      </c>
      <c r="CJ149" s="247">
        <v>1.54</v>
      </c>
      <c r="CK149" s="391">
        <f t="shared" si="151"/>
        <v>1.6555</v>
      </c>
      <c r="CL149" s="391">
        <f t="shared" si="166"/>
        <v>1.738275</v>
      </c>
      <c r="CM149" s="391">
        <f t="shared" si="167"/>
        <v>1.8251887500000001</v>
      </c>
      <c r="CN149" s="391">
        <f t="shared" si="168"/>
        <v>1.8708184687500002</v>
      </c>
      <c r="CO149" s="392">
        <f t="shared" si="169"/>
        <v>1.9175889304687503</v>
      </c>
    </row>
    <row r="150" spans="1:93" x14ac:dyDescent="0.2">
      <c r="A150" s="680">
        <v>12</v>
      </c>
      <c r="B150" s="487" t="s">
        <v>307</v>
      </c>
      <c r="C150" s="550" t="s">
        <v>136</v>
      </c>
      <c r="D150" s="352">
        <v>1686</v>
      </c>
      <c r="E150" s="346">
        <v>1780</v>
      </c>
      <c r="F150" s="346">
        <v>1857</v>
      </c>
      <c r="G150" s="346">
        <v>1936</v>
      </c>
      <c r="H150" s="346">
        <v>1994</v>
      </c>
      <c r="I150" s="347">
        <v>2054</v>
      </c>
      <c r="J150" s="418">
        <f t="shared" si="88"/>
        <v>1183</v>
      </c>
      <c r="K150" s="419">
        <f t="shared" si="89"/>
        <v>1249</v>
      </c>
      <c r="L150" s="419">
        <f t="shared" si="90"/>
        <v>1303</v>
      </c>
      <c r="M150" s="419">
        <f t="shared" si="91"/>
        <v>1358</v>
      </c>
      <c r="N150" s="419">
        <f t="shared" si="92"/>
        <v>1399</v>
      </c>
      <c r="O150" s="420">
        <f t="shared" si="93"/>
        <v>1441</v>
      </c>
      <c r="P150" s="415">
        <f t="shared" si="94"/>
        <v>2107.5</v>
      </c>
      <c r="Q150" s="416">
        <f t="shared" si="95"/>
        <v>2225</v>
      </c>
      <c r="R150" s="416">
        <f t="shared" si="96"/>
        <v>2321.25</v>
      </c>
      <c r="S150" s="416">
        <f t="shared" si="97"/>
        <v>2420</v>
      </c>
      <c r="T150" s="416">
        <f t="shared" si="98"/>
        <v>2492.5</v>
      </c>
      <c r="U150" s="417">
        <f t="shared" si="99"/>
        <v>2567.5</v>
      </c>
      <c r="V150" s="406">
        <f t="shared" si="170"/>
        <v>1233</v>
      </c>
      <c r="W150" s="407">
        <f t="shared" si="170"/>
        <v>1302</v>
      </c>
      <c r="X150" s="407">
        <f t="shared" si="170"/>
        <v>1358</v>
      </c>
      <c r="Y150" s="407">
        <f t="shared" si="170"/>
        <v>1416</v>
      </c>
      <c r="Z150" s="407">
        <f t="shared" si="104"/>
        <v>1459</v>
      </c>
      <c r="AA150" s="408">
        <f t="shared" si="152"/>
        <v>1502</v>
      </c>
      <c r="AB150" s="415">
        <f t="shared" si="153"/>
        <v>2529</v>
      </c>
      <c r="AC150" s="416">
        <f t="shared" si="153"/>
        <v>2670</v>
      </c>
      <c r="AD150" s="416">
        <f t="shared" si="153"/>
        <v>2785.5</v>
      </c>
      <c r="AE150" s="416">
        <f t="shared" si="153"/>
        <v>2904</v>
      </c>
      <c r="AF150" s="416">
        <f t="shared" si="153"/>
        <v>2991</v>
      </c>
      <c r="AG150" s="417">
        <f t="shared" si="109"/>
        <v>3081</v>
      </c>
      <c r="AH150" s="406">
        <f t="shared" si="110"/>
        <v>1480</v>
      </c>
      <c r="AI150" s="407">
        <f t="shared" si="111"/>
        <v>1562</v>
      </c>
      <c r="AJ150" s="407">
        <f t="shared" si="112"/>
        <v>1630</v>
      </c>
      <c r="AK150" s="407">
        <f t="shared" si="113"/>
        <v>1699</v>
      </c>
      <c r="AL150" s="407">
        <f t="shared" si="114"/>
        <v>1750</v>
      </c>
      <c r="AM150" s="408">
        <f t="shared" si="115"/>
        <v>1803</v>
      </c>
      <c r="AN150" s="429">
        <f t="shared" si="154"/>
        <v>2884.25</v>
      </c>
      <c r="AO150" s="434">
        <f t="shared" si="154"/>
        <v>3064.25</v>
      </c>
      <c r="AP150" s="434">
        <f t="shared" si="154"/>
        <v>3204.125</v>
      </c>
      <c r="AQ150" s="434">
        <f t="shared" si="154"/>
        <v>3348.75</v>
      </c>
      <c r="AR150" s="434">
        <f t="shared" si="154"/>
        <v>3443.5</v>
      </c>
      <c r="AS150" s="438">
        <f t="shared" si="120"/>
        <v>3541.25</v>
      </c>
      <c r="AT150" s="442">
        <f t="shared" si="171"/>
        <v>1688</v>
      </c>
      <c r="AU150" s="443">
        <f t="shared" si="171"/>
        <v>1793</v>
      </c>
      <c r="AV150" s="443">
        <f t="shared" si="171"/>
        <v>1875</v>
      </c>
      <c r="AW150" s="443">
        <f t="shared" si="171"/>
        <v>1960</v>
      </c>
      <c r="AX150" s="443">
        <f t="shared" si="125"/>
        <v>2015</v>
      </c>
      <c r="AY150" s="444">
        <f t="shared" si="155"/>
        <v>2072</v>
      </c>
      <c r="AZ150" s="415">
        <f t="shared" si="156"/>
        <v>3239.5</v>
      </c>
      <c r="BA150" s="416">
        <f t="shared" si="156"/>
        <v>3458.5</v>
      </c>
      <c r="BB150" s="416">
        <f t="shared" si="156"/>
        <v>3622.75</v>
      </c>
      <c r="BC150" s="416">
        <f t="shared" si="156"/>
        <v>3793.5</v>
      </c>
      <c r="BD150" s="416">
        <f t="shared" si="156"/>
        <v>3896</v>
      </c>
      <c r="BE150" s="417">
        <f t="shared" si="130"/>
        <v>4001.5</v>
      </c>
      <c r="BF150" s="451">
        <f t="shared" si="172"/>
        <v>1896</v>
      </c>
      <c r="BG150" s="407">
        <f t="shared" si="172"/>
        <v>2024</v>
      </c>
      <c r="BH150" s="407">
        <f t="shared" si="172"/>
        <v>2120</v>
      </c>
      <c r="BI150" s="407">
        <f t="shared" si="172"/>
        <v>2220</v>
      </c>
      <c r="BJ150" s="407">
        <f t="shared" si="135"/>
        <v>2280</v>
      </c>
      <c r="BK150" s="439">
        <f t="shared" si="157"/>
        <v>2341</v>
      </c>
      <c r="BL150" s="429">
        <f t="shared" si="158"/>
        <v>3594.75</v>
      </c>
      <c r="BM150" s="434">
        <f t="shared" si="158"/>
        <v>3852.75</v>
      </c>
      <c r="BN150" s="434">
        <f t="shared" si="158"/>
        <v>4041.375</v>
      </c>
      <c r="BO150" s="434">
        <f t="shared" si="158"/>
        <v>4238.25</v>
      </c>
      <c r="BP150" s="434">
        <f t="shared" si="158"/>
        <v>4348.5</v>
      </c>
      <c r="BQ150" s="438">
        <f t="shared" si="140"/>
        <v>4461.75</v>
      </c>
      <c r="BR150" s="442">
        <f t="shared" si="173"/>
        <v>2103</v>
      </c>
      <c r="BS150" s="443">
        <f t="shared" si="173"/>
        <v>2254</v>
      </c>
      <c r="BT150" s="443">
        <f t="shared" si="173"/>
        <v>2365</v>
      </c>
      <c r="BU150" s="443">
        <f t="shared" si="173"/>
        <v>2480</v>
      </c>
      <c r="BV150" s="443">
        <f t="shared" si="145"/>
        <v>2544</v>
      </c>
      <c r="BW150" s="444">
        <f t="shared" si="159"/>
        <v>2611</v>
      </c>
      <c r="BX150" s="540">
        <v>3950</v>
      </c>
      <c r="BY150" s="426">
        <f t="shared" si="160"/>
        <v>4247</v>
      </c>
      <c r="BZ150" s="426">
        <f t="shared" si="161"/>
        <v>4460</v>
      </c>
      <c r="CA150" s="426">
        <f t="shared" si="162"/>
        <v>4683</v>
      </c>
      <c r="CB150" s="426">
        <f t="shared" si="163"/>
        <v>4801</v>
      </c>
      <c r="CC150" s="428">
        <f t="shared" si="164"/>
        <v>4922</v>
      </c>
      <c r="CD150" s="406">
        <f t="shared" si="174"/>
        <v>2311</v>
      </c>
      <c r="CE150" s="407">
        <f t="shared" si="174"/>
        <v>2485</v>
      </c>
      <c r="CF150" s="407">
        <f t="shared" si="174"/>
        <v>2610</v>
      </c>
      <c r="CG150" s="407">
        <f t="shared" si="174"/>
        <v>2740</v>
      </c>
      <c r="CH150" s="407">
        <f t="shared" si="150"/>
        <v>2809</v>
      </c>
      <c r="CI150" s="408">
        <f t="shared" si="165"/>
        <v>2880</v>
      </c>
      <c r="CJ150" s="402">
        <v>1.58</v>
      </c>
      <c r="CK150" s="403">
        <f t="shared" si="151"/>
        <v>1.6985000000000001</v>
      </c>
      <c r="CL150" s="403">
        <f t="shared" si="166"/>
        <v>1.783425</v>
      </c>
      <c r="CM150" s="403">
        <f t="shared" si="167"/>
        <v>1.87259625</v>
      </c>
      <c r="CN150" s="403">
        <f t="shared" si="168"/>
        <v>1.91941115625</v>
      </c>
      <c r="CO150" s="404">
        <f t="shared" si="169"/>
        <v>1.9673964351562501</v>
      </c>
    </row>
    <row r="151" spans="1:93" x14ac:dyDescent="0.2">
      <c r="A151" s="681"/>
      <c r="B151" s="513" t="s">
        <v>173</v>
      </c>
      <c r="C151" s="548" t="s">
        <v>136</v>
      </c>
      <c r="D151" s="353">
        <v>1668</v>
      </c>
      <c r="E151" s="348">
        <v>1760</v>
      </c>
      <c r="F151" s="348">
        <v>1836</v>
      </c>
      <c r="G151" s="348">
        <v>1914</v>
      </c>
      <c r="H151" s="348">
        <v>1972</v>
      </c>
      <c r="I151" s="349">
        <v>2031</v>
      </c>
      <c r="J151" s="343">
        <f t="shared" si="88"/>
        <v>1170</v>
      </c>
      <c r="K151" s="344">
        <f t="shared" si="89"/>
        <v>1235</v>
      </c>
      <c r="L151" s="344">
        <f t="shared" si="90"/>
        <v>1288</v>
      </c>
      <c r="M151" s="344">
        <f t="shared" si="91"/>
        <v>1343</v>
      </c>
      <c r="N151" s="344">
        <f t="shared" si="92"/>
        <v>1384</v>
      </c>
      <c r="O151" s="345">
        <f t="shared" si="93"/>
        <v>1425</v>
      </c>
      <c r="P151" s="257">
        <f t="shared" si="94"/>
        <v>2085</v>
      </c>
      <c r="Q151" s="248">
        <f t="shared" si="95"/>
        <v>2200</v>
      </c>
      <c r="R151" s="248">
        <f t="shared" si="96"/>
        <v>2295</v>
      </c>
      <c r="S151" s="248">
        <f t="shared" si="97"/>
        <v>2392.5</v>
      </c>
      <c r="T151" s="248">
        <f t="shared" si="98"/>
        <v>2465</v>
      </c>
      <c r="U151" s="258">
        <f t="shared" si="99"/>
        <v>2538.75</v>
      </c>
      <c r="V151" s="409">
        <f t="shared" si="170"/>
        <v>1220</v>
      </c>
      <c r="W151" s="405">
        <f t="shared" si="170"/>
        <v>1287</v>
      </c>
      <c r="X151" s="405">
        <f t="shared" si="170"/>
        <v>1343</v>
      </c>
      <c r="Y151" s="405">
        <f t="shared" si="170"/>
        <v>1400</v>
      </c>
      <c r="Z151" s="405">
        <f t="shared" si="104"/>
        <v>1443</v>
      </c>
      <c r="AA151" s="410">
        <f t="shared" si="152"/>
        <v>1486</v>
      </c>
      <c r="AB151" s="257">
        <f t="shared" si="153"/>
        <v>2502</v>
      </c>
      <c r="AC151" s="248">
        <f t="shared" si="153"/>
        <v>2640</v>
      </c>
      <c r="AD151" s="248">
        <f t="shared" si="153"/>
        <v>2754</v>
      </c>
      <c r="AE151" s="248">
        <f t="shared" si="153"/>
        <v>2871</v>
      </c>
      <c r="AF151" s="248">
        <f t="shared" si="153"/>
        <v>2958</v>
      </c>
      <c r="AG151" s="258">
        <f t="shared" si="109"/>
        <v>3046.5</v>
      </c>
      <c r="AH151" s="409">
        <f t="shared" si="110"/>
        <v>1464</v>
      </c>
      <c r="AI151" s="405">
        <f t="shared" si="111"/>
        <v>1545</v>
      </c>
      <c r="AJ151" s="405">
        <f t="shared" si="112"/>
        <v>1612</v>
      </c>
      <c r="AK151" s="405">
        <f t="shared" si="113"/>
        <v>1680</v>
      </c>
      <c r="AL151" s="405">
        <f t="shared" si="114"/>
        <v>1731</v>
      </c>
      <c r="AM151" s="410">
        <f t="shared" si="115"/>
        <v>1783</v>
      </c>
      <c r="AN151" s="263">
        <f t="shared" si="154"/>
        <v>2839</v>
      </c>
      <c r="AO151" s="264">
        <f t="shared" si="154"/>
        <v>3014.75</v>
      </c>
      <c r="AP151" s="264">
        <f t="shared" si="154"/>
        <v>3152</v>
      </c>
      <c r="AQ151" s="264">
        <f t="shared" si="154"/>
        <v>3294.25</v>
      </c>
      <c r="AR151" s="264">
        <f t="shared" si="154"/>
        <v>3388.25</v>
      </c>
      <c r="AS151" s="265">
        <f t="shared" si="120"/>
        <v>3483.875</v>
      </c>
      <c r="AT151" s="445">
        <f t="shared" si="171"/>
        <v>1661</v>
      </c>
      <c r="AU151" s="446">
        <f t="shared" si="171"/>
        <v>1764</v>
      </c>
      <c r="AV151" s="446">
        <f t="shared" si="171"/>
        <v>1844</v>
      </c>
      <c r="AW151" s="446">
        <f t="shared" si="171"/>
        <v>1928</v>
      </c>
      <c r="AX151" s="446">
        <f t="shared" si="125"/>
        <v>1983</v>
      </c>
      <c r="AY151" s="447">
        <f t="shared" si="155"/>
        <v>2039</v>
      </c>
      <c r="AZ151" s="257">
        <f t="shared" si="156"/>
        <v>3176</v>
      </c>
      <c r="BA151" s="248">
        <f t="shared" si="156"/>
        <v>3389.5</v>
      </c>
      <c r="BB151" s="248">
        <f t="shared" si="156"/>
        <v>3550</v>
      </c>
      <c r="BC151" s="248">
        <f t="shared" si="156"/>
        <v>3717.5</v>
      </c>
      <c r="BD151" s="248">
        <f t="shared" si="156"/>
        <v>3818.5</v>
      </c>
      <c r="BE151" s="258">
        <f t="shared" si="130"/>
        <v>3921.25</v>
      </c>
      <c r="BF151" s="452">
        <f t="shared" si="172"/>
        <v>1858</v>
      </c>
      <c r="BG151" s="405">
        <f t="shared" si="172"/>
        <v>1983</v>
      </c>
      <c r="BH151" s="405">
        <f t="shared" si="172"/>
        <v>2077</v>
      </c>
      <c r="BI151" s="405">
        <f t="shared" si="172"/>
        <v>2175</v>
      </c>
      <c r="BJ151" s="405">
        <f t="shared" si="135"/>
        <v>2234</v>
      </c>
      <c r="BK151" s="440">
        <f t="shared" si="157"/>
        <v>2294</v>
      </c>
      <c r="BL151" s="263">
        <f t="shared" si="158"/>
        <v>3513</v>
      </c>
      <c r="BM151" s="264">
        <f t="shared" si="158"/>
        <v>3764.25</v>
      </c>
      <c r="BN151" s="264">
        <f t="shared" si="158"/>
        <v>3948</v>
      </c>
      <c r="BO151" s="264">
        <f t="shared" si="158"/>
        <v>4140.75</v>
      </c>
      <c r="BP151" s="264">
        <f t="shared" si="158"/>
        <v>4248.75</v>
      </c>
      <c r="BQ151" s="265">
        <f t="shared" si="140"/>
        <v>4358.625</v>
      </c>
      <c r="BR151" s="445">
        <f t="shared" si="173"/>
        <v>2056</v>
      </c>
      <c r="BS151" s="446">
        <f t="shared" si="173"/>
        <v>2203</v>
      </c>
      <c r="BT151" s="446">
        <f t="shared" si="173"/>
        <v>2310</v>
      </c>
      <c r="BU151" s="446">
        <f t="shared" si="173"/>
        <v>2423</v>
      </c>
      <c r="BV151" s="446">
        <f t="shared" si="145"/>
        <v>2486</v>
      </c>
      <c r="BW151" s="447">
        <f t="shared" si="159"/>
        <v>2550</v>
      </c>
      <c r="BX151" s="541">
        <v>3850</v>
      </c>
      <c r="BY151" s="387">
        <f t="shared" si="160"/>
        <v>4139</v>
      </c>
      <c r="BZ151" s="387">
        <f t="shared" si="161"/>
        <v>4346</v>
      </c>
      <c r="CA151" s="387">
        <f t="shared" si="162"/>
        <v>4564</v>
      </c>
      <c r="CB151" s="387">
        <f t="shared" si="163"/>
        <v>4679</v>
      </c>
      <c r="CC151" s="388">
        <f t="shared" si="164"/>
        <v>4796</v>
      </c>
      <c r="CD151" s="409">
        <f t="shared" si="174"/>
        <v>2253</v>
      </c>
      <c r="CE151" s="405">
        <f t="shared" si="174"/>
        <v>2422</v>
      </c>
      <c r="CF151" s="405">
        <f t="shared" si="174"/>
        <v>2543</v>
      </c>
      <c r="CG151" s="405">
        <f t="shared" si="174"/>
        <v>2670</v>
      </c>
      <c r="CH151" s="405">
        <f t="shared" si="150"/>
        <v>2738</v>
      </c>
      <c r="CI151" s="410">
        <f t="shared" si="165"/>
        <v>2806</v>
      </c>
      <c r="CJ151" s="246">
        <v>1.54</v>
      </c>
      <c r="CK151" s="389">
        <f t="shared" si="151"/>
        <v>1.6555</v>
      </c>
      <c r="CL151" s="389">
        <f t="shared" si="166"/>
        <v>1.738275</v>
      </c>
      <c r="CM151" s="389">
        <f t="shared" si="167"/>
        <v>1.8251887500000001</v>
      </c>
      <c r="CN151" s="389">
        <f t="shared" si="168"/>
        <v>1.8708184687500002</v>
      </c>
      <c r="CO151" s="390">
        <f t="shared" si="169"/>
        <v>1.9175889304687503</v>
      </c>
    </row>
    <row r="152" spans="1:93" x14ac:dyDescent="0.2">
      <c r="A152" s="681"/>
      <c r="B152" s="513" t="s">
        <v>174</v>
      </c>
      <c r="C152" s="548" t="s">
        <v>136</v>
      </c>
      <c r="D152" s="353">
        <v>1602</v>
      </c>
      <c r="E152" s="348">
        <v>1690</v>
      </c>
      <c r="F152" s="348">
        <v>1763</v>
      </c>
      <c r="G152" s="348">
        <v>1838</v>
      </c>
      <c r="H152" s="348">
        <v>1893</v>
      </c>
      <c r="I152" s="349">
        <v>1950</v>
      </c>
      <c r="J152" s="343">
        <f t="shared" si="88"/>
        <v>1124</v>
      </c>
      <c r="K152" s="344">
        <f t="shared" si="89"/>
        <v>1186</v>
      </c>
      <c r="L152" s="344">
        <f t="shared" si="90"/>
        <v>1237</v>
      </c>
      <c r="M152" s="344">
        <f t="shared" si="91"/>
        <v>1290</v>
      </c>
      <c r="N152" s="344">
        <f t="shared" si="92"/>
        <v>1328</v>
      </c>
      <c r="O152" s="345">
        <f t="shared" si="93"/>
        <v>1368</v>
      </c>
      <c r="P152" s="257">
        <f t="shared" si="94"/>
        <v>2002.5</v>
      </c>
      <c r="Q152" s="248">
        <f t="shared" si="95"/>
        <v>2112.5</v>
      </c>
      <c r="R152" s="248">
        <f t="shared" si="96"/>
        <v>2203.75</v>
      </c>
      <c r="S152" s="248">
        <f t="shared" si="97"/>
        <v>2297.5</v>
      </c>
      <c r="T152" s="248">
        <f t="shared" si="98"/>
        <v>2366.25</v>
      </c>
      <c r="U152" s="258">
        <f t="shared" si="99"/>
        <v>2437.5</v>
      </c>
      <c r="V152" s="409">
        <f t="shared" si="170"/>
        <v>1172</v>
      </c>
      <c r="W152" s="405">
        <f t="shared" si="170"/>
        <v>1236</v>
      </c>
      <c r="X152" s="405">
        <f t="shared" si="170"/>
        <v>1290</v>
      </c>
      <c r="Y152" s="405">
        <f t="shared" si="170"/>
        <v>1345</v>
      </c>
      <c r="Z152" s="405">
        <f t="shared" si="104"/>
        <v>1385</v>
      </c>
      <c r="AA152" s="410">
        <f t="shared" si="152"/>
        <v>1426</v>
      </c>
      <c r="AB152" s="257">
        <f t="shared" si="153"/>
        <v>2403</v>
      </c>
      <c r="AC152" s="248">
        <f t="shared" si="153"/>
        <v>2535</v>
      </c>
      <c r="AD152" s="248">
        <f t="shared" si="153"/>
        <v>2644.5</v>
      </c>
      <c r="AE152" s="248">
        <f t="shared" si="153"/>
        <v>2757</v>
      </c>
      <c r="AF152" s="248">
        <f t="shared" si="153"/>
        <v>2839.5</v>
      </c>
      <c r="AG152" s="258">
        <f t="shared" si="109"/>
        <v>2925</v>
      </c>
      <c r="AH152" s="409">
        <f t="shared" si="110"/>
        <v>1406</v>
      </c>
      <c r="AI152" s="405">
        <f t="shared" si="111"/>
        <v>1483</v>
      </c>
      <c r="AJ152" s="405">
        <f t="shared" si="112"/>
        <v>1548</v>
      </c>
      <c r="AK152" s="405">
        <f t="shared" si="113"/>
        <v>1613</v>
      </c>
      <c r="AL152" s="405">
        <f t="shared" si="114"/>
        <v>1662</v>
      </c>
      <c r="AM152" s="410">
        <f t="shared" si="115"/>
        <v>1712</v>
      </c>
      <c r="AN152" s="263">
        <f t="shared" si="154"/>
        <v>2739.75</v>
      </c>
      <c r="AO152" s="264">
        <f t="shared" si="154"/>
        <v>2909.25</v>
      </c>
      <c r="AP152" s="264">
        <f t="shared" si="154"/>
        <v>3041.875</v>
      </c>
      <c r="AQ152" s="264">
        <f t="shared" si="154"/>
        <v>3179.25</v>
      </c>
      <c r="AR152" s="264">
        <f t="shared" si="154"/>
        <v>3269.125</v>
      </c>
      <c r="AS152" s="265">
        <f t="shared" si="120"/>
        <v>3361.75</v>
      </c>
      <c r="AT152" s="445">
        <f t="shared" si="171"/>
        <v>1603</v>
      </c>
      <c r="AU152" s="446">
        <f t="shared" si="171"/>
        <v>1702</v>
      </c>
      <c r="AV152" s="446">
        <f t="shared" si="171"/>
        <v>1780</v>
      </c>
      <c r="AW152" s="446">
        <f t="shared" si="171"/>
        <v>1860</v>
      </c>
      <c r="AX152" s="446">
        <f t="shared" si="125"/>
        <v>1913</v>
      </c>
      <c r="AY152" s="447">
        <f t="shared" si="155"/>
        <v>1967</v>
      </c>
      <c r="AZ152" s="257">
        <f t="shared" si="156"/>
        <v>3076.5</v>
      </c>
      <c r="BA152" s="248">
        <f t="shared" si="156"/>
        <v>3283.5</v>
      </c>
      <c r="BB152" s="248">
        <f t="shared" si="156"/>
        <v>3439.25</v>
      </c>
      <c r="BC152" s="248">
        <f t="shared" si="156"/>
        <v>3601.5</v>
      </c>
      <c r="BD152" s="248">
        <f t="shared" si="156"/>
        <v>3698.75</v>
      </c>
      <c r="BE152" s="258">
        <f t="shared" si="130"/>
        <v>3798.5</v>
      </c>
      <c r="BF152" s="452">
        <f t="shared" si="172"/>
        <v>1800</v>
      </c>
      <c r="BG152" s="405">
        <f t="shared" si="172"/>
        <v>1921</v>
      </c>
      <c r="BH152" s="405">
        <f t="shared" si="172"/>
        <v>2012</v>
      </c>
      <c r="BI152" s="405">
        <f t="shared" si="172"/>
        <v>2107</v>
      </c>
      <c r="BJ152" s="405">
        <f t="shared" si="135"/>
        <v>2164</v>
      </c>
      <c r="BK152" s="440">
        <f t="shared" si="157"/>
        <v>2223</v>
      </c>
      <c r="BL152" s="263">
        <f t="shared" si="158"/>
        <v>3413.25</v>
      </c>
      <c r="BM152" s="264">
        <f t="shared" si="158"/>
        <v>3657.75</v>
      </c>
      <c r="BN152" s="264">
        <f t="shared" si="158"/>
        <v>3836.625</v>
      </c>
      <c r="BO152" s="264">
        <f t="shared" si="158"/>
        <v>4023.75</v>
      </c>
      <c r="BP152" s="264">
        <f t="shared" si="158"/>
        <v>4128.375</v>
      </c>
      <c r="BQ152" s="265">
        <f t="shared" si="140"/>
        <v>4235.25</v>
      </c>
      <c r="BR152" s="445">
        <f t="shared" si="173"/>
        <v>1997</v>
      </c>
      <c r="BS152" s="446">
        <f t="shared" si="173"/>
        <v>2140</v>
      </c>
      <c r="BT152" s="446">
        <f t="shared" si="173"/>
        <v>2245</v>
      </c>
      <c r="BU152" s="446">
        <f t="shared" si="173"/>
        <v>2354</v>
      </c>
      <c r="BV152" s="446">
        <f t="shared" si="145"/>
        <v>2416</v>
      </c>
      <c r="BW152" s="447">
        <f t="shared" si="159"/>
        <v>2478</v>
      </c>
      <c r="BX152" s="541">
        <v>3750</v>
      </c>
      <c r="BY152" s="387">
        <f t="shared" si="160"/>
        <v>4032</v>
      </c>
      <c r="BZ152" s="387">
        <f t="shared" si="161"/>
        <v>4234</v>
      </c>
      <c r="CA152" s="387">
        <f t="shared" si="162"/>
        <v>4446</v>
      </c>
      <c r="CB152" s="387">
        <f t="shared" si="163"/>
        <v>4558</v>
      </c>
      <c r="CC152" s="388">
        <f t="shared" si="164"/>
        <v>4672</v>
      </c>
      <c r="CD152" s="409">
        <f t="shared" si="174"/>
        <v>2194</v>
      </c>
      <c r="CE152" s="405">
        <f t="shared" si="174"/>
        <v>2359</v>
      </c>
      <c r="CF152" s="405">
        <f t="shared" si="174"/>
        <v>2477</v>
      </c>
      <c r="CG152" s="405">
        <f t="shared" si="174"/>
        <v>2601</v>
      </c>
      <c r="CH152" s="405">
        <f t="shared" si="150"/>
        <v>2667</v>
      </c>
      <c r="CI152" s="410">
        <f t="shared" si="165"/>
        <v>2734</v>
      </c>
      <c r="CJ152" s="246">
        <v>1.5</v>
      </c>
      <c r="CK152" s="389">
        <f t="shared" si="151"/>
        <v>1.6125</v>
      </c>
      <c r="CL152" s="389">
        <f t="shared" si="166"/>
        <v>1.693125</v>
      </c>
      <c r="CM152" s="389">
        <f t="shared" si="167"/>
        <v>1.7777812500000001</v>
      </c>
      <c r="CN152" s="389">
        <f t="shared" si="168"/>
        <v>1.82222578125</v>
      </c>
      <c r="CO152" s="390">
        <f t="shared" si="169"/>
        <v>1.8677814257812499</v>
      </c>
    </row>
    <row r="153" spans="1:93" ht="13.5" thickBot="1" x14ac:dyDescent="0.25">
      <c r="A153" s="682"/>
      <c r="B153" s="517" t="s">
        <v>138</v>
      </c>
      <c r="C153" s="549" t="s">
        <v>136</v>
      </c>
      <c r="D153" s="354">
        <v>1529</v>
      </c>
      <c r="E153" s="350">
        <v>1581</v>
      </c>
      <c r="F153" s="350">
        <v>1618</v>
      </c>
      <c r="G153" s="350">
        <v>1657</v>
      </c>
      <c r="H153" s="350">
        <v>1678</v>
      </c>
      <c r="I153" s="351">
        <v>1699</v>
      </c>
      <c r="J153" s="421">
        <f t="shared" si="88"/>
        <v>1073</v>
      </c>
      <c r="K153" s="422">
        <f t="shared" si="89"/>
        <v>1109</v>
      </c>
      <c r="L153" s="422">
        <f t="shared" si="90"/>
        <v>1135</v>
      </c>
      <c r="M153" s="422">
        <f t="shared" si="91"/>
        <v>1163</v>
      </c>
      <c r="N153" s="422">
        <f t="shared" si="92"/>
        <v>1177</v>
      </c>
      <c r="O153" s="423">
        <f t="shared" si="93"/>
        <v>1192</v>
      </c>
      <c r="P153" s="260">
        <f t="shared" si="94"/>
        <v>1911.25</v>
      </c>
      <c r="Q153" s="261">
        <f t="shared" si="95"/>
        <v>1976.25</v>
      </c>
      <c r="R153" s="261">
        <f t="shared" si="96"/>
        <v>2022.5</v>
      </c>
      <c r="S153" s="261">
        <f t="shared" si="97"/>
        <v>2071.25</v>
      </c>
      <c r="T153" s="261">
        <f t="shared" si="98"/>
        <v>2097.5</v>
      </c>
      <c r="U153" s="262">
        <f t="shared" si="99"/>
        <v>2123.75</v>
      </c>
      <c r="V153" s="411">
        <f t="shared" si="170"/>
        <v>1119</v>
      </c>
      <c r="W153" s="412">
        <f t="shared" si="170"/>
        <v>1157</v>
      </c>
      <c r="X153" s="412">
        <f t="shared" si="170"/>
        <v>1184</v>
      </c>
      <c r="Y153" s="412">
        <f t="shared" si="170"/>
        <v>1212</v>
      </c>
      <c r="Z153" s="412">
        <f t="shared" si="104"/>
        <v>1228</v>
      </c>
      <c r="AA153" s="413">
        <f t="shared" si="152"/>
        <v>1243</v>
      </c>
      <c r="AB153" s="260">
        <f t="shared" si="153"/>
        <v>2293.5</v>
      </c>
      <c r="AC153" s="261">
        <f t="shared" si="153"/>
        <v>2371.5</v>
      </c>
      <c r="AD153" s="261">
        <f t="shared" si="153"/>
        <v>2427</v>
      </c>
      <c r="AE153" s="261">
        <f t="shared" si="153"/>
        <v>2485.5</v>
      </c>
      <c r="AF153" s="261">
        <f t="shared" si="153"/>
        <v>2517</v>
      </c>
      <c r="AG153" s="262">
        <f t="shared" si="109"/>
        <v>2548.5</v>
      </c>
      <c r="AH153" s="411">
        <f t="shared" si="110"/>
        <v>1342</v>
      </c>
      <c r="AI153" s="412">
        <f t="shared" si="111"/>
        <v>1388</v>
      </c>
      <c r="AJ153" s="412">
        <f t="shared" si="112"/>
        <v>1420</v>
      </c>
      <c r="AK153" s="412">
        <f t="shared" si="113"/>
        <v>1455</v>
      </c>
      <c r="AL153" s="412">
        <f t="shared" si="114"/>
        <v>1473</v>
      </c>
      <c r="AM153" s="413">
        <f t="shared" si="115"/>
        <v>1491</v>
      </c>
      <c r="AN153" s="269">
        <f t="shared" si="154"/>
        <v>2622.625</v>
      </c>
      <c r="AO153" s="270">
        <f t="shared" si="154"/>
        <v>2748.875</v>
      </c>
      <c r="AP153" s="270">
        <f t="shared" si="154"/>
        <v>2839.25</v>
      </c>
      <c r="AQ153" s="270">
        <f t="shared" si="154"/>
        <v>2934.125</v>
      </c>
      <c r="AR153" s="270">
        <f t="shared" si="154"/>
        <v>2984.5</v>
      </c>
      <c r="AS153" s="271">
        <f t="shared" si="120"/>
        <v>3035.625</v>
      </c>
      <c r="AT153" s="448">
        <f t="shared" si="171"/>
        <v>1535</v>
      </c>
      <c r="AU153" s="449">
        <f t="shared" si="171"/>
        <v>1609</v>
      </c>
      <c r="AV153" s="449">
        <f t="shared" si="171"/>
        <v>1661</v>
      </c>
      <c r="AW153" s="449">
        <f t="shared" si="171"/>
        <v>1717</v>
      </c>
      <c r="AX153" s="449">
        <f t="shared" si="125"/>
        <v>1746</v>
      </c>
      <c r="AY153" s="450">
        <f t="shared" si="155"/>
        <v>1776</v>
      </c>
      <c r="AZ153" s="260">
        <f t="shared" si="156"/>
        <v>2951.75</v>
      </c>
      <c r="BA153" s="261">
        <f t="shared" si="156"/>
        <v>3126.25</v>
      </c>
      <c r="BB153" s="261">
        <f t="shared" si="156"/>
        <v>3251.5</v>
      </c>
      <c r="BC153" s="261">
        <f t="shared" si="156"/>
        <v>3382.75</v>
      </c>
      <c r="BD153" s="261">
        <f t="shared" si="156"/>
        <v>3452</v>
      </c>
      <c r="BE153" s="262">
        <f t="shared" si="130"/>
        <v>3522.75</v>
      </c>
      <c r="BF153" s="453">
        <f t="shared" si="172"/>
        <v>1727</v>
      </c>
      <c r="BG153" s="412">
        <f t="shared" si="172"/>
        <v>1829</v>
      </c>
      <c r="BH153" s="412">
        <f t="shared" si="172"/>
        <v>1903</v>
      </c>
      <c r="BI153" s="412">
        <f t="shared" si="172"/>
        <v>1979</v>
      </c>
      <c r="BJ153" s="412">
        <f t="shared" si="135"/>
        <v>2020</v>
      </c>
      <c r="BK153" s="441">
        <f t="shared" si="157"/>
        <v>2061</v>
      </c>
      <c r="BL153" s="269">
        <f t="shared" si="158"/>
        <v>3280.875</v>
      </c>
      <c r="BM153" s="270">
        <f t="shared" si="158"/>
        <v>3503.625</v>
      </c>
      <c r="BN153" s="270">
        <f t="shared" si="158"/>
        <v>3663.75</v>
      </c>
      <c r="BO153" s="270">
        <f t="shared" si="158"/>
        <v>3831.375</v>
      </c>
      <c r="BP153" s="270">
        <f t="shared" si="158"/>
        <v>3919.5</v>
      </c>
      <c r="BQ153" s="271">
        <f t="shared" si="140"/>
        <v>4009.875</v>
      </c>
      <c r="BR153" s="448">
        <f t="shared" si="173"/>
        <v>1920</v>
      </c>
      <c r="BS153" s="449">
        <f t="shared" si="173"/>
        <v>2050</v>
      </c>
      <c r="BT153" s="449">
        <f t="shared" si="173"/>
        <v>2144</v>
      </c>
      <c r="BU153" s="449">
        <f t="shared" si="173"/>
        <v>2242</v>
      </c>
      <c r="BV153" s="449">
        <f t="shared" si="145"/>
        <v>2293</v>
      </c>
      <c r="BW153" s="450">
        <f t="shared" si="159"/>
        <v>2346</v>
      </c>
      <c r="BX153" s="542">
        <v>3610</v>
      </c>
      <c r="BY153" s="431">
        <f t="shared" si="160"/>
        <v>3881</v>
      </c>
      <c r="BZ153" s="431">
        <f t="shared" si="161"/>
        <v>4076</v>
      </c>
      <c r="CA153" s="431">
        <f t="shared" si="162"/>
        <v>4280</v>
      </c>
      <c r="CB153" s="431">
        <f t="shared" si="163"/>
        <v>4387</v>
      </c>
      <c r="CC153" s="433">
        <f t="shared" si="164"/>
        <v>4497</v>
      </c>
      <c r="CD153" s="411">
        <f t="shared" si="174"/>
        <v>2112</v>
      </c>
      <c r="CE153" s="412">
        <f t="shared" si="174"/>
        <v>2271</v>
      </c>
      <c r="CF153" s="412">
        <f t="shared" si="174"/>
        <v>2385</v>
      </c>
      <c r="CG153" s="412">
        <f t="shared" si="174"/>
        <v>2504</v>
      </c>
      <c r="CH153" s="412">
        <f t="shared" si="150"/>
        <v>2567</v>
      </c>
      <c r="CI153" s="413">
        <f t="shared" si="165"/>
        <v>2631</v>
      </c>
      <c r="CJ153" s="247">
        <v>1.44</v>
      </c>
      <c r="CK153" s="391">
        <f t="shared" si="151"/>
        <v>1.548</v>
      </c>
      <c r="CL153" s="391">
        <f t="shared" si="166"/>
        <v>1.6254</v>
      </c>
      <c r="CM153" s="391">
        <f t="shared" si="167"/>
        <v>1.7066699999999999</v>
      </c>
      <c r="CN153" s="391">
        <f t="shared" si="168"/>
        <v>1.7493367499999999</v>
      </c>
      <c r="CO153" s="392">
        <f t="shared" si="169"/>
        <v>1.7930701687499999</v>
      </c>
    </row>
    <row r="154" spans="1:93" x14ac:dyDescent="0.2">
      <c r="A154" s="525"/>
      <c r="B154" s="526"/>
      <c r="C154" s="527"/>
      <c r="D154" s="528"/>
      <c r="E154" s="528"/>
      <c r="F154" s="528"/>
      <c r="G154" s="528"/>
      <c r="H154" s="528"/>
      <c r="I154" s="528"/>
      <c r="J154" s="529"/>
      <c r="K154" s="529"/>
      <c r="P154" s="700"/>
      <c r="Q154" s="701"/>
      <c r="R154" s="701"/>
      <c r="S154" s="701"/>
      <c r="T154" s="702"/>
      <c r="U154" s="393"/>
      <c r="V154" s="701"/>
      <c r="W154" s="701"/>
      <c r="X154" s="701"/>
      <c r="Y154" s="701"/>
      <c r="Z154" s="702"/>
      <c r="AA154" s="393"/>
      <c r="AB154" s="703" t="s">
        <v>282</v>
      </c>
      <c r="AC154" s="704"/>
      <c r="AD154" s="704"/>
      <c r="AE154" s="704"/>
      <c r="AF154" s="705"/>
      <c r="AG154" s="393">
        <f>ROUNDUP(2*$W$5/12,0)</f>
        <v>317</v>
      </c>
      <c r="AH154" s="706" t="s">
        <v>192</v>
      </c>
      <c r="AI154" s="706"/>
      <c r="AJ154" s="706"/>
      <c r="AK154" s="706"/>
      <c r="AL154" s="707"/>
      <c r="AM154" s="394">
        <f>ROUNDUP(AG154*0.585,0)</f>
        <v>186</v>
      </c>
      <c r="AN154" s="703" t="s">
        <v>45</v>
      </c>
      <c r="AO154" s="704"/>
      <c r="AP154" s="704"/>
      <c r="AQ154" s="704"/>
      <c r="AR154" s="705"/>
      <c r="AS154" s="393">
        <f>ROUNDUP(2*$AU$5/12,0)</f>
        <v>347</v>
      </c>
      <c r="AT154" s="708" t="s">
        <v>49</v>
      </c>
      <c r="AU154" s="706"/>
      <c r="AV154" s="706"/>
      <c r="AW154" s="706"/>
      <c r="AX154" s="707"/>
      <c r="AY154" s="394">
        <f>ROUNDUP(AS154*0.585,0)</f>
        <v>203</v>
      </c>
      <c r="AZ154" s="704" t="s">
        <v>45</v>
      </c>
      <c r="BA154" s="704"/>
      <c r="BB154" s="704"/>
      <c r="BC154" s="704"/>
      <c r="BD154" s="705"/>
      <c r="BE154" s="393">
        <f>ROUNDUP(2*$BG$5/12,0)</f>
        <v>367</v>
      </c>
      <c r="BF154" s="706" t="s">
        <v>49</v>
      </c>
      <c r="BG154" s="706"/>
      <c r="BH154" s="706"/>
      <c r="BI154" s="706"/>
      <c r="BJ154" s="707"/>
      <c r="BK154" s="395">
        <f>ROUNDUP(BE154*0.585,0)</f>
        <v>215</v>
      </c>
      <c r="BL154" s="703" t="s">
        <v>45</v>
      </c>
      <c r="BM154" s="704"/>
      <c r="BN154" s="704"/>
      <c r="BO154" s="704"/>
      <c r="BP154" s="705"/>
      <c r="BQ154" s="393">
        <f>ROUNDUP(2*$BS$5/12,0)</f>
        <v>392</v>
      </c>
      <c r="BR154" s="706" t="s">
        <v>49</v>
      </c>
      <c r="BS154" s="706"/>
      <c r="BT154" s="706"/>
      <c r="BU154" s="706"/>
      <c r="BV154" s="707"/>
      <c r="BW154" s="395">
        <f>ROUNDUP(BQ154*0.585,0)</f>
        <v>230</v>
      </c>
      <c r="BX154" s="703" t="s">
        <v>45</v>
      </c>
      <c r="BY154" s="704"/>
      <c r="BZ154" s="704"/>
      <c r="CA154" s="704"/>
      <c r="CB154" s="705"/>
      <c r="CC154" s="396">
        <f>ROUNDUP(2*$CE$5/12,0)</f>
        <v>417</v>
      </c>
      <c r="CD154" s="709" t="s">
        <v>49</v>
      </c>
      <c r="CE154" s="710"/>
      <c r="CF154" s="710"/>
      <c r="CG154" s="710"/>
      <c r="CH154" s="710"/>
      <c r="CI154" s="394">
        <f>ROUNDUP(CC154*0.585,0)</f>
        <v>244</v>
      </c>
      <c r="CJ154" s="397"/>
      <c r="CK154" s="397"/>
      <c r="CL154" s="397"/>
      <c r="CM154" s="397"/>
      <c r="CN154" s="397"/>
      <c r="CO154" s="397"/>
    </row>
    <row r="155" spans="1:93" ht="13.5" thickBot="1" x14ac:dyDescent="0.25">
      <c r="A155" s="525"/>
      <c r="B155" s="526"/>
      <c r="C155" s="527"/>
      <c r="D155" s="528"/>
      <c r="E155" s="528"/>
      <c r="F155" s="528"/>
      <c r="G155" s="528"/>
      <c r="H155" s="528"/>
      <c r="I155" s="528"/>
      <c r="J155" s="529"/>
      <c r="K155" s="529"/>
      <c r="P155" s="693"/>
      <c r="Q155" s="694"/>
      <c r="R155" s="694"/>
      <c r="S155" s="694"/>
      <c r="T155" s="695"/>
      <c r="U155" s="398"/>
      <c r="V155" s="694"/>
      <c r="W155" s="694"/>
      <c r="X155" s="694"/>
      <c r="Y155" s="694"/>
      <c r="Z155" s="695"/>
      <c r="AA155" s="398"/>
      <c r="AB155" s="688" t="s">
        <v>193</v>
      </c>
      <c r="AC155" s="689"/>
      <c r="AD155" s="689"/>
      <c r="AE155" s="689"/>
      <c r="AF155" s="690"/>
      <c r="AG155" s="398">
        <v>1450</v>
      </c>
      <c r="AH155" s="686" t="s">
        <v>194</v>
      </c>
      <c r="AI155" s="686"/>
      <c r="AJ155" s="686"/>
      <c r="AK155" s="686"/>
      <c r="AL155" s="687"/>
      <c r="AM155" s="399">
        <f>AG155-AG155/10</f>
        <v>1305</v>
      </c>
      <c r="AN155" s="688" t="s">
        <v>193</v>
      </c>
      <c r="AO155" s="689"/>
      <c r="AP155" s="689"/>
      <c r="AQ155" s="689"/>
      <c r="AR155" s="690"/>
      <c r="AS155" s="398">
        <v>1450</v>
      </c>
      <c r="AT155" s="696" t="s">
        <v>194</v>
      </c>
      <c r="AU155" s="686"/>
      <c r="AV155" s="686"/>
      <c r="AW155" s="686"/>
      <c r="AX155" s="687"/>
      <c r="AY155" s="399">
        <f>AS155-AS155/10</f>
        <v>1305</v>
      </c>
      <c r="AZ155" s="688" t="s">
        <v>193</v>
      </c>
      <c r="BA155" s="689"/>
      <c r="BB155" s="689"/>
      <c r="BC155" s="689"/>
      <c r="BD155" s="690"/>
      <c r="BE155" s="398">
        <v>1450</v>
      </c>
      <c r="BF155" s="686" t="s">
        <v>194</v>
      </c>
      <c r="BG155" s="686"/>
      <c r="BH155" s="686"/>
      <c r="BI155" s="686"/>
      <c r="BJ155" s="687"/>
      <c r="BK155" s="399">
        <f>BE155-BE155/10</f>
        <v>1305</v>
      </c>
      <c r="BL155" s="688" t="s">
        <v>46</v>
      </c>
      <c r="BM155" s="689"/>
      <c r="BN155" s="689"/>
      <c r="BO155" s="689"/>
      <c r="BP155" s="690"/>
      <c r="BQ155" s="398">
        <f>ROUNDUP($BS$5/12,0)</f>
        <v>196</v>
      </c>
      <c r="BR155" s="686" t="s">
        <v>48</v>
      </c>
      <c r="BS155" s="686"/>
      <c r="BT155" s="686"/>
      <c r="BU155" s="686"/>
      <c r="BV155" s="687"/>
      <c r="BW155" s="400">
        <f>ROUNDUP(BQ155*0.585,0)</f>
        <v>115</v>
      </c>
      <c r="BX155" s="688" t="s">
        <v>46</v>
      </c>
      <c r="BY155" s="689"/>
      <c r="BZ155" s="689"/>
      <c r="CA155" s="689"/>
      <c r="CB155" s="690"/>
      <c r="CC155" s="401">
        <f>ROUNDUP($CE$5/12,0)</f>
        <v>209</v>
      </c>
      <c r="CD155" s="691" t="s">
        <v>48</v>
      </c>
      <c r="CE155" s="692"/>
      <c r="CF155" s="692"/>
      <c r="CG155" s="692"/>
      <c r="CH155" s="692"/>
      <c r="CI155" s="399">
        <f>ROUNDUP(CC155*0.585,0)</f>
        <v>123</v>
      </c>
      <c r="CJ155" s="397"/>
      <c r="CK155" s="397"/>
      <c r="CL155" s="397"/>
      <c r="CM155" s="397"/>
      <c r="CN155" s="397"/>
      <c r="CO155" s="397"/>
    </row>
    <row r="156" spans="1:93" ht="13.5" thickBot="1" x14ac:dyDescent="0.25">
      <c r="A156" s="525"/>
      <c r="B156" s="526"/>
      <c r="C156" s="527"/>
      <c r="D156" s="528"/>
      <c r="E156" s="528"/>
      <c r="F156" s="528"/>
      <c r="G156" s="528"/>
      <c r="H156" s="528"/>
      <c r="I156" s="528"/>
      <c r="J156" s="529"/>
      <c r="K156" s="529"/>
    </row>
    <row r="157" spans="1:93" x14ac:dyDescent="0.2">
      <c r="P157" s="737">
        <v>2018</v>
      </c>
      <c r="Q157" s="738"/>
      <c r="R157" s="738"/>
      <c r="S157" s="738"/>
      <c r="T157" s="738"/>
      <c r="U157" s="738"/>
      <c r="V157" s="738"/>
      <c r="W157" s="738"/>
      <c r="X157" s="738"/>
      <c r="Y157" s="738"/>
      <c r="Z157" s="738"/>
      <c r="AA157" s="738"/>
      <c r="AB157" s="738"/>
      <c r="AC157" s="738"/>
      <c r="AD157" s="738"/>
      <c r="AE157" s="738"/>
      <c r="AF157" s="738"/>
      <c r="AG157" s="738"/>
      <c r="AH157" s="738"/>
      <c r="AI157" s="738"/>
      <c r="AJ157" s="738"/>
      <c r="AK157" s="738"/>
      <c r="AL157" s="738"/>
      <c r="AM157" s="739"/>
      <c r="AN157" s="737">
        <v>2019</v>
      </c>
      <c r="AO157" s="738"/>
      <c r="AP157" s="738"/>
      <c r="AQ157" s="738"/>
      <c r="AR157" s="738"/>
      <c r="AS157" s="738"/>
      <c r="AT157" s="738"/>
      <c r="AU157" s="738"/>
      <c r="AV157" s="738"/>
      <c r="AW157" s="738"/>
      <c r="AX157" s="738"/>
      <c r="AY157" s="739"/>
      <c r="AZ157" s="737">
        <v>2020</v>
      </c>
      <c r="BA157" s="738"/>
      <c r="BB157" s="738"/>
      <c r="BC157" s="738"/>
      <c r="BD157" s="738"/>
      <c r="BE157" s="738"/>
      <c r="BF157" s="738"/>
      <c r="BG157" s="738"/>
      <c r="BH157" s="738"/>
      <c r="BI157" s="738"/>
      <c r="BJ157" s="738"/>
      <c r="BK157" s="739"/>
      <c r="BL157" s="737">
        <v>2021</v>
      </c>
      <c r="BM157" s="738"/>
      <c r="BN157" s="738"/>
      <c r="BO157" s="738"/>
      <c r="BP157" s="738"/>
      <c r="BQ157" s="738"/>
      <c r="BR157" s="738"/>
      <c r="BS157" s="738"/>
      <c r="BT157" s="738"/>
      <c r="BU157" s="738"/>
      <c r="BV157" s="738"/>
      <c r="BW157" s="739"/>
      <c r="BX157" s="737">
        <v>2022</v>
      </c>
      <c r="BY157" s="738"/>
      <c r="BZ157" s="738"/>
      <c r="CA157" s="738"/>
      <c r="CB157" s="738"/>
      <c r="CC157" s="738"/>
      <c r="CD157" s="738"/>
      <c r="CE157" s="738"/>
      <c r="CF157" s="738"/>
      <c r="CG157" s="738"/>
      <c r="CH157" s="738"/>
      <c r="CI157" s="738"/>
      <c r="CJ157" s="738"/>
      <c r="CK157" s="738"/>
      <c r="CL157" s="738"/>
      <c r="CM157" s="738"/>
      <c r="CN157" s="738"/>
      <c r="CO157" s="739"/>
    </row>
    <row r="158" spans="1:93" ht="13.5" thickBot="1" x14ac:dyDescent="0.25">
      <c r="P158" s="740"/>
      <c r="Q158" s="741"/>
      <c r="R158" s="741"/>
      <c r="S158" s="741"/>
      <c r="T158" s="741"/>
      <c r="U158" s="741"/>
      <c r="V158" s="741"/>
      <c r="W158" s="741"/>
      <c r="X158" s="741"/>
      <c r="Y158" s="741"/>
      <c r="Z158" s="741"/>
      <c r="AA158" s="741"/>
      <c r="AB158" s="741"/>
      <c r="AC158" s="741"/>
      <c r="AD158" s="741"/>
      <c r="AE158" s="741"/>
      <c r="AF158" s="741"/>
      <c r="AG158" s="741"/>
      <c r="AH158" s="741"/>
      <c r="AI158" s="741"/>
      <c r="AJ158" s="741"/>
      <c r="AK158" s="741"/>
      <c r="AL158" s="741"/>
      <c r="AM158" s="742"/>
      <c r="AN158" s="740"/>
      <c r="AO158" s="741"/>
      <c r="AP158" s="741"/>
      <c r="AQ158" s="741"/>
      <c r="AR158" s="741"/>
      <c r="AS158" s="741"/>
      <c r="AT158" s="741"/>
      <c r="AU158" s="741"/>
      <c r="AV158" s="741"/>
      <c r="AW158" s="741"/>
      <c r="AX158" s="741"/>
      <c r="AY158" s="742"/>
      <c r="AZ158" s="740"/>
      <c r="BA158" s="741"/>
      <c r="BB158" s="741"/>
      <c r="BC158" s="741"/>
      <c r="BD158" s="741"/>
      <c r="BE158" s="741"/>
      <c r="BF158" s="741"/>
      <c r="BG158" s="741"/>
      <c r="BH158" s="741"/>
      <c r="BI158" s="741"/>
      <c r="BJ158" s="741"/>
      <c r="BK158" s="742"/>
      <c r="BL158" s="740"/>
      <c r="BM158" s="741"/>
      <c r="BN158" s="741"/>
      <c r="BO158" s="741"/>
      <c r="BP158" s="741"/>
      <c r="BQ158" s="741"/>
      <c r="BR158" s="741"/>
      <c r="BS158" s="741"/>
      <c r="BT158" s="741"/>
      <c r="BU158" s="741"/>
      <c r="BV158" s="741"/>
      <c r="BW158" s="742"/>
      <c r="BX158" s="740"/>
      <c r="BY158" s="741"/>
      <c r="BZ158" s="741"/>
      <c r="CA158" s="741"/>
      <c r="CB158" s="741"/>
      <c r="CC158" s="741"/>
      <c r="CD158" s="741"/>
      <c r="CE158" s="741"/>
      <c r="CF158" s="741"/>
      <c r="CG158" s="741"/>
      <c r="CH158" s="741"/>
      <c r="CI158" s="741"/>
      <c r="CJ158" s="741"/>
      <c r="CK158" s="741"/>
      <c r="CL158" s="741"/>
      <c r="CM158" s="741"/>
      <c r="CN158" s="741"/>
      <c r="CO158" s="742"/>
    </row>
    <row r="159" spans="1:93" ht="13.5" thickBot="1" x14ac:dyDescent="0.25">
      <c r="A159" s="1069" t="s">
        <v>420</v>
      </c>
      <c r="B159" s="1070"/>
      <c r="C159" s="1071"/>
      <c r="D159" s="768">
        <v>2017</v>
      </c>
      <c r="E159" s="769"/>
      <c r="F159" s="769"/>
      <c r="G159" s="769"/>
      <c r="H159" s="769"/>
      <c r="I159" s="769"/>
      <c r="J159" s="769"/>
      <c r="K159" s="769"/>
      <c r="L159" s="769"/>
      <c r="M159" s="769"/>
      <c r="N159" s="769"/>
      <c r="O159" s="770"/>
      <c r="P159" s="763" t="s">
        <v>36</v>
      </c>
      <c r="Q159" s="761"/>
      <c r="R159" s="761"/>
      <c r="S159" s="761"/>
      <c r="T159" s="761"/>
      <c r="U159" s="762"/>
      <c r="V159" s="367" t="s">
        <v>35</v>
      </c>
      <c r="W159" s="368">
        <v>1900</v>
      </c>
      <c r="X159" s="758" t="s">
        <v>191</v>
      </c>
      <c r="Y159" s="759"/>
      <c r="Z159" s="760"/>
      <c r="AA159" s="369">
        <f>ROUNDUP(W159/2*0.585,0)</f>
        <v>556</v>
      </c>
      <c r="AB159" s="763" t="s">
        <v>36</v>
      </c>
      <c r="AC159" s="761"/>
      <c r="AD159" s="761"/>
      <c r="AE159" s="761"/>
      <c r="AF159" s="761"/>
      <c r="AG159" s="762"/>
      <c r="AH159" s="367" t="s">
        <v>35</v>
      </c>
      <c r="AI159" s="368">
        <v>1900</v>
      </c>
      <c r="AJ159" s="758" t="s">
        <v>191</v>
      </c>
      <c r="AK159" s="759"/>
      <c r="AL159" s="760"/>
      <c r="AM159" s="370">
        <f>ROUNDUP(AI159/2*0.585,0)</f>
        <v>556</v>
      </c>
      <c r="AN159" s="761" t="s">
        <v>36</v>
      </c>
      <c r="AO159" s="761"/>
      <c r="AP159" s="761"/>
      <c r="AQ159" s="761"/>
      <c r="AR159" s="761"/>
      <c r="AS159" s="762"/>
      <c r="AT159" s="367" t="s">
        <v>35</v>
      </c>
      <c r="AU159" s="368">
        <v>2080</v>
      </c>
      <c r="AV159" s="758" t="s">
        <v>191</v>
      </c>
      <c r="AW159" s="759"/>
      <c r="AX159" s="760"/>
      <c r="AY159" s="370">
        <f>ROUNDUP(AU159/2*0.585,0)</f>
        <v>609</v>
      </c>
      <c r="AZ159" s="763" t="s">
        <v>36</v>
      </c>
      <c r="BA159" s="761"/>
      <c r="BB159" s="761"/>
      <c r="BC159" s="761"/>
      <c r="BD159" s="761"/>
      <c r="BE159" s="762"/>
      <c r="BF159" s="367" t="s">
        <v>35</v>
      </c>
      <c r="BG159" s="368">
        <v>2200</v>
      </c>
      <c r="BH159" s="758" t="s">
        <v>191</v>
      </c>
      <c r="BI159" s="759"/>
      <c r="BJ159" s="760"/>
      <c r="BK159" s="370">
        <f>ROUNDUP(BG159/2*0.585,0)</f>
        <v>644</v>
      </c>
      <c r="BL159" s="763" t="s">
        <v>36</v>
      </c>
      <c r="BM159" s="761"/>
      <c r="BN159" s="761"/>
      <c r="BO159" s="761"/>
      <c r="BP159" s="761"/>
      <c r="BQ159" s="762"/>
      <c r="BR159" s="367" t="s">
        <v>35</v>
      </c>
      <c r="BS159" s="368">
        <v>2350</v>
      </c>
      <c r="BT159" s="758" t="s">
        <v>191</v>
      </c>
      <c r="BU159" s="759"/>
      <c r="BV159" s="760"/>
      <c r="BW159" s="370">
        <f>ROUNDUP(BS159/2*0.585,0)</f>
        <v>688</v>
      </c>
      <c r="BX159" s="761" t="s">
        <v>36</v>
      </c>
      <c r="BY159" s="761"/>
      <c r="BZ159" s="761"/>
      <c r="CA159" s="761"/>
      <c r="CB159" s="761"/>
      <c r="CC159" s="762"/>
      <c r="CD159" s="367" t="s">
        <v>35</v>
      </c>
      <c r="CE159" s="368">
        <v>2500</v>
      </c>
      <c r="CF159" s="758" t="s">
        <v>191</v>
      </c>
      <c r="CG159" s="759"/>
      <c r="CH159" s="760"/>
      <c r="CI159" s="370">
        <f>ROUNDUP(CE159/2*0.585,0)</f>
        <v>732</v>
      </c>
      <c r="CJ159" s="763" t="s">
        <v>36</v>
      </c>
      <c r="CK159" s="761"/>
      <c r="CL159" s="761"/>
      <c r="CM159" s="761"/>
      <c r="CN159" s="761"/>
      <c r="CO159" s="762"/>
    </row>
    <row r="160" spans="1:93" ht="28.5" customHeight="1" thickBot="1" x14ac:dyDescent="0.25">
      <c r="A160" s="1072"/>
      <c r="B160" s="1073"/>
      <c r="C160" s="1074"/>
      <c r="D160" s="771"/>
      <c r="E160" s="772"/>
      <c r="F160" s="772"/>
      <c r="G160" s="772"/>
      <c r="H160" s="772"/>
      <c r="I160" s="772"/>
      <c r="J160" s="772"/>
      <c r="K160" s="772"/>
      <c r="L160" s="772"/>
      <c r="M160" s="772"/>
      <c r="N160" s="772"/>
      <c r="O160" s="773"/>
      <c r="P160" s="711" t="s">
        <v>280</v>
      </c>
      <c r="Q160" s="712"/>
      <c r="R160" s="712"/>
      <c r="S160" s="712"/>
      <c r="T160" s="712"/>
      <c r="U160" s="713"/>
      <c r="V160" s="711" t="s">
        <v>95</v>
      </c>
      <c r="W160" s="712"/>
      <c r="X160" s="712"/>
      <c r="Y160" s="712"/>
      <c r="Z160" s="712"/>
      <c r="AA160" s="787"/>
      <c r="AB160" s="711" t="s">
        <v>281</v>
      </c>
      <c r="AC160" s="712"/>
      <c r="AD160" s="712"/>
      <c r="AE160" s="712"/>
      <c r="AF160" s="712"/>
      <c r="AG160" s="713"/>
      <c r="AH160" s="792" t="s">
        <v>39</v>
      </c>
      <c r="AI160" s="793"/>
      <c r="AJ160" s="793"/>
      <c r="AK160" s="793"/>
      <c r="AL160" s="793"/>
      <c r="AM160" s="794"/>
      <c r="AN160" s="767" t="s">
        <v>166</v>
      </c>
      <c r="AO160" s="715"/>
      <c r="AP160" s="715"/>
      <c r="AQ160" s="715"/>
      <c r="AR160" s="715"/>
      <c r="AS160" s="716"/>
      <c r="AT160" s="714" t="s">
        <v>40</v>
      </c>
      <c r="AU160" s="715"/>
      <c r="AV160" s="715"/>
      <c r="AW160" s="715"/>
      <c r="AX160" s="715"/>
      <c r="AY160" s="716"/>
      <c r="AZ160" s="711" t="s">
        <v>170</v>
      </c>
      <c r="BA160" s="712"/>
      <c r="BB160" s="712"/>
      <c r="BC160" s="712"/>
      <c r="BD160" s="712"/>
      <c r="BE160" s="713"/>
      <c r="BF160" s="711" t="s">
        <v>43</v>
      </c>
      <c r="BG160" s="712"/>
      <c r="BH160" s="712"/>
      <c r="BI160" s="712"/>
      <c r="BJ160" s="712"/>
      <c r="BK160" s="713"/>
      <c r="BL160" s="714" t="s">
        <v>171</v>
      </c>
      <c r="BM160" s="715"/>
      <c r="BN160" s="715"/>
      <c r="BO160" s="715"/>
      <c r="BP160" s="715"/>
      <c r="BQ160" s="716"/>
      <c r="BR160" s="714" t="s">
        <v>42</v>
      </c>
      <c r="BS160" s="715"/>
      <c r="BT160" s="715"/>
      <c r="BU160" s="715"/>
      <c r="BV160" s="715"/>
      <c r="BW160" s="716"/>
      <c r="BX160" s="717" t="s">
        <v>41</v>
      </c>
      <c r="BY160" s="712"/>
      <c r="BZ160" s="712"/>
      <c r="CA160" s="712"/>
      <c r="CB160" s="712"/>
      <c r="CC160" s="713"/>
      <c r="CD160" s="711" t="s">
        <v>41</v>
      </c>
      <c r="CE160" s="712"/>
      <c r="CF160" s="712"/>
      <c r="CG160" s="712"/>
      <c r="CH160" s="712"/>
      <c r="CI160" s="713"/>
      <c r="CJ160" s="711" t="s">
        <v>41</v>
      </c>
      <c r="CK160" s="712"/>
      <c r="CL160" s="712"/>
      <c r="CM160" s="712"/>
      <c r="CN160" s="712"/>
      <c r="CO160" s="713"/>
    </row>
    <row r="161" spans="1:93" ht="30.75" customHeight="1" x14ac:dyDescent="0.2">
      <c r="A161" s="718" t="s">
        <v>10</v>
      </c>
      <c r="B161" s="720" t="s">
        <v>419</v>
      </c>
      <c r="C161" s="722" t="s">
        <v>12</v>
      </c>
      <c r="D161" s="1124" t="s">
        <v>159</v>
      </c>
      <c r="E161" s="1125"/>
      <c r="F161" s="1125"/>
      <c r="G161" s="1125"/>
      <c r="H161" s="1125"/>
      <c r="I161" s="1126"/>
      <c r="J161" s="1124" t="s">
        <v>201</v>
      </c>
      <c r="K161" s="1125"/>
      <c r="L161" s="1125"/>
      <c r="M161" s="1125"/>
      <c r="N161" s="1125"/>
      <c r="O161" s="1126"/>
      <c r="P161" s="728" t="s">
        <v>279</v>
      </c>
      <c r="Q161" s="729"/>
      <c r="R161" s="729"/>
      <c r="S161" s="729"/>
      <c r="T161" s="729"/>
      <c r="U161" s="730"/>
      <c r="V161" s="697" t="s">
        <v>277</v>
      </c>
      <c r="W161" s="698"/>
      <c r="X161" s="698"/>
      <c r="Y161" s="698"/>
      <c r="Z161" s="698"/>
      <c r="AA161" s="698"/>
      <c r="AB161" s="728" t="s">
        <v>279</v>
      </c>
      <c r="AC161" s="729"/>
      <c r="AD161" s="729"/>
      <c r="AE161" s="729"/>
      <c r="AF161" s="729"/>
      <c r="AG161" s="730"/>
      <c r="AH161" s="697" t="s">
        <v>277</v>
      </c>
      <c r="AI161" s="698"/>
      <c r="AJ161" s="698"/>
      <c r="AK161" s="698"/>
      <c r="AL161" s="698"/>
      <c r="AM161" s="699"/>
      <c r="AN161" s="731" t="s">
        <v>279</v>
      </c>
      <c r="AO161" s="731"/>
      <c r="AP161" s="731"/>
      <c r="AQ161" s="731"/>
      <c r="AR161" s="731"/>
      <c r="AS161" s="732"/>
      <c r="AT161" s="733" t="s">
        <v>277</v>
      </c>
      <c r="AU161" s="734"/>
      <c r="AV161" s="734"/>
      <c r="AW161" s="734"/>
      <c r="AX161" s="734"/>
      <c r="AY161" s="735"/>
      <c r="AZ161" s="728" t="s">
        <v>279</v>
      </c>
      <c r="BA161" s="729"/>
      <c r="BB161" s="729"/>
      <c r="BC161" s="729"/>
      <c r="BD161" s="729"/>
      <c r="BE161" s="730"/>
      <c r="BF161" s="697" t="s">
        <v>277</v>
      </c>
      <c r="BG161" s="698"/>
      <c r="BH161" s="698"/>
      <c r="BI161" s="698"/>
      <c r="BJ161" s="698"/>
      <c r="BK161" s="699"/>
      <c r="BL161" s="736" t="s">
        <v>279</v>
      </c>
      <c r="BM161" s="731"/>
      <c r="BN161" s="731"/>
      <c r="BO161" s="731"/>
      <c r="BP161" s="731"/>
      <c r="BQ161" s="732"/>
      <c r="BR161" s="733" t="s">
        <v>277</v>
      </c>
      <c r="BS161" s="734"/>
      <c r="BT161" s="734"/>
      <c r="BU161" s="734"/>
      <c r="BV161" s="734"/>
      <c r="BW161" s="735"/>
      <c r="BX161" s="729" t="s">
        <v>279</v>
      </c>
      <c r="BY161" s="729"/>
      <c r="BZ161" s="729"/>
      <c r="CA161" s="729"/>
      <c r="CB161" s="729"/>
      <c r="CC161" s="730"/>
      <c r="CD161" s="697" t="s">
        <v>278</v>
      </c>
      <c r="CE161" s="698"/>
      <c r="CF161" s="698"/>
      <c r="CG161" s="698"/>
      <c r="CH161" s="698"/>
      <c r="CI161" s="699"/>
      <c r="CJ161" s="697" t="s">
        <v>125</v>
      </c>
      <c r="CK161" s="698"/>
      <c r="CL161" s="698"/>
      <c r="CM161" s="698"/>
      <c r="CN161" s="698"/>
      <c r="CO161" s="699"/>
    </row>
    <row r="162" spans="1:93" x14ac:dyDescent="0.2">
      <c r="A162" s="719"/>
      <c r="B162" s="721"/>
      <c r="C162" s="723"/>
      <c r="D162" s="294">
        <v>0</v>
      </c>
      <c r="E162" s="226">
        <v>1</v>
      </c>
      <c r="F162" s="226">
        <v>2</v>
      </c>
      <c r="G162" s="226">
        <v>3</v>
      </c>
      <c r="H162" s="226">
        <v>4</v>
      </c>
      <c r="I162" s="227">
        <v>5</v>
      </c>
      <c r="J162" s="294">
        <v>0</v>
      </c>
      <c r="K162" s="226">
        <v>1</v>
      </c>
      <c r="L162" s="226">
        <v>2</v>
      </c>
      <c r="M162" s="226">
        <v>3</v>
      </c>
      <c r="N162" s="226">
        <v>4</v>
      </c>
      <c r="O162" s="227">
        <v>5</v>
      </c>
      <c r="P162" s="371" t="s">
        <v>27</v>
      </c>
      <c r="Q162" s="372" t="s">
        <v>0</v>
      </c>
      <c r="R162" s="372" t="s">
        <v>1</v>
      </c>
      <c r="S162" s="372" t="s">
        <v>2</v>
      </c>
      <c r="T162" s="372" t="s">
        <v>3</v>
      </c>
      <c r="U162" s="373" t="s">
        <v>28</v>
      </c>
      <c r="V162" s="371" t="s">
        <v>27</v>
      </c>
      <c r="W162" s="372" t="s">
        <v>0</v>
      </c>
      <c r="X162" s="372" t="s">
        <v>1</v>
      </c>
      <c r="Y162" s="372" t="s">
        <v>2</v>
      </c>
      <c r="Z162" s="372" t="s">
        <v>3</v>
      </c>
      <c r="AA162" s="374" t="s">
        <v>28</v>
      </c>
      <c r="AB162" s="371" t="s">
        <v>27</v>
      </c>
      <c r="AC162" s="372" t="s">
        <v>0</v>
      </c>
      <c r="AD162" s="372" t="s">
        <v>1</v>
      </c>
      <c r="AE162" s="372" t="s">
        <v>2</v>
      </c>
      <c r="AF162" s="372" t="s">
        <v>3</v>
      </c>
      <c r="AG162" s="373" t="s">
        <v>28</v>
      </c>
      <c r="AH162" s="371" t="s">
        <v>27</v>
      </c>
      <c r="AI162" s="372" t="s">
        <v>0</v>
      </c>
      <c r="AJ162" s="372" t="s">
        <v>1</v>
      </c>
      <c r="AK162" s="372" t="s">
        <v>2</v>
      </c>
      <c r="AL162" s="372" t="s">
        <v>3</v>
      </c>
      <c r="AM162" s="373" t="s">
        <v>28</v>
      </c>
      <c r="AN162" s="375" t="s">
        <v>27</v>
      </c>
      <c r="AO162" s="372" t="s">
        <v>0</v>
      </c>
      <c r="AP162" s="372" t="s">
        <v>1</v>
      </c>
      <c r="AQ162" s="372" t="s">
        <v>2</v>
      </c>
      <c r="AR162" s="372" t="s">
        <v>3</v>
      </c>
      <c r="AS162" s="373" t="s">
        <v>28</v>
      </c>
      <c r="AT162" s="371" t="s">
        <v>27</v>
      </c>
      <c r="AU162" s="372" t="s">
        <v>0</v>
      </c>
      <c r="AV162" s="372" t="s">
        <v>1</v>
      </c>
      <c r="AW162" s="372" t="s">
        <v>2</v>
      </c>
      <c r="AX162" s="372" t="s">
        <v>3</v>
      </c>
      <c r="AY162" s="373" t="s">
        <v>28</v>
      </c>
      <c r="AZ162" s="371" t="s">
        <v>27</v>
      </c>
      <c r="BA162" s="372" t="s">
        <v>0</v>
      </c>
      <c r="BB162" s="372" t="s">
        <v>1</v>
      </c>
      <c r="BC162" s="372" t="s">
        <v>2</v>
      </c>
      <c r="BD162" s="372" t="s">
        <v>3</v>
      </c>
      <c r="BE162" s="373" t="s">
        <v>28</v>
      </c>
      <c r="BF162" s="371" t="s">
        <v>27</v>
      </c>
      <c r="BG162" s="372" t="s">
        <v>0</v>
      </c>
      <c r="BH162" s="372" t="s">
        <v>1</v>
      </c>
      <c r="BI162" s="372" t="s">
        <v>2</v>
      </c>
      <c r="BJ162" s="372" t="s">
        <v>3</v>
      </c>
      <c r="BK162" s="373" t="s">
        <v>28</v>
      </c>
      <c r="BL162" s="371" t="s">
        <v>27</v>
      </c>
      <c r="BM162" s="372" t="s">
        <v>0</v>
      </c>
      <c r="BN162" s="372" t="s">
        <v>1</v>
      </c>
      <c r="BO162" s="372" t="s">
        <v>2</v>
      </c>
      <c r="BP162" s="372" t="s">
        <v>3</v>
      </c>
      <c r="BQ162" s="373" t="s">
        <v>28</v>
      </c>
      <c r="BR162" s="371" t="s">
        <v>27</v>
      </c>
      <c r="BS162" s="372" t="s">
        <v>0</v>
      </c>
      <c r="BT162" s="372" t="s">
        <v>1</v>
      </c>
      <c r="BU162" s="372" t="s">
        <v>2</v>
      </c>
      <c r="BV162" s="372" t="s">
        <v>3</v>
      </c>
      <c r="BW162" s="373" t="s">
        <v>28</v>
      </c>
      <c r="BX162" s="375" t="s">
        <v>27</v>
      </c>
      <c r="BY162" s="372" t="s">
        <v>0</v>
      </c>
      <c r="BZ162" s="372" t="s">
        <v>1</v>
      </c>
      <c r="CA162" s="372" t="s">
        <v>2</v>
      </c>
      <c r="CB162" s="372" t="s">
        <v>3</v>
      </c>
      <c r="CC162" s="373" t="s">
        <v>28</v>
      </c>
      <c r="CD162" s="371" t="s">
        <v>27</v>
      </c>
      <c r="CE162" s="372" t="s">
        <v>0</v>
      </c>
      <c r="CF162" s="372" t="s">
        <v>1</v>
      </c>
      <c r="CG162" s="372" t="s">
        <v>2</v>
      </c>
      <c r="CH162" s="372" t="s">
        <v>3</v>
      </c>
      <c r="CI162" s="373" t="s">
        <v>28</v>
      </c>
      <c r="CJ162" s="371" t="s">
        <v>27</v>
      </c>
      <c r="CK162" s="372" t="s">
        <v>0</v>
      </c>
      <c r="CL162" s="372" t="s">
        <v>1</v>
      </c>
      <c r="CM162" s="372" t="s">
        <v>2</v>
      </c>
      <c r="CN162" s="372" t="s">
        <v>3</v>
      </c>
      <c r="CO162" s="373" t="s">
        <v>28</v>
      </c>
    </row>
    <row r="163" spans="1:93" x14ac:dyDescent="0.2">
      <c r="A163" s="719"/>
      <c r="B163" s="721"/>
      <c r="C163" s="723"/>
      <c r="D163" s="294" t="s">
        <v>160</v>
      </c>
      <c r="E163" s="226" t="s">
        <v>161</v>
      </c>
      <c r="F163" s="226" t="s">
        <v>162</v>
      </c>
      <c r="G163" s="226" t="s">
        <v>163</v>
      </c>
      <c r="H163" s="226" t="s">
        <v>164</v>
      </c>
      <c r="I163" s="227" t="s">
        <v>165</v>
      </c>
      <c r="J163" s="294" t="s">
        <v>160</v>
      </c>
      <c r="K163" s="226" t="s">
        <v>161</v>
      </c>
      <c r="L163" s="226" t="s">
        <v>162</v>
      </c>
      <c r="M163" s="226" t="s">
        <v>163</v>
      </c>
      <c r="N163" s="226" t="s">
        <v>164</v>
      </c>
      <c r="O163" s="227" t="s">
        <v>165</v>
      </c>
      <c r="P163" s="376" t="s">
        <v>29</v>
      </c>
      <c r="Q163" s="377">
        <v>7.4999999999999997E-2</v>
      </c>
      <c r="R163" s="378">
        <v>0.05</v>
      </c>
      <c r="S163" s="378">
        <v>0.05</v>
      </c>
      <c r="T163" s="377">
        <v>2.5000000000000001E-2</v>
      </c>
      <c r="U163" s="379">
        <v>2.5000000000000001E-2</v>
      </c>
      <c r="V163" s="376" t="s">
        <v>29</v>
      </c>
      <c r="W163" s="377">
        <v>7.4999999999999997E-2</v>
      </c>
      <c r="X163" s="378">
        <v>0.05</v>
      </c>
      <c r="Y163" s="378">
        <v>0.05</v>
      </c>
      <c r="Z163" s="377">
        <v>2.5000000000000001E-2</v>
      </c>
      <c r="AA163" s="380">
        <v>2.5000000000000001E-2</v>
      </c>
      <c r="AB163" s="376" t="s">
        <v>29</v>
      </c>
      <c r="AC163" s="377">
        <v>7.4999999999999997E-2</v>
      </c>
      <c r="AD163" s="378">
        <v>0.05</v>
      </c>
      <c r="AE163" s="378">
        <v>0.05</v>
      </c>
      <c r="AF163" s="377">
        <v>2.5000000000000001E-2</v>
      </c>
      <c r="AG163" s="379">
        <v>2.5000000000000001E-2</v>
      </c>
      <c r="AH163" s="376" t="s">
        <v>29</v>
      </c>
      <c r="AI163" s="377">
        <v>7.4999999999999997E-2</v>
      </c>
      <c r="AJ163" s="378">
        <v>0.05</v>
      </c>
      <c r="AK163" s="378">
        <v>0.05</v>
      </c>
      <c r="AL163" s="377">
        <v>2.5000000000000001E-2</v>
      </c>
      <c r="AM163" s="379">
        <v>2.5000000000000001E-2</v>
      </c>
      <c r="AN163" s="381" t="s">
        <v>29</v>
      </c>
      <c r="AO163" s="377">
        <v>7.4999999999999997E-2</v>
      </c>
      <c r="AP163" s="378">
        <v>0.05</v>
      </c>
      <c r="AQ163" s="378">
        <v>0.05</v>
      </c>
      <c r="AR163" s="377">
        <v>2.5000000000000001E-2</v>
      </c>
      <c r="AS163" s="379">
        <v>2.5000000000000001E-2</v>
      </c>
      <c r="AT163" s="376" t="s">
        <v>29</v>
      </c>
      <c r="AU163" s="377">
        <v>7.4999999999999997E-2</v>
      </c>
      <c r="AV163" s="378">
        <v>0.05</v>
      </c>
      <c r="AW163" s="378">
        <v>0.05</v>
      </c>
      <c r="AX163" s="377">
        <v>2.5000000000000001E-2</v>
      </c>
      <c r="AY163" s="379">
        <v>2.5000000000000001E-2</v>
      </c>
      <c r="AZ163" s="376" t="s">
        <v>29</v>
      </c>
      <c r="BA163" s="377">
        <v>7.4999999999999997E-2</v>
      </c>
      <c r="BB163" s="378">
        <v>0.05</v>
      </c>
      <c r="BC163" s="378">
        <v>0.05</v>
      </c>
      <c r="BD163" s="377">
        <v>2.5000000000000001E-2</v>
      </c>
      <c r="BE163" s="379">
        <v>2.5000000000000001E-2</v>
      </c>
      <c r="BF163" s="376" t="s">
        <v>29</v>
      </c>
      <c r="BG163" s="377">
        <v>7.4999999999999997E-2</v>
      </c>
      <c r="BH163" s="378">
        <v>0.05</v>
      </c>
      <c r="BI163" s="378">
        <v>0.05</v>
      </c>
      <c r="BJ163" s="377">
        <v>2.5000000000000001E-2</v>
      </c>
      <c r="BK163" s="379">
        <v>2.5000000000000001E-2</v>
      </c>
      <c r="BL163" s="376" t="s">
        <v>29</v>
      </c>
      <c r="BM163" s="377">
        <v>7.4999999999999997E-2</v>
      </c>
      <c r="BN163" s="378">
        <v>0.05</v>
      </c>
      <c r="BO163" s="378">
        <v>0.05</v>
      </c>
      <c r="BP163" s="377">
        <v>2.5000000000000001E-2</v>
      </c>
      <c r="BQ163" s="379">
        <v>2.5000000000000001E-2</v>
      </c>
      <c r="BR163" s="376" t="s">
        <v>29</v>
      </c>
      <c r="BS163" s="377">
        <v>7.4999999999999997E-2</v>
      </c>
      <c r="BT163" s="378">
        <v>0.05</v>
      </c>
      <c r="BU163" s="378">
        <v>0.05</v>
      </c>
      <c r="BV163" s="377">
        <v>2.5000000000000001E-2</v>
      </c>
      <c r="BW163" s="379">
        <v>2.5000000000000001E-2</v>
      </c>
      <c r="BX163" s="381" t="s">
        <v>29</v>
      </c>
      <c r="BY163" s="377">
        <v>7.4999999999999997E-2</v>
      </c>
      <c r="BZ163" s="378">
        <v>0.05</v>
      </c>
      <c r="CA163" s="378">
        <v>0.05</v>
      </c>
      <c r="CB163" s="377">
        <v>2.5000000000000001E-2</v>
      </c>
      <c r="CC163" s="379">
        <v>2.5000000000000001E-2</v>
      </c>
      <c r="CD163" s="376" t="s">
        <v>29</v>
      </c>
      <c r="CE163" s="377">
        <v>7.4999999999999997E-2</v>
      </c>
      <c r="CF163" s="378">
        <v>0.05</v>
      </c>
      <c r="CG163" s="378">
        <v>0.05</v>
      </c>
      <c r="CH163" s="377">
        <v>2.5000000000000001E-2</v>
      </c>
      <c r="CI163" s="379">
        <v>2.5000000000000001E-2</v>
      </c>
      <c r="CJ163" s="376" t="s">
        <v>29</v>
      </c>
      <c r="CK163" s="377">
        <v>7.4999999999999997E-2</v>
      </c>
      <c r="CL163" s="378">
        <v>0.05</v>
      </c>
      <c r="CM163" s="378">
        <v>0.05</v>
      </c>
      <c r="CN163" s="377">
        <v>2.5000000000000001E-2</v>
      </c>
      <c r="CO163" s="379">
        <v>2.5000000000000001E-2</v>
      </c>
    </row>
    <row r="164" spans="1:93" ht="13.5" thickBot="1" x14ac:dyDescent="0.25">
      <c r="A164" s="719"/>
      <c r="B164" s="721"/>
      <c r="C164" s="724"/>
      <c r="D164" s="424"/>
      <c r="E164" s="229"/>
      <c r="F164" s="229"/>
      <c r="G164" s="229"/>
      <c r="H164" s="229"/>
      <c r="I164" s="425"/>
      <c r="J164" s="229"/>
      <c r="K164" s="229"/>
      <c r="L164" s="229"/>
      <c r="M164" s="229"/>
      <c r="N164" s="229"/>
      <c r="O164" s="229"/>
      <c r="P164" s="382" t="s">
        <v>4</v>
      </c>
      <c r="Q164" s="383" t="s">
        <v>5</v>
      </c>
      <c r="R164" s="383" t="s">
        <v>6</v>
      </c>
      <c r="S164" s="383" t="s">
        <v>7</v>
      </c>
      <c r="T164" s="383" t="s">
        <v>8</v>
      </c>
      <c r="U164" s="384" t="s">
        <v>9</v>
      </c>
      <c r="V164" s="382" t="s">
        <v>4</v>
      </c>
      <c r="W164" s="383" t="s">
        <v>5</v>
      </c>
      <c r="X164" s="383" t="s">
        <v>6</v>
      </c>
      <c r="Y164" s="383" t="s">
        <v>7</v>
      </c>
      <c r="Z164" s="383" t="s">
        <v>8</v>
      </c>
      <c r="AA164" s="385" t="s">
        <v>9</v>
      </c>
      <c r="AB164" s="382" t="s">
        <v>4</v>
      </c>
      <c r="AC164" s="383" t="s">
        <v>5</v>
      </c>
      <c r="AD164" s="383" t="s">
        <v>6</v>
      </c>
      <c r="AE164" s="383" t="s">
        <v>7</v>
      </c>
      <c r="AF164" s="383" t="s">
        <v>8</v>
      </c>
      <c r="AG164" s="384" t="s">
        <v>9</v>
      </c>
      <c r="AH164" s="462" t="s">
        <v>4</v>
      </c>
      <c r="AI164" s="463" t="s">
        <v>5</v>
      </c>
      <c r="AJ164" s="463" t="s">
        <v>6</v>
      </c>
      <c r="AK164" s="463" t="s">
        <v>7</v>
      </c>
      <c r="AL164" s="463" t="s">
        <v>8</v>
      </c>
      <c r="AM164" s="464" t="s">
        <v>9</v>
      </c>
      <c r="AN164" s="386" t="s">
        <v>4</v>
      </c>
      <c r="AO164" s="383" t="s">
        <v>5</v>
      </c>
      <c r="AP164" s="383" t="s">
        <v>6</v>
      </c>
      <c r="AQ164" s="383" t="s">
        <v>7</v>
      </c>
      <c r="AR164" s="383" t="s">
        <v>8</v>
      </c>
      <c r="AS164" s="384" t="s">
        <v>9</v>
      </c>
      <c r="AT164" s="382" t="s">
        <v>4</v>
      </c>
      <c r="AU164" s="383" t="s">
        <v>5</v>
      </c>
      <c r="AV164" s="383" t="s">
        <v>6</v>
      </c>
      <c r="AW164" s="383" t="s">
        <v>7</v>
      </c>
      <c r="AX164" s="383" t="s">
        <v>8</v>
      </c>
      <c r="AY164" s="384" t="s">
        <v>9</v>
      </c>
      <c r="AZ164" s="382" t="s">
        <v>4</v>
      </c>
      <c r="BA164" s="383" t="s">
        <v>5</v>
      </c>
      <c r="BB164" s="383" t="s">
        <v>6</v>
      </c>
      <c r="BC164" s="383" t="s">
        <v>7</v>
      </c>
      <c r="BD164" s="383" t="s">
        <v>8</v>
      </c>
      <c r="BE164" s="384" t="s">
        <v>9</v>
      </c>
      <c r="BF164" s="382" t="s">
        <v>4</v>
      </c>
      <c r="BG164" s="383" t="s">
        <v>5</v>
      </c>
      <c r="BH164" s="383" t="s">
        <v>6</v>
      </c>
      <c r="BI164" s="383" t="s">
        <v>7</v>
      </c>
      <c r="BJ164" s="383" t="s">
        <v>8</v>
      </c>
      <c r="BK164" s="384" t="s">
        <v>9</v>
      </c>
      <c r="BL164" s="382" t="s">
        <v>4</v>
      </c>
      <c r="BM164" s="383" t="s">
        <v>5</v>
      </c>
      <c r="BN164" s="383" t="s">
        <v>6</v>
      </c>
      <c r="BO164" s="383" t="s">
        <v>7</v>
      </c>
      <c r="BP164" s="383" t="s">
        <v>8</v>
      </c>
      <c r="BQ164" s="384" t="s">
        <v>9</v>
      </c>
      <c r="BR164" s="382" t="s">
        <v>4</v>
      </c>
      <c r="BS164" s="383" t="s">
        <v>5</v>
      </c>
      <c r="BT164" s="383" t="s">
        <v>6</v>
      </c>
      <c r="BU164" s="383" t="s">
        <v>7</v>
      </c>
      <c r="BV164" s="383" t="s">
        <v>8</v>
      </c>
      <c r="BW164" s="384" t="s">
        <v>9</v>
      </c>
      <c r="BX164" s="386" t="s">
        <v>4</v>
      </c>
      <c r="BY164" s="383" t="s">
        <v>5</v>
      </c>
      <c r="BZ164" s="383" t="s">
        <v>6</v>
      </c>
      <c r="CA164" s="383" t="s">
        <v>7</v>
      </c>
      <c r="CB164" s="383" t="s">
        <v>8</v>
      </c>
      <c r="CC164" s="384" t="s">
        <v>9</v>
      </c>
      <c r="CD164" s="382" t="s">
        <v>4</v>
      </c>
      <c r="CE164" s="383" t="s">
        <v>5</v>
      </c>
      <c r="CF164" s="383" t="s">
        <v>6</v>
      </c>
      <c r="CG164" s="383" t="s">
        <v>7</v>
      </c>
      <c r="CH164" s="383" t="s">
        <v>8</v>
      </c>
      <c r="CI164" s="384" t="s">
        <v>9</v>
      </c>
      <c r="CJ164" s="382" t="s">
        <v>4</v>
      </c>
      <c r="CK164" s="383" t="s">
        <v>5</v>
      </c>
      <c r="CL164" s="383" t="s">
        <v>6</v>
      </c>
      <c r="CM164" s="383" t="s">
        <v>7</v>
      </c>
      <c r="CN164" s="383" t="s">
        <v>8</v>
      </c>
      <c r="CO164" s="384" t="s">
        <v>9</v>
      </c>
    </row>
    <row r="165" spans="1:93" ht="51" x14ac:dyDescent="0.2">
      <c r="A165" s="677">
        <v>1</v>
      </c>
      <c r="B165" s="330" t="s">
        <v>411</v>
      </c>
      <c r="C165" s="331" t="s">
        <v>15</v>
      </c>
      <c r="D165" s="1112">
        <v>2407</v>
      </c>
      <c r="E165" s="1113">
        <v>2539</v>
      </c>
      <c r="F165" s="1113">
        <v>2648</v>
      </c>
      <c r="G165" s="1113">
        <v>2760</v>
      </c>
      <c r="H165" s="1113">
        <v>2844</v>
      </c>
      <c r="I165" s="1114">
        <v>2928</v>
      </c>
      <c r="J165" s="418">
        <f>ROUNDUP(D165*0.7014,0)</f>
        <v>1689</v>
      </c>
      <c r="K165" s="419">
        <f t="shared" ref="K165:O180" si="175">ROUNDUP(E165*0.7014,0)</f>
        <v>1781</v>
      </c>
      <c r="L165" s="419">
        <f t="shared" si="175"/>
        <v>1858</v>
      </c>
      <c r="M165" s="419">
        <f t="shared" si="175"/>
        <v>1936</v>
      </c>
      <c r="N165" s="419">
        <f t="shared" si="175"/>
        <v>1995</v>
      </c>
      <c r="O165" s="420">
        <f t="shared" si="175"/>
        <v>2054</v>
      </c>
      <c r="P165" s="415">
        <f t="shared" ref="P165:U180" si="176">D165*1.25</f>
        <v>3008.75</v>
      </c>
      <c r="Q165" s="416">
        <f t="shared" si="176"/>
        <v>3173.75</v>
      </c>
      <c r="R165" s="416">
        <f t="shared" si="176"/>
        <v>3310</v>
      </c>
      <c r="S165" s="416">
        <f t="shared" si="176"/>
        <v>3450</v>
      </c>
      <c r="T165" s="416">
        <f t="shared" si="176"/>
        <v>3555</v>
      </c>
      <c r="U165" s="417">
        <f t="shared" si="176"/>
        <v>3660</v>
      </c>
      <c r="V165" s="406">
        <f t="shared" ref="V165:AA180" si="177">ROUNDUP(P165*0.585,0)</f>
        <v>1761</v>
      </c>
      <c r="W165" s="407">
        <f t="shared" si="177"/>
        <v>1857</v>
      </c>
      <c r="X165" s="407">
        <f t="shared" si="177"/>
        <v>1937</v>
      </c>
      <c r="Y165" s="407">
        <f t="shared" si="177"/>
        <v>2019</v>
      </c>
      <c r="Z165" s="407">
        <f t="shared" si="177"/>
        <v>2080</v>
      </c>
      <c r="AA165" s="408">
        <f>ROUNDUP(U165*0.585,0)</f>
        <v>2142</v>
      </c>
      <c r="AB165" s="415">
        <f>P165*1.2</f>
        <v>3610.5</v>
      </c>
      <c r="AC165" s="416">
        <f t="shared" ref="AC165:AG180" si="178">Q165*1.2</f>
        <v>3808.5</v>
      </c>
      <c r="AD165" s="416">
        <f t="shared" si="178"/>
        <v>3972</v>
      </c>
      <c r="AE165" s="416">
        <f t="shared" si="178"/>
        <v>4140</v>
      </c>
      <c r="AF165" s="416">
        <f t="shared" si="178"/>
        <v>4266</v>
      </c>
      <c r="AG165" s="417">
        <f t="shared" si="178"/>
        <v>4392</v>
      </c>
      <c r="AH165" s="406">
        <f t="shared" ref="AH165:AM182" si="179">ROUNDUP(AB165*0.585,0)</f>
        <v>2113</v>
      </c>
      <c r="AI165" s="407">
        <f t="shared" si="179"/>
        <v>2228</v>
      </c>
      <c r="AJ165" s="407">
        <f t="shared" si="179"/>
        <v>2324</v>
      </c>
      <c r="AK165" s="407">
        <f t="shared" si="179"/>
        <v>2422</v>
      </c>
      <c r="AL165" s="407">
        <f t="shared" si="179"/>
        <v>2496</v>
      </c>
      <c r="AM165" s="408">
        <f t="shared" si="179"/>
        <v>2570</v>
      </c>
      <c r="AN165" s="429">
        <f>(BX165-AB165)/4+AB165</f>
        <v>3869.625</v>
      </c>
      <c r="AO165" s="427">
        <f t="shared" ref="AO165:AS180" si="180">(BY165-AC165)/4+AC165</f>
        <v>4105.375</v>
      </c>
      <c r="AP165" s="427">
        <f t="shared" si="180"/>
        <v>4290.5</v>
      </c>
      <c r="AQ165" s="427">
        <f t="shared" si="180"/>
        <v>4482.25</v>
      </c>
      <c r="AR165" s="427">
        <f t="shared" si="180"/>
        <v>4611.25</v>
      </c>
      <c r="AS165" s="435">
        <f t="shared" si="180"/>
        <v>4741.25</v>
      </c>
      <c r="AT165" s="442">
        <f t="shared" ref="AT165:AY180" si="181">ROUNDUP(AN165*0.585,0)</f>
        <v>2264</v>
      </c>
      <c r="AU165" s="443">
        <f t="shared" si="181"/>
        <v>2402</v>
      </c>
      <c r="AV165" s="443">
        <f t="shared" si="181"/>
        <v>2510</v>
      </c>
      <c r="AW165" s="443">
        <f t="shared" si="181"/>
        <v>2623</v>
      </c>
      <c r="AX165" s="443">
        <f t="shared" si="181"/>
        <v>2698</v>
      </c>
      <c r="AY165" s="444">
        <f>ROUNDUP(AS165*0.585,0)</f>
        <v>2774</v>
      </c>
      <c r="AZ165" s="415">
        <f>(BX165-AB165)/4+AN165</f>
        <v>4128.75</v>
      </c>
      <c r="BA165" s="416">
        <f t="shared" ref="BA165:BE180" si="182">(BY165-AC165)/4+AO165</f>
        <v>4402.25</v>
      </c>
      <c r="BB165" s="416">
        <f t="shared" si="182"/>
        <v>4609</v>
      </c>
      <c r="BC165" s="416">
        <f t="shared" si="182"/>
        <v>4824.5</v>
      </c>
      <c r="BD165" s="416">
        <f t="shared" si="182"/>
        <v>4956.5</v>
      </c>
      <c r="BE165" s="417">
        <f t="shared" si="182"/>
        <v>5090.5</v>
      </c>
      <c r="BF165" s="406">
        <f t="shared" ref="BF165:BK180" si="183">ROUNDUP(AZ165*0.585,0)</f>
        <v>2416</v>
      </c>
      <c r="BG165" s="407">
        <f t="shared" si="183"/>
        <v>2576</v>
      </c>
      <c r="BH165" s="407">
        <f t="shared" si="183"/>
        <v>2697</v>
      </c>
      <c r="BI165" s="407">
        <f t="shared" si="183"/>
        <v>2823</v>
      </c>
      <c r="BJ165" s="407">
        <f t="shared" si="183"/>
        <v>2900</v>
      </c>
      <c r="BK165" s="408">
        <f>ROUNDUP(BE165*0.585,0)</f>
        <v>2978</v>
      </c>
      <c r="BL165" s="429">
        <f>(BX165-AB165)/4+AZ165</f>
        <v>4387.875</v>
      </c>
      <c r="BM165" s="434">
        <f t="shared" ref="BM165:BQ180" si="184">(BY165-AC165)/4+BA165</f>
        <v>4699.125</v>
      </c>
      <c r="BN165" s="434">
        <f t="shared" si="184"/>
        <v>4927.5</v>
      </c>
      <c r="BO165" s="434">
        <f t="shared" si="184"/>
        <v>5166.75</v>
      </c>
      <c r="BP165" s="434">
        <f t="shared" si="184"/>
        <v>5301.75</v>
      </c>
      <c r="BQ165" s="438">
        <f t="shared" si="184"/>
        <v>5439.75</v>
      </c>
      <c r="BR165" s="442">
        <f t="shared" ref="BR165:BW180" si="185">ROUNDUP(BL165*0.585,0)</f>
        <v>2567</v>
      </c>
      <c r="BS165" s="443">
        <f t="shared" si="185"/>
        <v>2749</v>
      </c>
      <c r="BT165" s="443">
        <f t="shared" si="185"/>
        <v>2883</v>
      </c>
      <c r="BU165" s="443">
        <f t="shared" si="185"/>
        <v>3023</v>
      </c>
      <c r="BV165" s="443">
        <f t="shared" si="185"/>
        <v>3102</v>
      </c>
      <c r="BW165" s="444">
        <f>ROUNDUP(BQ165*0.585,0)</f>
        <v>3183</v>
      </c>
      <c r="BX165" s="430">
        <v>4647</v>
      </c>
      <c r="BY165" s="426">
        <f>ROUNDUP(BX165*$BY$9+BX165,0)</f>
        <v>4996</v>
      </c>
      <c r="BZ165" s="426">
        <f>ROUNDUP(BY165*$BZ$9+BY165,0)</f>
        <v>5246</v>
      </c>
      <c r="CA165" s="426">
        <f>ROUNDUP(BZ165*$CA$9+BZ165,0)</f>
        <v>5509</v>
      </c>
      <c r="CB165" s="426">
        <f>ROUNDUP(CA165*$CB$9+CA165,0)</f>
        <v>5647</v>
      </c>
      <c r="CC165" s="428">
        <f>ROUNDUP(CB165*$CC$9+CB165,0)</f>
        <v>5789</v>
      </c>
      <c r="CD165" s="406">
        <f t="shared" ref="CD165:CI180" si="186">ROUNDUP(BX165*0.585,0)</f>
        <v>2719</v>
      </c>
      <c r="CE165" s="407">
        <f t="shared" si="186"/>
        <v>2923</v>
      </c>
      <c r="CF165" s="407">
        <f t="shared" si="186"/>
        <v>3069</v>
      </c>
      <c r="CG165" s="407">
        <f t="shared" si="186"/>
        <v>3223</v>
      </c>
      <c r="CH165" s="407">
        <f t="shared" si="186"/>
        <v>3304</v>
      </c>
      <c r="CI165" s="439">
        <f>ROUNDUP(CC165*0.585,0)</f>
        <v>3387</v>
      </c>
      <c r="CJ165" s="402">
        <v>1.86</v>
      </c>
      <c r="CK165" s="403">
        <f t="shared" ref="CK165:CK182" si="187">CJ165*$CK$9+CJ165</f>
        <v>1.9995000000000001</v>
      </c>
      <c r="CL165" s="403">
        <f>CK165*$CL$9+CK165</f>
        <v>2.099475</v>
      </c>
      <c r="CM165" s="403">
        <f>CL165*$CM$9+CL165</f>
        <v>2.2044487500000001</v>
      </c>
      <c r="CN165" s="403">
        <f>CM165*$CN$9+CM165</f>
        <v>2.2595599687500001</v>
      </c>
      <c r="CO165" s="404">
        <f>CN165*$CO$9+CN165</f>
        <v>2.3160489679687499</v>
      </c>
    </row>
    <row r="166" spans="1:93" ht="15" x14ac:dyDescent="0.2">
      <c r="A166" s="679"/>
      <c r="B166" s="332" t="s">
        <v>412</v>
      </c>
      <c r="C166" s="333" t="s">
        <v>15</v>
      </c>
      <c r="D166" s="1115">
        <v>2287</v>
      </c>
      <c r="E166" s="1116">
        <v>2418</v>
      </c>
      <c r="F166" s="1116">
        <v>2526</v>
      </c>
      <c r="G166" s="1116">
        <v>2637</v>
      </c>
      <c r="H166" s="1116">
        <v>2719</v>
      </c>
      <c r="I166" s="1117">
        <v>2803</v>
      </c>
      <c r="J166" s="343">
        <f t="shared" ref="J166:O182" si="188">ROUNDUP(D166*0.7014,0)</f>
        <v>1605</v>
      </c>
      <c r="K166" s="344">
        <f t="shared" si="175"/>
        <v>1696</v>
      </c>
      <c r="L166" s="344">
        <f t="shared" si="175"/>
        <v>1772</v>
      </c>
      <c r="M166" s="344">
        <f t="shared" si="175"/>
        <v>1850</v>
      </c>
      <c r="N166" s="344">
        <f t="shared" si="175"/>
        <v>1908</v>
      </c>
      <c r="O166" s="345">
        <f t="shared" si="175"/>
        <v>1967</v>
      </c>
      <c r="P166" s="257">
        <f t="shared" si="176"/>
        <v>2858.75</v>
      </c>
      <c r="Q166" s="248">
        <f t="shared" si="176"/>
        <v>3022.5</v>
      </c>
      <c r="R166" s="248">
        <f t="shared" si="176"/>
        <v>3157.5</v>
      </c>
      <c r="S166" s="248">
        <f t="shared" si="176"/>
        <v>3296.25</v>
      </c>
      <c r="T166" s="248">
        <f t="shared" si="176"/>
        <v>3398.75</v>
      </c>
      <c r="U166" s="258">
        <f t="shared" si="176"/>
        <v>3503.75</v>
      </c>
      <c r="V166" s="409">
        <f t="shared" si="177"/>
        <v>1673</v>
      </c>
      <c r="W166" s="405">
        <f t="shared" si="177"/>
        <v>1769</v>
      </c>
      <c r="X166" s="405">
        <f t="shared" si="177"/>
        <v>1848</v>
      </c>
      <c r="Y166" s="405">
        <f t="shared" si="177"/>
        <v>1929</v>
      </c>
      <c r="Z166" s="405">
        <f t="shared" si="177"/>
        <v>1989</v>
      </c>
      <c r="AA166" s="410">
        <f t="shared" si="177"/>
        <v>2050</v>
      </c>
      <c r="AB166" s="257">
        <f t="shared" ref="AB166:AG182" si="189">P166*1.2</f>
        <v>3430.5</v>
      </c>
      <c r="AC166" s="248">
        <f t="shared" si="178"/>
        <v>3627</v>
      </c>
      <c r="AD166" s="248">
        <f t="shared" si="178"/>
        <v>3789</v>
      </c>
      <c r="AE166" s="248">
        <f t="shared" si="178"/>
        <v>3955.5</v>
      </c>
      <c r="AF166" s="248">
        <f t="shared" si="178"/>
        <v>4078.5</v>
      </c>
      <c r="AG166" s="258">
        <f t="shared" si="178"/>
        <v>4204.5</v>
      </c>
      <c r="AH166" s="409">
        <f t="shared" si="179"/>
        <v>2007</v>
      </c>
      <c r="AI166" s="405">
        <f t="shared" si="179"/>
        <v>2122</v>
      </c>
      <c r="AJ166" s="405">
        <f t="shared" si="179"/>
        <v>2217</v>
      </c>
      <c r="AK166" s="405">
        <f t="shared" si="179"/>
        <v>2314</v>
      </c>
      <c r="AL166" s="405">
        <f t="shared" si="179"/>
        <v>2386</v>
      </c>
      <c r="AM166" s="410">
        <f t="shared" si="179"/>
        <v>2460</v>
      </c>
      <c r="AN166" s="263">
        <f t="shared" ref="AN166:AS182" si="190">(BX166-AB166)/4+AB166</f>
        <v>3659.125</v>
      </c>
      <c r="AO166" s="366">
        <f t="shared" si="180"/>
        <v>3888</v>
      </c>
      <c r="AP166" s="366">
        <f t="shared" si="180"/>
        <v>4068</v>
      </c>
      <c r="AQ166" s="366">
        <f t="shared" si="180"/>
        <v>4254.375</v>
      </c>
      <c r="AR166" s="366">
        <f t="shared" si="180"/>
        <v>4378.875</v>
      </c>
      <c r="AS166" s="436">
        <f t="shared" si="180"/>
        <v>4506.375</v>
      </c>
      <c r="AT166" s="445">
        <f t="shared" si="181"/>
        <v>2141</v>
      </c>
      <c r="AU166" s="446">
        <f t="shared" si="181"/>
        <v>2275</v>
      </c>
      <c r="AV166" s="446">
        <f t="shared" si="181"/>
        <v>2380</v>
      </c>
      <c r="AW166" s="446">
        <f t="shared" si="181"/>
        <v>2489</v>
      </c>
      <c r="AX166" s="446">
        <f t="shared" si="181"/>
        <v>2562</v>
      </c>
      <c r="AY166" s="447">
        <f t="shared" si="181"/>
        <v>2637</v>
      </c>
      <c r="AZ166" s="257">
        <f t="shared" ref="AZ166:BE182" si="191">(BX166-AB166)/4+AN166</f>
        <v>3887.75</v>
      </c>
      <c r="BA166" s="248">
        <f t="shared" si="182"/>
        <v>4149</v>
      </c>
      <c r="BB166" s="248">
        <f t="shared" si="182"/>
        <v>4347</v>
      </c>
      <c r="BC166" s="248">
        <f t="shared" si="182"/>
        <v>4553.25</v>
      </c>
      <c r="BD166" s="248">
        <f t="shared" si="182"/>
        <v>4679.25</v>
      </c>
      <c r="BE166" s="258">
        <f t="shared" si="182"/>
        <v>4808.25</v>
      </c>
      <c r="BF166" s="409">
        <f t="shared" si="183"/>
        <v>2275</v>
      </c>
      <c r="BG166" s="405">
        <f t="shared" si="183"/>
        <v>2428</v>
      </c>
      <c r="BH166" s="405">
        <f t="shared" si="183"/>
        <v>2543</v>
      </c>
      <c r="BI166" s="405">
        <f t="shared" si="183"/>
        <v>2664</v>
      </c>
      <c r="BJ166" s="405">
        <f t="shared" si="183"/>
        <v>2738</v>
      </c>
      <c r="BK166" s="410">
        <f t="shared" si="183"/>
        <v>2813</v>
      </c>
      <c r="BL166" s="263">
        <f t="shared" ref="BL166:BQ182" si="192">(BX166-AB166)/4+AZ166</f>
        <v>4116.375</v>
      </c>
      <c r="BM166" s="264">
        <f t="shared" si="184"/>
        <v>4410</v>
      </c>
      <c r="BN166" s="264">
        <f t="shared" si="184"/>
        <v>4626</v>
      </c>
      <c r="BO166" s="264">
        <f t="shared" si="184"/>
        <v>4852.125</v>
      </c>
      <c r="BP166" s="264">
        <f t="shared" si="184"/>
        <v>4979.625</v>
      </c>
      <c r="BQ166" s="265">
        <f t="shared" si="184"/>
        <v>5110.125</v>
      </c>
      <c r="BR166" s="445">
        <f t="shared" si="185"/>
        <v>2409</v>
      </c>
      <c r="BS166" s="446">
        <f t="shared" si="185"/>
        <v>2580</v>
      </c>
      <c r="BT166" s="446">
        <f t="shared" si="185"/>
        <v>2707</v>
      </c>
      <c r="BU166" s="446">
        <f t="shared" si="185"/>
        <v>2839</v>
      </c>
      <c r="BV166" s="446">
        <f t="shared" si="185"/>
        <v>2914</v>
      </c>
      <c r="BW166" s="447">
        <f t="shared" si="185"/>
        <v>2990</v>
      </c>
      <c r="BX166" s="252">
        <v>4345</v>
      </c>
      <c r="BY166" s="387">
        <f t="shared" ref="BY166:BY182" si="193">ROUNDUP(BX166*$BY$9+BX166,0)</f>
        <v>4671</v>
      </c>
      <c r="BZ166" s="387">
        <f t="shared" ref="BZ166:BZ182" si="194">ROUNDUP(BY166*$BZ$9+BY166,0)</f>
        <v>4905</v>
      </c>
      <c r="CA166" s="387">
        <f t="shared" ref="CA166:CA182" si="195">ROUNDUP(BZ166*$CA$9+BZ166,0)</f>
        <v>5151</v>
      </c>
      <c r="CB166" s="387">
        <f t="shared" ref="CB166:CB182" si="196">ROUNDUP(CA166*$CB$9+CA166,0)</f>
        <v>5280</v>
      </c>
      <c r="CC166" s="388">
        <f t="shared" ref="CC166:CC182" si="197">ROUNDUP(CB166*$CC$9+CB166,0)</f>
        <v>5412</v>
      </c>
      <c r="CD166" s="409">
        <f t="shared" si="186"/>
        <v>2542</v>
      </c>
      <c r="CE166" s="405">
        <f t="shared" si="186"/>
        <v>2733</v>
      </c>
      <c r="CF166" s="405">
        <f t="shared" si="186"/>
        <v>2870</v>
      </c>
      <c r="CG166" s="405">
        <f t="shared" si="186"/>
        <v>3014</v>
      </c>
      <c r="CH166" s="405">
        <f t="shared" si="186"/>
        <v>3089</v>
      </c>
      <c r="CI166" s="440">
        <f t="shared" si="186"/>
        <v>3167</v>
      </c>
      <c r="CJ166" s="246">
        <v>1.74</v>
      </c>
      <c r="CK166" s="389">
        <f t="shared" si="187"/>
        <v>1.8705000000000001</v>
      </c>
      <c r="CL166" s="389">
        <f t="shared" ref="CL166:CL182" si="198">CK166*$CL$9+CK166</f>
        <v>1.9640250000000001</v>
      </c>
      <c r="CM166" s="389">
        <f t="shared" ref="CM166:CM182" si="199">CL166*$CM$9+CL166</f>
        <v>2.0622262500000001</v>
      </c>
      <c r="CN166" s="389">
        <f t="shared" ref="CN166:CN182" si="200">CM166*$CN$9+CM166</f>
        <v>2.1137819062500003</v>
      </c>
      <c r="CO166" s="390">
        <f t="shared" ref="CO166:CO182" si="201">CN166*$CO$9+CN166</f>
        <v>2.1666264539062503</v>
      </c>
    </row>
    <row r="167" spans="1:93" ht="15" x14ac:dyDescent="0.2">
      <c r="A167" s="679"/>
      <c r="B167" s="332" t="s">
        <v>413</v>
      </c>
      <c r="C167" s="333" t="s">
        <v>15</v>
      </c>
      <c r="D167" s="1115">
        <v>2208</v>
      </c>
      <c r="E167" s="1116">
        <v>2334</v>
      </c>
      <c r="F167" s="1116">
        <v>2437</v>
      </c>
      <c r="G167" s="1116">
        <v>2544</v>
      </c>
      <c r="H167" s="1116">
        <v>2624</v>
      </c>
      <c r="I167" s="1117">
        <v>2705</v>
      </c>
      <c r="J167" s="343">
        <f t="shared" si="188"/>
        <v>1549</v>
      </c>
      <c r="K167" s="344">
        <f t="shared" si="175"/>
        <v>1638</v>
      </c>
      <c r="L167" s="344">
        <f t="shared" si="175"/>
        <v>1710</v>
      </c>
      <c r="M167" s="344">
        <f t="shared" si="175"/>
        <v>1785</v>
      </c>
      <c r="N167" s="344">
        <f t="shared" si="175"/>
        <v>1841</v>
      </c>
      <c r="O167" s="345">
        <f t="shared" si="175"/>
        <v>1898</v>
      </c>
      <c r="P167" s="257">
        <f t="shared" si="176"/>
        <v>2760</v>
      </c>
      <c r="Q167" s="248">
        <f t="shared" si="176"/>
        <v>2917.5</v>
      </c>
      <c r="R167" s="248">
        <f t="shared" si="176"/>
        <v>3046.25</v>
      </c>
      <c r="S167" s="248">
        <f t="shared" si="176"/>
        <v>3180</v>
      </c>
      <c r="T167" s="248">
        <f t="shared" si="176"/>
        <v>3280</v>
      </c>
      <c r="U167" s="258">
        <f t="shared" si="176"/>
        <v>3381.25</v>
      </c>
      <c r="V167" s="409">
        <f t="shared" si="177"/>
        <v>1615</v>
      </c>
      <c r="W167" s="405">
        <f t="shared" si="177"/>
        <v>1707</v>
      </c>
      <c r="X167" s="405">
        <f t="shared" si="177"/>
        <v>1783</v>
      </c>
      <c r="Y167" s="405">
        <f t="shared" si="177"/>
        <v>1861</v>
      </c>
      <c r="Z167" s="405">
        <f t="shared" si="177"/>
        <v>1919</v>
      </c>
      <c r="AA167" s="410">
        <f t="shared" si="177"/>
        <v>1979</v>
      </c>
      <c r="AB167" s="257">
        <f t="shared" si="189"/>
        <v>3312</v>
      </c>
      <c r="AC167" s="248">
        <f t="shared" si="178"/>
        <v>3501</v>
      </c>
      <c r="AD167" s="248">
        <f t="shared" si="178"/>
        <v>3655.5</v>
      </c>
      <c r="AE167" s="248">
        <f t="shared" si="178"/>
        <v>3816</v>
      </c>
      <c r="AF167" s="248">
        <f t="shared" si="178"/>
        <v>3936</v>
      </c>
      <c r="AG167" s="258">
        <f t="shared" si="178"/>
        <v>4057.5</v>
      </c>
      <c r="AH167" s="409">
        <f t="shared" si="179"/>
        <v>1938</v>
      </c>
      <c r="AI167" s="405">
        <f t="shared" si="179"/>
        <v>2049</v>
      </c>
      <c r="AJ167" s="405">
        <f t="shared" si="179"/>
        <v>2139</v>
      </c>
      <c r="AK167" s="405">
        <f t="shared" si="179"/>
        <v>2233</v>
      </c>
      <c r="AL167" s="405">
        <f t="shared" si="179"/>
        <v>2303</v>
      </c>
      <c r="AM167" s="410">
        <f t="shared" si="179"/>
        <v>2374</v>
      </c>
      <c r="AN167" s="263">
        <f t="shared" si="190"/>
        <v>3527.25</v>
      </c>
      <c r="AO167" s="366">
        <f t="shared" si="180"/>
        <v>3747.25</v>
      </c>
      <c r="AP167" s="366">
        <f t="shared" si="180"/>
        <v>3919.375</v>
      </c>
      <c r="AQ167" s="366">
        <f t="shared" si="180"/>
        <v>4098.75</v>
      </c>
      <c r="AR167" s="366">
        <f t="shared" si="180"/>
        <v>4219.75</v>
      </c>
      <c r="AS167" s="436">
        <f t="shared" si="180"/>
        <v>4342.625</v>
      </c>
      <c r="AT167" s="445">
        <f t="shared" si="181"/>
        <v>2064</v>
      </c>
      <c r="AU167" s="446">
        <f t="shared" si="181"/>
        <v>2193</v>
      </c>
      <c r="AV167" s="446">
        <f t="shared" si="181"/>
        <v>2293</v>
      </c>
      <c r="AW167" s="446">
        <f t="shared" si="181"/>
        <v>2398</v>
      </c>
      <c r="AX167" s="446">
        <f t="shared" si="181"/>
        <v>2469</v>
      </c>
      <c r="AY167" s="447">
        <f t="shared" si="181"/>
        <v>2541</v>
      </c>
      <c r="AZ167" s="257">
        <f t="shared" si="191"/>
        <v>3742.5</v>
      </c>
      <c r="BA167" s="248">
        <f t="shared" si="182"/>
        <v>3993.5</v>
      </c>
      <c r="BB167" s="248">
        <f t="shared" si="182"/>
        <v>4183.25</v>
      </c>
      <c r="BC167" s="248">
        <f t="shared" si="182"/>
        <v>4381.5</v>
      </c>
      <c r="BD167" s="248">
        <f t="shared" si="182"/>
        <v>4503.5</v>
      </c>
      <c r="BE167" s="258">
        <f t="shared" si="182"/>
        <v>4627.75</v>
      </c>
      <c r="BF167" s="409">
        <f t="shared" si="183"/>
        <v>2190</v>
      </c>
      <c r="BG167" s="405">
        <f t="shared" si="183"/>
        <v>2337</v>
      </c>
      <c r="BH167" s="405">
        <f t="shared" si="183"/>
        <v>2448</v>
      </c>
      <c r="BI167" s="405">
        <f t="shared" si="183"/>
        <v>2564</v>
      </c>
      <c r="BJ167" s="405">
        <f t="shared" si="183"/>
        <v>2635</v>
      </c>
      <c r="BK167" s="410">
        <f t="shared" si="183"/>
        <v>2708</v>
      </c>
      <c r="BL167" s="263">
        <f t="shared" si="192"/>
        <v>3957.75</v>
      </c>
      <c r="BM167" s="264">
        <f t="shared" si="184"/>
        <v>4239.75</v>
      </c>
      <c r="BN167" s="264">
        <f t="shared" si="184"/>
        <v>4447.125</v>
      </c>
      <c r="BO167" s="264">
        <f t="shared" si="184"/>
        <v>4664.25</v>
      </c>
      <c r="BP167" s="264">
        <f t="shared" si="184"/>
        <v>4787.25</v>
      </c>
      <c r="BQ167" s="265">
        <f t="shared" si="184"/>
        <v>4912.875</v>
      </c>
      <c r="BR167" s="445">
        <f t="shared" si="185"/>
        <v>2316</v>
      </c>
      <c r="BS167" s="446">
        <f t="shared" si="185"/>
        <v>2481</v>
      </c>
      <c r="BT167" s="446">
        <f t="shared" si="185"/>
        <v>2602</v>
      </c>
      <c r="BU167" s="446">
        <f t="shared" si="185"/>
        <v>2729</v>
      </c>
      <c r="BV167" s="446">
        <f t="shared" si="185"/>
        <v>2801</v>
      </c>
      <c r="BW167" s="447">
        <f t="shared" si="185"/>
        <v>2875</v>
      </c>
      <c r="BX167" s="252">
        <v>4173</v>
      </c>
      <c r="BY167" s="387">
        <f t="shared" si="193"/>
        <v>4486</v>
      </c>
      <c r="BZ167" s="387">
        <f t="shared" si="194"/>
        <v>4711</v>
      </c>
      <c r="CA167" s="387">
        <f t="shared" si="195"/>
        <v>4947</v>
      </c>
      <c r="CB167" s="387">
        <f t="shared" si="196"/>
        <v>5071</v>
      </c>
      <c r="CC167" s="388">
        <f t="shared" si="197"/>
        <v>5198</v>
      </c>
      <c r="CD167" s="409">
        <f t="shared" si="186"/>
        <v>2442</v>
      </c>
      <c r="CE167" s="405">
        <f t="shared" si="186"/>
        <v>2625</v>
      </c>
      <c r="CF167" s="405">
        <f t="shared" si="186"/>
        <v>2756</v>
      </c>
      <c r="CG167" s="405">
        <f t="shared" si="186"/>
        <v>2894</v>
      </c>
      <c r="CH167" s="405">
        <f t="shared" si="186"/>
        <v>2967</v>
      </c>
      <c r="CI167" s="440">
        <f t="shared" si="186"/>
        <v>3041</v>
      </c>
      <c r="CJ167" s="246">
        <v>1.67</v>
      </c>
      <c r="CK167" s="389">
        <f t="shared" si="187"/>
        <v>1.79525</v>
      </c>
      <c r="CL167" s="389">
        <f t="shared" si="198"/>
        <v>1.8850125</v>
      </c>
      <c r="CM167" s="389">
        <f t="shared" si="199"/>
        <v>1.9792631249999999</v>
      </c>
      <c r="CN167" s="389">
        <f t="shared" si="200"/>
        <v>2.0287447031250001</v>
      </c>
      <c r="CO167" s="390">
        <f t="shared" si="201"/>
        <v>2.079463320703125</v>
      </c>
    </row>
    <row r="168" spans="1:93" ht="15.75" thickBot="1" x14ac:dyDescent="0.25">
      <c r="A168" s="678"/>
      <c r="B168" s="334" t="s">
        <v>206</v>
      </c>
      <c r="C168" s="335" t="s">
        <v>15</v>
      </c>
      <c r="D168" s="1118">
        <v>1604</v>
      </c>
      <c r="E168" s="1119">
        <v>1662</v>
      </c>
      <c r="F168" s="1119">
        <v>1703</v>
      </c>
      <c r="G168" s="1119">
        <v>1747</v>
      </c>
      <c r="H168" s="1119">
        <v>1770</v>
      </c>
      <c r="I168" s="1120">
        <v>1793</v>
      </c>
      <c r="J168" s="421">
        <f t="shared" si="188"/>
        <v>1126</v>
      </c>
      <c r="K168" s="422">
        <f t="shared" si="175"/>
        <v>1166</v>
      </c>
      <c r="L168" s="422">
        <f t="shared" si="175"/>
        <v>1195</v>
      </c>
      <c r="M168" s="422">
        <f t="shared" si="175"/>
        <v>1226</v>
      </c>
      <c r="N168" s="422">
        <f t="shared" si="175"/>
        <v>1242</v>
      </c>
      <c r="O168" s="423">
        <f t="shared" si="175"/>
        <v>1258</v>
      </c>
      <c r="P168" s="260">
        <f t="shared" si="176"/>
        <v>2005</v>
      </c>
      <c r="Q168" s="261">
        <f t="shared" si="176"/>
        <v>2077.5</v>
      </c>
      <c r="R168" s="261">
        <f t="shared" si="176"/>
        <v>2128.75</v>
      </c>
      <c r="S168" s="261">
        <f t="shared" si="176"/>
        <v>2183.75</v>
      </c>
      <c r="T168" s="261">
        <f t="shared" si="176"/>
        <v>2212.5</v>
      </c>
      <c r="U168" s="262">
        <f t="shared" si="176"/>
        <v>2241.25</v>
      </c>
      <c r="V168" s="411">
        <f t="shared" si="177"/>
        <v>1173</v>
      </c>
      <c r="W168" s="412">
        <f t="shared" si="177"/>
        <v>1216</v>
      </c>
      <c r="X168" s="412">
        <f t="shared" si="177"/>
        <v>1246</v>
      </c>
      <c r="Y168" s="412">
        <f t="shared" si="177"/>
        <v>1278</v>
      </c>
      <c r="Z168" s="412">
        <f t="shared" si="177"/>
        <v>1295</v>
      </c>
      <c r="AA168" s="413">
        <f t="shared" si="177"/>
        <v>1312</v>
      </c>
      <c r="AB168" s="260">
        <f t="shared" si="189"/>
        <v>2406</v>
      </c>
      <c r="AC168" s="261">
        <f t="shared" si="178"/>
        <v>2493</v>
      </c>
      <c r="AD168" s="261">
        <f t="shared" si="178"/>
        <v>2554.5</v>
      </c>
      <c r="AE168" s="261">
        <f t="shared" si="178"/>
        <v>2620.5</v>
      </c>
      <c r="AF168" s="261">
        <f t="shared" si="178"/>
        <v>2655</v>
      </c>
      <c r="AG168" s="262">
        <f t="shared" si="178"/>
        <v>2689.5</v>
      </c>
      <c r="AH168" s="411">
        <f t="shared" si="179"/>
        <v>1408</v>
      </c>
      <c r="AI168" s="412">
        <f t="shared" si="179"/>
        <v>1459</v>
      </c>
      <c r="AJ168" s="412">
        <f t="shared" si="179"/>
        <v>1495</v>
      </c>
      <c r="AK168" s="412">
        <f t="shared" si="179"/>
        <v>1533</v>
      </c>
      <c r="AL168" s="412">
        <f t="shared" si="179"/>
        <v>1554</v>
      </c>
      <c r="AM168" s="413">
        <f t="shared" si="179"/>
        <v>1574</v>
      </c>
      <c r="AN168" s="269">
        <f t="shared" si="190"/>
        <v>2792</v>
      </c>
      <c r="AO168" s="432">
        <f t="shared" si="180"/>
        <v>2931.5</v>
      </c>
      <c r="AP168" s="432">
        <f t="shared" si="180"/>
        <v>3030.875</v>
      </c>
      <c r="AQ168" s="432">
        <f t="shared" si="180"/>
        <v>3136.125</v>
      </c>
      <c r="AR168" s="432">
        <f t="shared" si="180"/>
        <v>3191.5</v>
      </c>
      <c r="AS168" s="437">
        <f t="shared" si="180"/>
        <v>3247.625</v>
      </c>
      <c r="AT168" s="448">
        <f t="shared" si="181"/>
        <v>1634</v>
      </c>
      <c r="AU168" s="449">
        <f t="shared" si="181"/>
        <v>1715</v>
      </c>
      <c r="AV168" s="449">
        <f t="shared" si="181"/>
        <v>1774</v>
      </c>
      <c r="AW168" s="449">
        <f t="shared" si="181"/>
        <v>1835</v>
      </c>
      <c r="AX168" s="449">
        <f t="shared" si="181"/>
        <v>1868</v>
      </c>
      <c r="AY168" s="450">
        <f t="shared" si="181"/>
        <v>1900</v>
      </c>
      <c r="AZ168" s="260">
        <f t="shared" si="191"/>
        <v>3178</v>
      </c>
      <c r="BA168" s="261">
        <f t="shared" si="182"/>
        <v>3370</v>
      </c>
      <c r="BB168" s="261">
        <f t="shared" si="182"/>
        <v>3507.25</v>
      </c>
      <c r="BC168" s="261">
        <f t="shared" si="182"/>
        <v>3651.75</v>
      </c>
      <c r="BD168" s="261">
        <f t="shared" si="182"/>
        <v>3728</v>
      </c>
      <c r="BE168" s="262">
        <f t="shared" si="182"/>
        <v>3805.75</v>
      </c>
      <c r="BF168" s="411">
        <f t="shared" si="183"/>
        <v>1860</v>
      </c>
      <c r="BG168" s="412">
        <f t="shared" si="183"/>
        <v>1972</v>
      </c>
      <c r="BH168" s="412">
        <f t="shared" si="183"/>
        <v>2052</v>
      </c>
      <c r="BI168" s="412">
        <f t="shared" si="183"/>
        <v>2137</v>
      </c>
      <c r="BJ168" s="412">
        <f t="shared" si="183"/>
        <v>2181</v>
      </c>
      <c r="BK168" s="413">
        <f t="shared" si="183"/>
        <v>2227</v>
      </c>
      <c r="BL168" s="269">
        <f t="shared" si="192"/>
        <v>3564</v>
      </c>
      <c r="BM168" s="270">
        <f t="shared" si="184"/>
        <v>3808.5</v>
      </c>
      <c r="BN168" s="270">
        <f t="shared" si="184"/>
        <v>3983.625</v>
      </c>
      <c r="BO168" s="270">
        <f t="shared" si="184"/>
        <v>4167.375</v>
      </c>
      <c r="BP168" s="270">
        <f t="shared" si="184"/>
        <v>4264.5</v>
      </c>
      <c r="BQ168" s="271">
        <f t="shared" si="184"/>
        <v>4363.875</v>
      </c>
      <c r="BR168" s="448">
        <f t="shared" si="185"/>
        <v>2085</v>
      </c>
      <c r="BS168" s="449">
        <f t="shared" si="185"/>
        <v>2228</v>
      </c>
      <c r="BT168" s="449">
        <f t="shared" si="185"/>
        <v>2331</v>
      </c>
      <c r="BU168" s="449">
        <f t="shared" si="185"/>
        <v>2438</v>
      </c>
      <c r="BV168" s="449">
        <f t="shared" si="185"/>
        <v>2495</v>
      </c>
      <c r="BW168" s="450">
        <f t="shared" si="185"/>
        <v>2553</v>
      </c>
      <c r="BX168" s="253">
        <v>3950</v>
      </c>
      <c r="BY168" s="431">
        <f t="shared" si="193"/>
        <v>4247</v>
      </c>
      <c r="BZ168" s="431">
        <f t="shared" si="194"/>
        <v>4460</v>
      </c>
      <c r="CA168" s="431">
        <f t="shared" si="195"/>
        <v>4683</v>
      </c>
      <c r="CB168" s="431">
        <f t="shared" si="196"/>
        <v>4801</v>
      </c>
      <c r="CC168" s="433">
        <f t="shared" si="197"/>
        <v>4922</v>
      </c>
      <c r="CD168" s="411">
        <f t="shared" si="186"/>
        <v>2311</v>
      </c>
      <c r="CE168" s="412">
        <f t="shared" si="186"/>
        <v>2485</v>
      </c>
      <c r="CF168" s="412">
        <f t="shared" si="186"/>
        <v>2610</v>
      </c>
      <c r="CG168" s="412">
        <f t="shared" si="186"/>
        <v>2740</v>
      </c>
      <c r="CH168" s="412">
        <f t="shared" si="186"/>
        <v>2809</v>
      </c>
      <c r="CI168" s="441">
        <f t="shared" si="186"/>
        <v>2880</v>
      </c>
      <c r="CJ168" s="247">
        <v>1.58</v>
      </c>
      <c r="CK168" s="391">
        <f t="shared" si="187"/>
        <v>1.6985000000000001</v>
      </c>
      <c r="CL168" s="391">
        <f t="shared" si="198"/>
        <v>1.783425</v>
      </c>
      <c r="CM168" s="391">
        <f t="shared" si="199"/>
        <v>1.87259625</v>
      </c>
      <c r="CN168" s="391">
        <f t="shared" si="200"/>
        <v>1.91941115625</v>
      </c>
      <c r="CO168" s="392">
        <f t="shared" si="201"/>
        <v>1.9673964351562501</v>
      </c>
    </row>
    <row r="169" spans="1:93" ht="51" x14ac:dyDescent="0.2">
      <c r="A169" s="677">
        <v>2</v>
      </c>
      <c r="B169" s="330" t="s">
        <v>414</v>
      </c>
      <c r="C169" s="331" t="s">
        <v>195</v>
      </c>
      <c r="D169" s="1112">
        <v>2013</v>
      </c>
      <c r="E169" s="1113">
        <v>2126</v>
      </c>
      <c r="F169" s="1113">
        <v>2220</v>
      </c>
      <c r="G169" s="1113">
        <v>2317</v>
      </c>
      <c r="H169" s="1113">
        <v>2389</v>
      </c>
      <c r="I169" s="1114">
        <v>2461</v>
      </c>
      <c r="J169" s="418">
        <f t="shared" si="188"/>
        <v>1412</v>
      </c>
      <c r="K169" s="419">
        <f t="shared" si="175"/>
        <v>1492</v>
      </c>
      <c r="L169" s="419">
        <f t="shared" si="175"/>
        <v>1558</v>
      </c>
      <c r="M169" s="419">
        <f t="shared" si="175"/>
        <v>1626</v>
      </c>
      <c r="N169" s="419">
        <f t="shared" si="175"/>
        <v>1676</v>
      </c>
      <c r="O169" s="420">
        <f t="shared" si="175"/>
        <v>1727</v>
      </c>
      <c r="P169" s="415">
        <f t="shared" si="176"/>
        <v>2516.25</v>
      </c>
      <c r="Q169" s="416">
        <f t="shared" si="176"/>
        <v>2657.5</v>
      </c>
      <c r="R169" s="416">
        <f t="shared" si="176"/>
        <v>2775</v>
      </c>
      <c r="S169" s="416">
        <f t="shared" si="176"/>
        <v>2896.25</v>
      </c>
      <c r="T169" s="416">
        <f t="shared" si="176"/>
        <v>2986.25</v>
      </c>
      <c r="U169" s="417">
        <f t="shared" si="176"/>
        <v>3076.25</v>
      </c>
      <c r="V169" s="406">
        <f t="shared" si="177"/>
        <v>1473</v>
      </c>
      <c r="W169" s="407">
        <f t="shared" si="177"/>
        <v>1555</v>
      </c>
      <c r="X169" s="407">
        <f t="shared" si="177"/>
        <v>1624</v>
      </c>
      <c r="Y169" s="407">
        <f t="shared" si="177"/>
        <v>1695</v>
      </c>
      <c r="Z169" s="407">
        <f t="shared" si="177"/>
        <v>1747</v>
      </c>
      <c r="AA169" s="408">
        <f t="shared" si="177"/>
        <v>1800</v>
      </c>
      <c r="AB169" s="415">
        <f t="shared" si="189"/>
        <v>3019.5</v>
      </c>
      <c r="AC169" s="416">
        <f t="shared" si="178"/>
        <v>3189</v>
      </c>
      <c r="AD169" s="416">
        <f t="shared" si="178"/>
        <v>3330</v>
      </c>
      <c r="AE169" s="416">
        <f t="shared" si="178"/>
        <v>3475.5</v>
      </c>
      <c r="AF169" s="416">
        <f t="shared" si="178"/>
        <v>3583.5</v>
      </c>
      <c r="AG169" s="417">
        <f t="shared" si="178"/>
        <v>3691.5</v>
      </c>
      <c r="AH169" s="406">
        <f t="shared" si="179"/>
        <v>1767</v>
      </c>
      <c r="AI169" s="407">
        <f t="shared" si="179"/>
        <v>1866</v>
      </c>
      <c r="AJ169" s="407">
        <f t="shared" si="179"/>
        <v>1949</v>
      </c>
      <c r="AK169" s="407">
        <f t="shared" si="179"/>
        <v>2034</v>
      </c>
      <c r="AL169" s="407">
        <f t="shared" si="179"/>
        <v>2097</v>
      </c>
      <c r="AM169" s="408">
        <f t="shared" si="179"/>
        <v>2160</v>
      </c>
      <c r="AN169" s="429">
        <f t="shared" si="190"/>
        <v>3286.375</v>
      </c>
      <c r="AO169" s="427">
        <f t="shared" si="180"/>
        <v>3490.25</v>
      </c>
      <c r="AP169" s="427">
        <f t="shared" si="180"/>
        <v>3651</v>
      </c>
      <c r="AQ169" s="427">
        <f t="shared" si="180"/>
        <v>3817.875</v>
      </c>
      <c r="AR169" s="427">
        <f t="shared" si="180"/>
        <v>3929.375</v>
      </c>
      <c r="AS169" s="435">
        <f t="shared" si="180"/>
        <v>4041.625</v>
      </c>
      <c r="AT169" s="442">
        <f t="shared" si="181"/>
        <v>1923</v>
      </c>
      <c r="AU169" s="443">
        <f t="shared" si="181"/>
        <v>2042</v>
      </c>
      <c r="AV169" s="443">
        <f t="shared" si="181"/>
        <v>2136</v>
      </c>
      <c r="AW169" s="443">
        <f t="shared" si="181"/>
        <v>2234</v>
      </c>
      <c r="AX169" s="443">
        <f t="shared" si="181"/>
        <v>2299</v>
      </c>
      <c r="AY169" s="444">
        <f t="shared" si="181"/>
        <v>2365</v>
      </c>
      <c r="AZ169" s="415">
        <f t="shared" si="191"/>
        <v>3553.25</v>
      </c>
      <c r="BA169" s="416">
        <f t="shared" si="182"/>
        <v>3791.5</v>
      </c>
      <c r="BB169" s="416">
        <f t="shared" si="182"/>
        <v>3972</v>
      </c>
      <c r="BC169" s="416">
        <f t="shared" si="182"/>
        <v>4160.25</v>
      </c>
      <c r="BD169" s="416">
        <f t="shared" si="182"/>
        <v>4275.25</v>
      </c>
      <c r="BE169" s="417">
        <f t="shared" si="182"/>
        <v>4391.75</v>
      </c>
      <c r="BF169" s="406">
        <f t="shared" si="183"/>
        <v>2079</v>
      </c>
      <c r="BG169" s="407">
        <f t="shared" si="183"/>
        <v>2219</v>
      </c>
      <c r="BH169" s="407">
        <f t="shared" si="183"/>
        <v>2324</v>
      </c>
      <c r="BI169" s="407">
        <f t="shared" si="183"/>
        <v>2434</v>
      </c>
      <c r="BJ169" s="407">
        <f t="shared" si="183"/>
        <v>2502</v>
      </c>
      <c r="BK169" s="408">
        <f t="shared" si="183"/>
        <v>2570</v>
      </c>
      <c r="BL169" s="429">
        <f t="shared" si="192"/>
        <v>3820.125</v>
      </c>
      <c r="BM169" s="434">
        <f t="shared" si="184"/>
        <v>4092.75</v>
      </c>
      <c r="BN169" s="434">
        <f t="shared" si="184"/>
        <v>4293</v>
      </c>
      <c r="BO169" s="434">
        <f t="shared" si="184"/>
        <v>4502.625</v>
      </c>
      <c r="BP169" s="434">
        <f t="shared" si="184"/>
        <v>4621.125</v>
      </c>
      <c r="BQ169" s="438">
        <f t="shared" si="184"/>
        <v>4741.875</v>
      </c>
      <c r="BR169" s="442">
        <f t="shared" si="185"/>
        <v>2235</v>
      </c>
      <c r="BS169" s="443">
        <f t="shared" si="185"/>
        <v>2395</v>
      </c>
      <c r="BT169" s="443">
        <f t="shared" si="185"/>
        <v>2512</v>
      </c>
      <c r="BU169" s="443">
        <f t="shared" si="185"/>
        <v>2635</v>
      </c>
      <c r="BV169" s="443">
        <f t="shared" si="185"/>
        <v>2704</v>
      </c>
      <c r="BW169" s="444">
        <f t="shared" si="185"/>
        <v>2774</v>
      </c>
      <c r="BX169" s="430">
        <v>4087</v>
      </c>
      <c r="BY169" s="426">
        <f t="shared" si="193"/>
        <v>4394</v>
      </c>
      <c r="BZ169" s="426">
        <f t="shared" si="194"/>
        <v>4614</v>
      </c>
      <c r="CA169" s="426">
        <f t="shared" si="195"/>
        <v>4845</v>
      </c>
      <c r="CB169" s="426">
        <f t="shared" si="196"/>
        <v>4967</v>
      </c>
      <c r="CC169" s="428">
        <f t="shared" si="197"/>
        <v>5092</v>
      </c>
      <c r="CD169" s="406">
        <f t="shared" si="186"/>
        <v>2391</v>
      </c>
      <c r="CE169" s="407">
        <f t="shared" si="186"/>
        <v>2571</v>
      </c>
      <c r="CF169" s="407">
        <f t="shared" si="186"/>
        <v>2700</v>
      </c>
      <c r="CG169" s="407">
        <f t="shared" si="186"/>
        <v>2835</v>
      </c>
      <c r="CH169" s="407">
        <f t="shared" si="186"/>
        <v>2906</v>
      </c>
      <c r="CI169" s="439">
        <f t="shared" si="186"/>
        <v>2979</v>
      </c>
      <c r="CJ169" s="402">
        <v>1.63</v>
      </c>
      <c r="CK169" s="403">
        <f t="shared" si="187"/>
        <v>1.7522499999999999</v>
      </c>
      <c r="CL169" s="403">
        <f t="shared" si="198"/>
        <v>1.8398625</v>
      </c>
      <c r="CM169" s="403">
        <f t="shared" si="199"/>
        <v>1.9318556249999999</v>
      </c>
      <c r="CN169" s="403">
        <f t="shared" si="200"/>
        <v>1.9801520156249999</v>
      </c>
      <c r="CO169" s="404">
        <f t="shared" si="201"/>
        <v>2.0296558160156248</v>
      </c>
    </row>
    <row r="170" spans="1:93" ht="15" x14ac:dyDescent="0.2">
      <c r="A170" s="679"/>
      <c r="B170" s="332" t="s">
        <v>415</v>
      </c>
      <c r="C170" s="333" t="s">
        <v>195</v>
      </c>
      <c r="D170" s="1115">
        <v>1827</v>
      </c>
      <c r="E170" s="1116">
        <v>1929</v>
      </c>
      <c r="F170" s="1116">
        <v>2014</v>
      </c>
      <c r="G170" s="1116">
        <v>2100</v>
      </c>
      <c r="H170" s="1116">
        <v>2165</v>
      </c>
      <c r="I170" s="1117">
        <v>2230</v>
      </c>
      <c r="J170" s="343">
        <f t="shared" si="188"/>
        <v>1282</v>
      </c>
      <c r="K170" s="344">
        <f t="shared" si="175"/>
        <v>1354</v>
      </c>
      <c r="L170" s="344">
        <f t="shared" si="175"/>
        <v>1413</v>
      </c>
      <c r="M170" s="344">
        <f t="shared" si="175"/>
        <v>1473</v>
      </c>
      <c r="N170" s="344">
        <f t="shared" si="175"/>
        <v>1519</v>
      </c>
      <c r="O170" s="345">
        <f t="shared" si="175"/>
        <v>1565</v>
      </c>
      <c r="P170" s="257">
        <f t="shared" si="176"/>
        <v>2283.75</v>
      </c>
      <c r="Q170" s="248">
        <f t="shared" si="176"/>
        <v>2411.25</v>
      </c>
      <c r="R170" s="248">
        <f t="shared" si="176"/>
        <v>2517.5</v>
      </c>
      <c r="S170" s="248">
        <f t="shared" si="176"/>
        <v>2625</v>
      </c>
      <c r="T170" s="248">
        <f t="shared" si="176"/>
        <v>2706.25</v>
      </c>
      <c r="U170" s="258">
        <f t="shared" si="176"/>
        <v>2787.5</v>
      </c>
      <c r="V170" s="409">
        <f t="shared" si="177"/>
        <v>1336</v>
      </c>
      <c r="W170" s="405">
        <f t="shared" si="177"/>
        <v>1411</v>
      </c>
      <c r="X170" s="405">
        <f t="shared" si="177"/>
        <v>1473</v>
      </c>
      <c r="Y170" s="405">
        <f t="shared" si="177"/>
        <v>1536</v>
      </c>
      <c r="Z170" s="405">
        <f t="shared" si="177"/>
        <v>1584</v>
      </c>
      <c r="AA170" s="410">
        <f t="shared" si="177"/>
        <v>1631</v>
      </c>
      <c r="AB170" s="257">
        <f t="shared" si="189"/>
        <v>2740.5</v>
      </c>
      <c r="AC170" s="248">
        <f t="shared" si="178"/>
        <v>2893.5</v>
      </c>
      <c r="AD170" s="248">
        <f t="shared" si="178"/>
        <v>3021</v>
      </c>
      <c r="AE170" s="248">
        <f t="shared" si="178"/>
        <v>3150</v>
      </c>
      <c r="AF170" s="248">
        <f t="shared" si="178"/>
        <v>3247.5</v>
      </c>
      <c r="AG170" s="258">
        <f t="shared" si="178"/>
        <v>3345</v>
      </c>
      <c r="AH170" s="409">
        <f t="shared" si="179"/>
        <v>1604</v>
      </c>
      <c r="AI170" s="405">
        <f t="shared" si="179"/>
        <v>1693</v>
      </c>
      <c r="AJ170" s="405">
        <f t="shared" si="179"/>
        <v>1768</v>
      </c>
      <c r="AK170" s="405">
        <f t="shared" si="179"/>
        <v>1843</v>
      </c>
      <c r="AL170" s="405">
        <f t="shared" si="179"/>
        <v>1900</v>
      </c>
      <c r="AM170" s="410">
        <f t="shared" si="179"/>
        <v>1957</v>
      </c>
      <c r="AN170" s="263">
        <f t="shared" si="190"/>
        <v>3042.875</v>
      </c>
      <c r="AO170" s="366">
        <f t="shared" si="180"/>
        <v>3231.875</v>
      </c>
      <c r="AP170" s="366">
        <f t="shared" si="180"/>
        <v>3380.75</v>
      </c>
      <c r="AQ170" s="366">
        <f t="shared" si="180"/>
        <v>3533.25</v>
      </c>
      <c r="AR170" s="366">
        <f t="shared" si="180"/>
        <v>3635.875</v>
      </c>
      <c r="AS170" s="436">
        <f t="shared" si="180"/>
        <v>3739.25</v>
      </c>
      <c r="AT170" s="445">
        <f t="shared" si="181"/>
        <v>1781</v>
      </c>
      <c r="AU170" s="446">
        <f t="shared" si="181"/>
        <v>1891</v>
      </c>
      <c r="AV170" s="446">
        <f t="shared" si="181"/>
        <v>1978</v>
      </c>
      <c r="AW170" s="446">
        <f t="shared" si="181"/>
        <v>2067</v>
      </c>
      <c r="AX170" s="446">
        <f t="shared" si="181"/>
        <v>2127</v>
      </c>
      <c r="AY170" s="447">
        <f t="shared" si="181"/>
        <v>2188</v>
      </c>
      <c r="AZ170" s="257">
        <f t="shared" si="191"/>
        <v>3345.25</v>
      </c>
      <c r="BA170" s="248">
        <f t="shared" si="182"/>
        <v>3570.25</v>
      </c>
      <c r="BB170" s="248">
        <f t="shared" si="182"/>
        <v>3740.5</v>
      </c>
      <c r="BC170" s="248">
        <f t="shared" si="182"/>
        <v>3916.5</v>
      </c>
      <c r="BD170" s="248">
        <f t="shared" si="182"/>
        <v>4024.25</v>
      </c>
      <c r="BE170" s="258">
        <f t="shared" si="182"/>
        <v>4133.5</v>
      </c>
      <c r="BF170" s="409">
        <f t="shared" si="183"/>
        <v>1957</v>
      </c>
      <c r="BG170" s="405">
        <f t="shared" si="183"/>
        <v>2089</v>
      </c>
      <c r="BH170" s="405">
        <f t="shared" si="183"/>
        <v>2189</v>
      </c>
      <c r="BI170" s="405">
        <f t="shared" si="183"/>
        <v>2292</v>
      </c>
      <c r="BJ170" s="405">
        <f t="shared" si="183"/>
        <v>2355</v>
      </c>
      <c r="BK170" s="410">
        <f t="shared" si="183"/>
        <v>2419</v>
      </c>
      <c r="BL170" s="263">
        <f t="shared" si="192"/>
        <v>3647.625</v>
      </c>
      <c r="BM170" s="264">
        <f t="shared" si="184"/>
        <v>3908.625</v>
      </c>
      <c r="BN170" s="264">
        <f t="shared" si="184"/>
        <v>4100.25</v>
      </c>
      <c r="BO170" s="264">
        <f t="shared" si="184"/>
        <v>4299.75</v>
      </c>
      <c r="BP170" s="264">
        <f t="shared" si="184"/>
        <v>4412.625</v>
      </c>
      <c r="BQ170" s="265">
        <f t="shared" si="184"/>
        <v>4527.75</v>
      </c>
      <c r="BR170" s="445">
        <f t="shared" si="185"/>
        <v>2134</v>
      </c>
      <c r="BS170" s="446">
        <f t="shared" si="185"/>
        <v>2287</v>
      </c>
      <c r="BT170" s="446">
        <f t="shared" si="185"/>
        <v>2399</v>
      </c>
      <c r="BU170" s="446">
        <f t="shared" si="185"/>
        <v>2516</v>
      </c>
      <c r="BV170" s="446">
        <f t="shared" si="185"/>
        <v>2582</v>
      </c>
      <c r="BW170" s="447">
        <f t="shared" si="185"/>
        <v>2649</v>
      </c>
      <c r="BX170" s="252">
        <v>3950</v>
      </c>
      <c r="BY170" s="387">
        <f t="shared" si="193"/>
        <v>4247</v>
      </c>
      <c r="BZ170" s="387">
        <f t="shared" si="194"/>
        <v>4460</v>
      </c>
      <c r="CA170" s="387">
        <f t="shared" si="195"/>
        <v>4683</v>
      </c>
      <c r="CB170" s="387">
        <f t="shared" si="196"/>
        <v>4801</v>
      </c>
      <c r="CC170" s="388">
        <f t="shared" si="197"/>
        <v>4922</v>
      </c>
      <c r="CD170" s="409">
        <f t="shared" si="186"/>
        <v>2311</v>
      </c>
      <c r="CE170" s="405">
        <f t="shared" si="186"/>
        <v>2485</v>
      </c>
      <c r="CF170" s="405">
        <f t="shared" si="186"/>
        <v>2610</v>
      </c>
      <c r="CG170" s="405">
        <f t="shared" si="186"/>
        <v>2740</v>
      </c>
      <c r="CH170" s="405">
        <f t="shared" si="186"/>
        <v>2809</v>
      </c>
      <c r="CI170" s="440">
        <f t="shared" si="186"/>
        <v>2880</v>
      </c>
      <c r="CJ170" s="246">
        <v>1.58</v>
      </c>
      <c r="CK170" s="389">
        <f t="shared" si="187"/>
        <v>1.6985000000000001</v>
      </c>
      <c r="CL170" s="389">
        <f t="shared" si="198"/>
        <v>1.783425</v>
      </c>
      <c r="CM170" s="389">
        <f t="shared" si="199"/>
        <v>1.87259625</v>
      </c>
      <c r="CN170" s="389">
        <f t="shared" si="200"/>
        <v>1.91941115625</v>
      </c>
      <c r="CO170" s="390">
        <f t="shared" si="201"/>
        <v>1.9673964351562501</v>
      </c>
    </row>
    <row r="171" spans="1:93" ht="15" x14ac:dyDescent="0.2">
      <c r="A171" s="679"/>
      <c r="B171" s="332" t="s">
        <v>224</v>
      </c>
      <c r="C171" s="333" t="s">
        <v>195</v>
      </c>
      <c r="D171" s="1115">
        <v>1632</v>
      </c>
      <c r="E171" s="1116">
        <v>1721</v>
      </c>
      <c r="F171" s="1116">
        <v>1796</v>
      </c>
      <c r="G171" s="1116">
        <v>1872</v>
      </c>
      <c r="H171" s="1116">
        <v>1929</v>
      </c>
      <c r="I171" s="1117">
        <v>1986</v>
      </c>
      <c r="J171" s="343">
        <f t="shared" si="188"/>
        <v>1145</v>
      </c>
      <c r="K171" s="344">
        <f t="shared" si="175"/>
        <v>1208</v>
      </c>
      <c r="L171" s="344">
        <f t="shared" si="175"/>
        <v>1260</v>
      </c>
      <c r="M171" s="344">
        <f t="shared" si="175"/>
        <v>1314</v>
      </c>
      <c r="N171" s="344">
        <f t="shared" si="175"/>
        <v>1354</v>
      </c>
      <c r="O171" s="345">
        <f t="shared" si="175"/>
        <v>1393</v>
      </c>
      <c r="P171" s="257">
        <f t="shared" si="176"/>
        <v>2040</v>
      </c>
      <c r="Q171" s="248">
        <f t="shared" si="176"/>
        <v>2151.25</v>
      </c>
      <c r="R171" s="248">
        <f t="shared" si="176"/>
        <v>2245</v>
      </c>
      <c r="S171" s="248">
        <f t="shared" si="176"/>
        <v>2340</v>
      </c>
      <c r="T171" s="248">
        <f t="shared" si="176"/>
        <v>2411.25</v>
      </c>
      <c r="U171" s="258">
        <f t="shared" si="176"/>
        <v>2482.5</v>
      </c>
      <c r="V171" s="409">
        <f t="shared" si="177"/>
        <v>1194</v>
      </c>
      <c r="W171" s="405">
        <f t="shared" si="177"/>
        <v>1259</v>
      </c>
      <c r="X171" s="405">
        <f t="shared" si="177"/>
        <v>1314</v>
      </c>
      <c r="Y171" s="405">
        <f t="shared" si="177"/>
        <v>1369</v>
      </c>
      <c r="Z171" s="405">
        <f t="shared" si="177"/>
        <v>1411</v>
      </c>
      <c r="AA171" s="410">
        <f t="shared" si="177"/>
        <v>1453</v>
      </c>
      <c r="AB171" s="257">
        <f t="shared" si="189"/>
        <v>2448</v>
      </c>
      <c r="AC171" s="248">
        <f t="shared" si="178"/>
        <v>2581.5</v>
      </c>
      <c r="AD171" s="248">
        <f t="shared" si="178"/>
        <v>2694</v>
      </c>
      <c r="AE171" s="248">
        <f t="shared" si="178"/>
        <v>2808</v>
      </c>
      <c r="AF171" s="248">
        <f t="shared" si="178"/>
        <v>2893.5</v>
      </c>
      <c r="AG171" s="258">
        <f t="shared" si="178"/>
        <v>2979</v>
      </c>
      <c r="AH171" s="409">
        <f t="shared" si="179"/>
        <v>1433</v>
      </c>
      <c r="AI171" s="405">
        <f t="shared" si="179"/>
        <v>1511</v>
      </c>
      <c r="AJ171" s="405">
        <f t="shared" si="179"/>
        <v>1576</v>
      </c>
      <c r="AK171" s="405">
        <f t="shared" si="179"/>
        <v>1643</v>
      </c>
      <c r="AL171" s="405">
        <f t="shared" si="179"/>
        <v>1693</v>
      </c>
      <c r="AM171" s="410">
        <f t="shared" si="179"/>
        <v>1743</v>
      </c>
      <c r="AN171" s="263">
        <f t="shared" si="190"/>
        <v>2811</v>
      </c>
      <c r="AO171" s="366">
        <f t="shared" si="180"/>
        <v>2984.375</v>
      </c>
      <c r="AP171" s="366">
        <f t="shared" si="180"/>
        <v>3121.25</v>
      </c>
      <c r="AQ171" s="366">
        <f t="shared" si="180"/>
        <v>3262</v>
      </c>
      <c r="AR171" s="366">
        <f t="shared" si="180"/>
        <v>3355.125</v>
      </c>
      <c r="AS171" s="436">
        <f t="shared" si="180"/>
        <v>3449</v>
      </c>
      <c r="AT171" s="445">
        <f t="shared" si="181"/>
        <v>1645</v>
      </c>
      <c r="AU171" s="446">
        <f t="shared" si="181"/>
        <v>1746</v>
      </c>
      <c r="AV171" s="446">
        <f t="shared" si="181"/>
        <v>1826</v>
      </c>
      <c r="AW171" s="446">
        <f t="shared" si="181"/>
        <v>1909</v>
      </c>
      <c r="AX171" s="446">
        <f t="shared" si="181"/>
        <v>1963</v>
      </c>
      <c r="AY171" s="447">
        <f t="shared" si="181"/>
        <v>2018</v>
      </c>
      <c r="AZ171" s="257">
        <f t="shared" si="191"/>
        <v>3174</v>
      </c>
      <c r="BA171" s="248">
        <f t="shared" si="182"/>
        <v>3387.25</v>
      </c>
      <c r="BB171" s="248">
        <f t="shared" si="182"/>
        <v>3548.5</v>
      </c>
      <c r="BC171" s="248">
        <f t="shared" si="182"/>
        <v>3716</v>
      </c>
      <c r="BD171" s="248">
        <f t="shared" si="182"/>
        <v>3816.75</v>
      </c>
      <c r="BE171" s="258">
        <f t="shared" si="182"/>
        <v>3919</v>
      </c>
      <c r="BF171" s="409">
        <f t="shared" si="183"/>
        <v>1857</v>
      </c>
      <c r="BG171" s="405">
        <f t="shared" si="183"/>
        <v>1982</v>
      </c>
      <c r="BH171" s="405">
        <f t="shared" si="183"/>
        <v>2076</v>
      </c>
      <c r="BI171" s="405">
        <f t="shared" si="183"/>
        <v>2174</v>
      </c>
      <c r="BJ171" s="405">
        <f t="shared" si="183"/>
        <v>2233</v>
      </c>
      <c r="BK171" s="410">
        <f t="shared" si="183"/>
        <v>2293</v>
      </c>
      <c r="BL171" s="263">
        <f t="shared" si="192"/>
        <v>3537</v>
      </c>
      <c r="BM171" s="264">
        <f t="shared" si="184"/>
        <v>3790.125</v>
      </c>
      <c r="BN171" s="264">
        <f t="shared" si="184"/>
        <v>3975.75</v>
      </c>
      <c r="BO171" s="264">
        <f t="shared" si="184"/>
        <v>4170</v>
      </c>
      <c r="BP171" s="264">
        <f t="shared" si="184"/>
        <v>4278.375</v>
      </c>
      <c r="BQ171" s="265">
        <f t="shared" si="184"/>
        <v>4389</v>
      </c>
      <c r="BR171" s="445">
        <f t="shared" si="185"/>
        <v>2070</v>
      </c>
      <c r="BS171" s="446">
        <f t="shared" si="185"/>
        <v>2218</v>
      </c>
      <c r="BT171" s="446">
        <f t="shared" si="185"/>
        <v>2326</v>
      </c>
      <c r="BU171" s="446">
        <f t="shared" si="185"/>
        <v>2440</v>
      </c>
      <c r="BV171" s="446">
        <f t="shared" si="185"/>
        <v>2503</v>
      </c>
      <c r="BW171" s="447">
        <f t="shared" si="185"/>
        <v>2568</v>
      </c>
      <c r="BX171" s="252">
        <v>3900</v>
      </c>
      <c r="BY171" s="387">
        <f t="shared" si="193"/>
        <v>4193</v>
      </c>
      <c r="BZ171" s="387">
        <f t="shared" si="194"/>
        <v>4403</v>
      </c>
      <c r="CA171" s="387">
        <f t="shared" si="195"/>
        <v>4624</v>
      </c>
      <c r="CB171" s="387">
        <f t="shared" si="196"/>
        <v>4740</v>
      </c>
      <c r="CC171" s="388">
        <f t="shared" si="197"/>
        <v>4859</v>
      </c>
      <c r="CD171" s="409">
        <f t="shared" si="186"/>
        <v>2282</v>
      </c>
      <c r="CE171" s="405">
        <f t="shared" si="186"/>
        <v>2453</v>
      </c>
      <c r="CF171" s="405">
        <f t="shared" si="186"/>
        <v>2576</v>
      </c>
      <c r="CG171" s="405">
        <f t="shared" si="186"/>
        <v>2706</v>
      </c>
      <c r="CH171" s="405">
        <f t="shared" si="186"/>
        <v>2773</v>
      </c>
      <c r="CI171" s="440">
        <f t="shared" si="186"/>
        <v>2843</v>
      </c>
      <c r="CJ171" s="246">
        <v>1.56</v>
      </c>
      <c r="CK171" s="389">
        <f t="shared" si="187"/>
        <v>1.677</v>
      </c>
      <c r="CL171" s="389">
        <f t="shared" si="198"/>
        <v>1.76085</v>
      </c>
      <c r="CM171" s="389">
        <f t="shared" si="199"/>
        <v>1.8488925</v>
      </c>
      <c r="CN171" s="389">
        <f t="shared" si="200"/>
        <v>1.8951148125000001</v>
      </c>
      <c r="CO171" s="390">
        <f t="shared" si="201"/>
        <v>1.9424926828125002</v>
      </c>
    </row>
    <row r="172" spans="1:93" ht="15.75" thickBot="1" x14ac:dyDescent="0.25">
      <c r="A172" s="678"/>
      <c r="B172" s="334" t="s">
        <v>209</v>
      </c>
      <c r="C172" s="335" t="s">
        <v>195</v>
      </c>
      <c r="D172" s="1118">
        <v>1554</v>
      </c>
      <c r="E172" s="1119">
        <v>1608</v>
      </c>
      <c r="F172" s="1119">
        <v>1646</v>
      </c>
      <c r="G172" s="1119">
        <v>1687</v>
      </c>
      <c r="H172" s="1119">
        <v>1708</v>
      </c>
      <c r="I172" s="1120">
        <v>1730</v>
      </c>
      <c r="J172" s="421">
        <f t="shared" si="188"/>
        <v>1090</v>
      </c>
      <c r="K172" s="422">
        <f t="shared" si="175"/>
        <v>1128</v>
      </c>
      <c r="L172" s="422">
        <f t="shared" si="175"/>
        <v>1155</v>
      </c>
      <c r="M172" s="422">
        <f t="shared" si="175"/>
        <v>1184</v>
      </c>
      <c r="N172" s="422">
        <f t="shared" si="175"/>
        <v>1198</v>
      </c>
      <c r="O172" s="423">
        <f t="shared" si="175"/>
        <v>1214</v>
      </c>
      <c r="P172" s="260">
        <f t="shared" si="176"/>
        <v>1942.5</v>
      </c>
      <c r="Q172" s="261">
        <f t="shared" si="176"/>
        <v>2010</v>
      </c>
      <c r="R172" s="261">
        <f t="shared" si="176"/>
        <v>2057.5</v>
      </c>
      <c r="S172" s="261">
        <f t="shared" si="176"/>
        <v>2108.75</v>
      </c>
      <c r="T172" s="261">
        <f t="shared" si="176"/>
        <v>2135</v>
      </c>
      <c r="U172" s="262">
        <f t="shared" si="176"/>
        <v>2162.5</v>
      </c>
      <c r="V172" s="411">
        <f t="shared" si="177"/>
        <v>1137</v>
      </c>
      <c r="W172" s="412">
        <f t="shared" si="177"/>
        <v>1176</v>
      </c>
      <c r="X172" s="412">
        <f t="shared" si="177"/>
        <v>1204</v>
      </c>
      <c r="Y172" s="412">
        <f t="shared" si="177"/>
        <v>1234</v>
      </c>
      <c r="Z172" s="412">
        <f t="shared" si="177"/>
        <v>1249</v>
      </c>
      <c r="AA172" s="413">
        <f t="shared" si="177"/>
        <v>1266</v>
      </c>
      <c r="AB172" s="260">
        <f t="shared" si="189"/>
        <v>2331</v>
      </c>
      <c r="AC172" s="261">
        <f t="shared" si="178"/>
        <v>2412</v>
      </c>
      <c r="AD172" s="261">
        <f t="shared" si="178"/>
        <v>2469</v>
      </c>
      <c r="AE172" s="261">
        <f t="shared" si="178"/>
        <v>2530.5</v>
      </c>
      <c r="AF172" s="261">
        <f t="shared" si="178"/>
        <v>2562</v>
      </c>
      <c r="AG172" s="262">
        <f t="shared" si="178"/>
        <v>2595</v>
      </c>
      <c r="AH172" s="411">
        <f t="shared" si="179"/>
        <v>1364</v>
      </c>
      <c r="AI172" s="412">
        <f t="shared" si="179"/>
        <v>1412</v>
      </c>
      <c r="AJ172" s="412">
        <f t="shared" si="179"/>
        <v>1445</v>
      </c>
      <c r="AK172" s="412">
        <f t="shared" si="179"/>
        <v>1481</v>
      </c>
      <c r="AL172" s="412">
        <f t="shared" si="179"/>
        <v>1499</v>
      </c>
      <c r="AM172" s="413">
        <f t="shared" si="179"/>
        <v>1519</v>
      </c>
      <c r="AN172" s="269">
        <f t="shared" si="190"/>
        <v>2710.75</v>
      </c>
      <c r="AO172" s="432">
        <f t="shared" si="180"/>
        <v>2843.75</v>
      </c>
      <c r="AP172" s="432">
        <f t="shared" si="180"/>
        <v>2938.25</v>
      </c>
      <c r="AQ172" s="432">
        <f t="shared" si="180"/>
        <v>3038.875</v>
      </c>
      <c r="AR172" s="432">
        <f t="shared" si="180"/>
        <v>3091.25</v>
      </c>
      <c r="AS172" s="437">
        <f t="shared" si="180"/>
        <v>3145.25</v>
      </c>
      <c r="AT172" s="448">
        <f t="shared" si="181"/>
        <v>1586</v>
      </c>
      <c r="AU172" s="449">
        <f t="shared" si="181"/>
        <v>1664</v>
      </c>
      <c r="AV172" s="449">
        <f t="shared" si="181"/>
        <v>1719</v>
      </c>
      <c r="AW172" s="449">
        <f t="shared" si="181"/>
        <v>1778</v>
      </c>
      <c r="AX172" s="449">
        <f t="shared" si="181"/>
        <v>1809</v>
      </c>
      <c r="AY172" s="450">
        <f t="shared" si="181"/>
        <v>1840</v>
      </c>
      <c r="AZ172" s="260">
        <f t="shared" si="191"/>
        <v>3090.5</v>
      </c>
      <c r="BA172" s="261">
        <f t="shared" si="182"/>
        <v>3275.5</v>
      </c>
      <c r="BB172" s="261">
        <f t="shared" si="182"/>
        <v>3407.5</v>
      </c>
      <c r="BC172" s="261">
        <f t="shared" si="182"/>
        <v>3547.25</v>
      </c>
      <c r="BD172" s="261">
        <f t="shared" si="182"/>
        <v>3620.5</v>
      </c>
      <c r="BE172" s="262">
        <f t="shared" si="182"/>
        <v>3695.5</v>
      </c>
      <c r="BF172" s="411">
        <f t="shared" si="183"/>
        <v>1808</v>
      </c>
      <c r="BG172" s="412">
        <f t="shared" si="183"/>
        <v>1917</v>
      </c>
      <c r="BH172" s="412">
        <f t="shared" si="183"/>
        <v>1994</v>
      </c>
      <c r="BI172" s="412">
        <f t="shared" si="183"/>
        <v>2076</v>
      </c>
      <c r="BJ172" s="412">
        <f t="shared" si="183"/>
        <v>2118</v>
      </c>
      <c r="BK172" s="413">
        <f t="shared" si="183"/>
        <v>2162</v>
      </c>
      <c r="BL172" s="269">
        <f t="shared" si="192"/>
        <v>3470.25</v>
      </c>
      <c r="BM172" s="270">
        <f t="shared" si="184"/>
        <v>3707.25</v>
      </c>
      <c r="BN172" s="270">
        <f t="shared" si="184"/>
        <v>3876.75</v>
      </c>
      <c r="BO172" s="270">
        <f t="shared" si="184"/>
        <v>4055.625</v>
      </c>
      <c r="BP172" s="270">
        <f t="shared" si="184"/>
        <v>4149.75</v>
      </c>
      <c r="BQ172" s="271">
        <f t="shared" si="184"/>
        <v>4245.75</v>
      </c>
      <c r="BR172" s="448">
        <f t="shared" si="185"/>
        <v>2031</v>
      </c>
      <c r="BS172" s="449">
        <f t="shared" si="185"/>
        <v>2169</v>
      </c>
      <c r="BT172" s="449">
        <f t="shared" si="185"/>
        <v>2268</v>
      </c>
      <c r="BU172" s="449">
        <f t="shared" si="185"/>
        <v>2373</v>
      </c>
      <c r="BV172" s="449">
        <f t="shared" si="185"/>
        <v>2428</v>
      </c>
      <c r="BW172" s="450">
        <f t="shared" si="185"/>
        <v>2484</v>
      </c>
      <c r="BX172" s="253">
        <v>3850</v>
      </c>
      <c r="BY172" s="431">
        <f t="shared" si="193"/>
        <v>4139</v>
      </c>
      <c r="BZ172" s="431">
        <f t="shared" si="194"/>
        <v>4346</v>
      </c>
      <c r="CA172" s="431">
        <f t="shared" si="195"/>
        <v>4564</v>
      </c>
      <c r="CB172" s="431">
        <f t="shared" si="196"/>
        <v>4679</v>
      </c>
      <c r="CC172" s="433">
        <f t="shared" si="197"/>
        <v>4796</v>
      </c>
      <c r="CD172" s="411">
        <f t="shared" si="186"/>
        <v>2253</v>
      </c>
      <c r="CE172" s="412">
        <f t="shared" si="186"/>
        <v>2422</v>
      </c>
      <c r="CF172" s="412">
        <f t="shared" si="186"/>
        <v>2543</v>
      </c>
      <c r="CG172" s="412">
        <f t="shared" si="186"/>
        <v>2670</v>
      </c>
      <c r="CH172" s="412">
        <f t="shared" si="186"/>
        <v>2738</v>
      </c>
      <c r="CI172" s="441">
        <f t="shared" si="186"/>
        <v>2806</v>
      </c>
      <c r="CJ172" s="247">
        <v>1.54</v>
      </c>
      <c r="CK172" s="391">
        <f t="shared" si="187"/>
        <v>1.6555</v>
      </c>
      <c r="CL172" s="391">
        <f t="shared" si="198"/>
        <v>1.738275</v>
      </c>
      <c r="CM172" s="391">
        <f t="shared" si="199"/>
        <v>1.8251887500000001</v>
      </c>
      <c r="CN172" s="391">
        <f t="shared" si="200"/>
        <v>1.8708184687500002</v>
      </c>
      <c r="CO172" s="392">
        <f t="shared" si="201"/>
        <v>1.9175889304687503</v>
      </c>
    </row>
    <row r="173" spans="1:93" ht="25.5" x14ac:dyDescent="0.2">
      <c r="A173" s="677">
        <v>3</v>
      </c>
      <c r="B173" s="330" t="s">
        <v>416</v>
      </c>
      <c r="C173" s="331" t="s">
        <v>417</v>
      </c>
      <c r="D173" s="1112">
        <v>1755</v>
      </c>
      <c r="E173" s="1113">
        <v>1852</v>
      </c>
      <c r="F173" s="1113">
        <v>1933</v>
      </c>
      <c r="G173" s="1113">
        <v>2016</v>
      </c>
      <c r="H173" s="1113">
        <v>2078</v>
      </c>
      <c r="I173" s="1114">
        <v>2140</v>
      </c>
      <c r="J173" s="418">
        <f t="shared" si="188"/>
        <v>1231</v>
      </c>
      <c r="K173" s="419">
        <f t="shared" si="175"/>
        <v>1299</v>
      </c>
      <c r="L173" s="419">
        <f t="shared" si="175"/>
        <v>1356</v>
      </c>
      <c r="M173" s="419">
        <f t="shared" si="175"/>
        <v>1415</v>
      </c>
      <c r="N173" s="419">
        <f t="shared" si="175"/>
        <v>1458</v>
      </c>
      <c r="O173" s="420">
        <f t="shared" si="175"/>
        <v>1501</v>
      </c>
      <c r="P173" s="415">
        <f t="shared" si="176"/>
        <v>2193.75</v>
      </c>
      <c r="Q173" s="416">
        <f t="shared" si="176"/>
        <v>2315</v>
      </c>
      <c r="R173" s="416">
        <f t="shared" si="176"/>
        <v>2416.25</v>
      </c>
      <c r="S173" s="416">
        <f t="shared" si="176"/>
        <v>2520</v>
      </c>
      <c r="T173" s="416">
        <f t="shared" si="176"/>
        <v>2597.5</v>
      </c>
      <c r="U173" s="417">
        <f t="shared" si="176"/>
        <v>2675</v>
      </c>
      <c r="V173" s="406">
        <f t="shared" si="177"/>
        <v>1284</v>
      </c>
      <c r="W173" s="407">
        <f t="shared" si="177"/>
        <v>1355</v>
      </c>
      <c r="X173" s="407">
        <f t="shared" si="177"/>
        <v>1414</v>
      </c>
      <c r="Y173" s="407">
        <f t="shared" si="177"/>
        <v>1475</v>
      </c>
      <c r="Z173" s="407">
        <f t="shared" si="177"/>
        <v>1520</v>
      </c>
      <c r="AA173" s="408">
        <f t="shared" si="177"/>
        <v>1565</v>
      </c>
      <c r="AB173" s="415">
        <f t="shared" si="189"/>
        <v>2632.5</v>
      </c>
      <c r="AC173" s="416">
        <f t="shared" si="178"/>
        <v>2778</v>
      </c>
      <c r="AD173" s="416">
        <f t="shared" si="178"/>
        <v>2899.5</v>
      </c>
      <c r="AE173" s="416">
        <f t="shared" si="178"/>
        <v>3024</v>
      </c>
      <c r="AF173" s="416">
        <f t="shared" si="178"/>
        <v>3117</v>
      </c>
      <c r="AG173" s="417">
        <f t="shared" si="178"/>
        <v>3210</v>
      </c>
      <c r="AH173" s="406">
        <f t="shared" si="179"/>
        <v>1541</v>
      </c>
      <c r="AI173" s="407">
        <f t="shared" si="179"/>
        <v>1626</v>
      </c>
      <c r="AJ173" s="407">
        <f t="shared" si="179"/>
        <v>1697</v>
      </c>
      <c r="AK173" s="407">
        <f t="shared" si="179"/>
        <v>1770</v>
      </c>
      <c r="AL173" s="407">
        <f t="shared" si="179"/>
        <v>1824</v>
      </c>
      <c r="AM173" s="408">
        <f t="shared" si="179"/>
        <v>1878</v>
      </c>
      <c r="AN173" s="429">
        <f t="shared" si="190"/>
        <v>2961.875</v>
      </c>
      <c r="AO173" s="427">
        <f t="shared" si="180"/>
        <v>3145.25</v>
      </c>
      <c r="AP173" s="427">
        <f t="shared" si="180"/>
        <v>3289.625</v>
      </c>
      <c r="AQ173" s="427">
        <f t="shared" si="180"/>
        <v>3438.75</v>
      </c>
      <c r="AR173" s="427">
        <f t="shared" si="180"/>
        <v>3538</v>
      </c>
      <c r="AS173" s="435">
        <f t="shared" si="180"/>
        <v>3638</v>
      </c>
      <c r="AT173" s="442">
        <f t="shared" si="181"/>
        <v>1733</v>
      </c>
      <c r="AU173" s="443">
        <f t="shared" si="181"/>
        <v>1840</v>
      </c>
      <c r="AV173" s="443">
        <f t="shared" si="181"/>
        <v>1925</v>
      </c>
      <c r="AW173" s="443">
        <f t="shared" si="181"/>
        <v>2012</v>
      </c>
      <c r="AX173" s="443">
        <f t="shared" si="181"/>
        <v>2070</v>
      </c>
      <c r="AY173" s="444">
        <f t="shared" si="181"/>
        <v>2129</v>
      </c>
      <c r="AZ173" s="415">
        <f t="shared" si="191"/>
        <v>3291.25</v>
      </c>
      <c r="BA173" s="416">
        <f t="shared" si="182"/>
        <v>3512.5</v>
      </c>
      <c r="BB173" s="416">
        <f t="shared" si="182"/>
        <v>3679.75</v>
      </c>
      <c r="BC173" s="416">
        <f t="shared" si="182"/>
        <v>3853.5</v>
      </c>
      <c r="BD173" s="416">
        <f t="shared" si="182"/>
        <v>3959</v>
      </c>
      <c r="BE173" s="417">
        <f t="shared" si="182"/>
        <v>4066</v>
      </c>
      <c r="BF173" s="406">
        <f t="shared" si="183"/>
        <v>1926</v>
      </c>
      <c r="BG173" s="407">
        <f t="shared" si="183"/>
        <v>2055</v>
      </c>
      <c r="BH173" s="407">
        <f t="shared" si="183"/>
        <v>2153</v>
      </c>
      <c r="BI173" s="407">
        <f t="shared" si="183"/>
        <v>2255</v>
      </c>
      <c r="BJ173" s="407">
        <f t="shared" si="183"/>
        <v>2317</v>
      </c>
      <c r="BK173" s="408">
        <f t="shared" si="183"/>
        <v>2379</v>
      </c>
      <c r="BL173" s="429">
        <f t="shared" si="192"/>
        <v>3620.625</v>
      </c>
      <c r="BM173" s="434">
        <f t="shared" si="184"/>
        <v>3879.75</v>
      </c>
      <c r="BN173" s="434">
        <f t="shared" si="184"/>
        <v>4069.875</v>
      </c>
      <c r="BO173" s="434">
        <f t="shared" si="184"/>
        <v>4268.25</v>
      </c>
      <c r="BP173" s="434">
        <f t="shared" si="184"/>
        <v>4380</v>
      </c>
      <c r="BQ173" s="438">
        <f t="shared" si="184"/>
        <v>4494</v>
      </c>
      <c r="BR173" s="442">
        <f t="shared" si="185"/>
        <v>2119</v>
      </c>
      <c r="BS173" s="443">
        <f t="shared" si="185"/>
        <v>2270</v>
      </c>
      <c r="BT173" s="443">
        <f t="shared" si="185"/>
        <v>2381</v>
      </c>
      <c r="BU173" s="443">
        <f t="shared" si="185"/>
        <v>2497</v>
      </c>
      <c r="BV173" s="443">
        <f t="shared" si="185"/>
        <v>2563</v>
      </c>
      <c r="BW173" s="444">
        <f t="shared" si="185"/>
        <v>2629</v>
      </c>
      <c r="BX173" s="430">
        <v>3950</v>
      </c>
      <c r="BY173" s="426">
        <f t="shared" si="193"/>
        <v>4247</v>
      </c>
      <c r="BZ173" s="426">
        <f t="shared" si="194"/>
        <v>4460</v>
      </c>
      <c r="CA173" s="426">
        <f t="shared" si="195"/>
        <v>4683</v>
      </c>
      <c r="CB173" s="426">
        <f t="shared" si="196"/>
        <v>4801</v>
      </c>
      <c r="CC173" s="428">
        <f t="shared" si="197"/>
        <v>4922</v>
      </c>
      <c r="CD173" s="406">
        <f t="shared" si="186"/>
        <v>2311</v>
      </c>
      <c r="CE173" s="407">
        <f t="shared" si="186"/>
        <v>2485</v>
      </c>
      <c r="CF173" s="407">
        <f t="shared" si="186"/>
        <v>2610</v>
      </c>
      <c r="CG173" s="407">
        <f t="shared" si="186"/>
        <v>2740</v>
      </c>
      <c r="CH173" s="407">
        <f t="shared" si="186"/>
        <v>2809</v>
      </c>
      <c r="CI173" s="439">
        <f t="shared" si="186"/>
        <v>2880</v>
      </c>
      <c r="CJ173" s="402">
        <v>1.58</v>
      </c>
      <c r="CK173" s="403">
        <f t="shared" si="187"/>
        <v>1.6985000000000001</v>
      </c>
      <c r="CL173" s="403">
        <f t="shared" si="198"/>
        <v>1.783425</v>
      </c>
      <c r="CM173" s="403">
        <f t="shared" si="199"/>
        <v>1.87259625</v>
      </c>
      <c r="CN173" s="403">
        <f t="shared" si="200"/>
        <v>1.91941115625</v>
      </c>
      <c r="CO173" s="404">
        <f t="shared" si="201"/>
        <v>1.9673964351562501</v>
      </c>
    </row>
    <row r="174" spans="1:93" ht="15" x14ac:dyDescent="0.2">
      <c r="A174" s="679"/>
      <c r="B174" s="332" t="s">
        <v>211</v>
      </c>
      <c r="C174" s="333" t="s">
        <v>417</v>
      </c>
      <c r="D174" s="1115">
        <v>1618</v>
      </c>
      <c r="E174" s="1116">
        <v>1707</v>
      </c>
      <c r="F174" s="1116">
        <v>1781</v>
      </c>
      <c r="G174" s="1116">
        <v>1856</v>
      </c>
      <c r="H174" s="1116">
        <v>1913</v>
      </c>
      <c r="I174" s="1117">
        <v>1969</v>
      </c>
      <c r="J174" s="343">
        <f t="shared" si="188"/>
        <v>1135</v>
      </c>
      <c r="K174" s="344">
        <f t="shared" si="175"/>
        <v>1198</v>
      </c>
      <c r="L174" s="344">
        <f t="shared" si="175"/>
        <v>1250</v>
      </c>
      <c r="M174" s="344">
        <f t="shared" si="175"/>
        <v>1302</v>
      </c>
      <c r="N174" s="344">
        <f t="shared" si="175"/>
        <v>1342</v>
      </c>
      <c r="O174" s="345">
        <f t="shared" si="175"/>
        <v>1382</v>
      </c>
      <c r="P174" s="257">
        <f t="shared" si="176"/>
        <v>2022.5</v>
      </c>
      <c r="Q174" s="248">
        <f t="shared" si="176"/>
        <v>2133.75</v>
      </c>
      <c r="R174" s="248">
        <f t="shared" si="176"/>
        <v>2226.25</v>
      </c>
      <c r="S174" s="248">
        <f t="shared" si="176"/>
        <v>2320</v>
      </c>
      <c r="T174" s="248">
        <f t="shared" si="176"/>
        <v>2391.25</v>
      </c>
      <c r="U174" s="258">
        <f t="shared" si="176"/>
        <v>2461.25</v>
      </c>
      <c r="V174" s="409">
        <f t="shared" si="177"/>
        <v>1184</v>
      </c>
      <c r="W174" s="405">
        <f t="shared" si="177"/>
        <v>1249</v>
      </c>
      <c r="X174" s="405">
        <f t="shared" si="177"/>
        <v>1303</v>
      </c>
      <c r="Y174" s="405">
        <f t="shared" si="177"/>
        <v>1358</v>
      </c>
      <c r="Z174" s="405">
        <f t="shared" si="177"/>
        <v>1399</v>
      </c>
      <c r="AA174" s="410">
        <f t="shared" si="177"/>
        <v>1440</v>
      </c>
      <c r="AB174" s="257">
        <f t="shared" si="189"/>
        <v>2427</v>
      </c>
      <c r="AC174" s="248">
        <f t="shared" si="178"/>
        <v>2560.5</v>
      </c>
      <c r="AD174" s="248">
        <f t="shared" si="178"/>
        <v>2671.5</v>
      </c>
      <c r="AE174" s="248">
        <f t="shared" si="178"/>
        <v>2784</v>
      </c>
      <c r="AF174" s="248">
        <f t="shared" si="178"/>
        <v>2869.5</v>
      </c>
      <c r="AG174" s="258">
        <f t="shared" si="178"/>
        <v>2953.5</v>
      </c>
      <c r="AH174" s="409">
        <f t="shared" si="179"/>
        <v>1420</v>
      </c>
      <c r="AI174" s="405">
        <f t="shared" si="179"/>
        <v>1498</v>
      </c>
      <c r="AJ174" s="405">
        <f t="shared" si="179"/>
        <v>1563</v>
      </c>
      <c r="AK174" s="405">
        <f t="shared" si="179"/>
        <v>1629</v>
      </c>
      <c r="AL174" s="405">
        <f t="shared" si="179"/>
        <v>1679</v>
      </c>
      <c r="AM174" s="410">
        <f t="shared" si="179"/>
        <v>1728</v>
      </c>
      <c r="AN174" s="263">
        <f t="shared" si="190"/>
        <v>2795.25</v>
      </c>
      <c r="AO174" s="366">
        <f t="shared" si="180"/>
        <v>2968.625</v>
      </c>
      <c r="AP174" s="366">
        <f t="shared" si="180"/>
        <v>3104.375</v>
      </c>
      <c r="AQ174" s="366">
        <f t="shared" si="180"/>
        <v>3244</v>
      </c>
      <c r="AR174" s="366">
        <f t="shared" si="180"/>
        <v>3337.125</v>
      </c>
      <c r="AS174" s="436">
        <f t="shared" si="180"/>
        <v>3429.875</v>
      </c>
      <c r="AT174" s="445">
        <f t="shared" si="181"/>
        <v>1636</v>
      </c>
      <c r="AU174" s="446">
        <f t="shared" si="181"/>
        <v>1737</v>
      </c>
      <c r="AV174" s="446">
        <f t="shared" si="181"/>
        <v>1817</v>
      </c>
      <c r="AW174" s="446">
        <f t="shared" si="181"/>
        <v>1898</v>
      </c>
      <c r="AX174" s="446">
        <f t="shared" si="181"/>
        <v>1953</v>
      </c>
      <c r="AY174" s="447">
        <f t="shared" si="181"/>
        <v>2007</v>
      </c>
      <c r="AZ174" s="257">
        <f t="shared" si="191"/>
        <v>3163.5</v>
      </c>
      <c r="BA174" s="248">
        <f t="shared" si="182"/>
        <v>3376.75</v>
      </c>
      <c r="BB174" s="248">
        <f t="shared" si="182"/>
        <v>3537.25</v>
      </c>
      <c r="BC174" s="248">
        <f t="shared" si="182"/>
        <v>3704</v>
      </c>
      <c r="BD174" s="248">
        <f t="shared" si="182"/>
        <v>3804.75</v>
      </c>
      <c r="BE174" s="258">
        <f t="shared" si="182"/>
        <v>3906.25</v>
      </c>
      <c r="BF174" s="409">
        <f t="shared" si="183"/>
        <v>1851</v>
      </c>
      <c r="BG174" s="405">
        <f t="shared" si="183"/>
        <v>1976</v>
      </c>
      <c r="BH174" s="405">
        <f t="shared" si="183"/>
        <v>2070</v>
      </c>
      <c r="BI174" s="405">
        <f t="shared" si="183"/>
        <v>2167</v>
      </c>
      <c r="BJ174" s="405">
        <f t="shared" si="183"/>
        <v>2226</v>
      </c>
      <c r="BK174" s="410">
        <f t="shared" si="183"/>
        <v>2286</v>
      </c>
      <c r="BL174" s="263">
        <f t="shared" si="192"/>
        <v>3531.75</v>
      </c>
      <c r="BM174" s="264">
        <f t="shared" si="184"/>
        <v>3784.875</v>
      </c>
      <c r="BN174" s="264">
        <f t="shared" si="184"/>
        <v>3970.125</v>
      </c>
      <c r="BO174" s="264">
        <f t="shared" si="184"/>
        <v>4164</v>
      </c>
      <c r="BP174" s="264">
        <f t="shared" si="184"/>
        <v>4272.375</v>
      </c>
      <c r="BQ174" s="265">
        <f t="shared" si="184"/>
        <v>4382.625</v>
      </c>
      <c r="BR174" s="445">
        <f t="shared" si="185"/>
        <v>2067</v>
      </c>
      <c r="BS174" s="446">
        <f t="shared" si="185"/>
        <v>2215</v>
      </c>
      <c r="BT174" s="446">
        <f t="shared" si="185"/>
        <v>2323</v>
      </c>
      <c r="BU174" s="446">
        <f t="shared" si="185"/>
        <v>2436</v>
      </c>
      <c r="BV174" s="446">
        <f t="shared" si="185"/>
        <v>2500</v>
      </c>
      <c r="BW174" s="447">
        <f t="shared" si="185"/>
        <v>2564</v>
      </c>
      <c r="BX174" s="252">
        <v>3900</v>
      </c>
      <c r="BY174" s="387">
        <f t="shared" si="193"/>
        <v>4193</v>
      </c>
      <c r="BZ174" s="387">
        <f t="shared" si="194"/>
        <v>4403</v>
      </c>
      <c r="CA174" s="387">
        <f t="shared" si="195"/>
        <v>4624</v>
      </c>
      <c r="CB174" s="387">
        <f t="shared" si="196"/>
        <v>4740</v>
      </c>
      <c r="CC174" s="388">
        <f t="shared" si="197"/>
        <v>4859</v>
      </c>
      <c r="CD174" s="409">
        <f t="shared" si="186"/>
        <v>2282</v>
      </c>
      <c r="CE174" s="405">
        <f t="shared" si="186"/>
        <v>2453</v>
      </c>
      <c r="CF174" s="405">
        <f t="shared" si="186"/>
        <v>2576</v>
      </c>
      <c r="CG174" s="405">
        <f t="shared" si="186"/>
        <v>2706</v>
      </c>
      <c r="CH174" s="405">
        <f t="shared" si="186"/>
        <v>2773</v>
      </c>
      <c r="CI174" s="440">
        <f t="shared" si="186"/>
        <v>2843</v>
      </c>
      <c r="CJ174" s="246">
        <v>1.56</v>
      </c>
      <c r="CK174" s="389">
        <f t="shared" si="187"/>
        <v>1.677</v>
      </c>
      <c r="CL174" s="389">
        <f t="shared" si="198"/>
        <v>1.76085</v>
      </c>
      <c r="CM174" s="389">
        <f t="shared" si="199"/>
        <v>1.8488925</v>
      </c>
      <c r="CN174" s="389">
        <f t="shared" si="200"/>
        <v>1.8951148125000001</v>
      </c>
      <c r="CO174" s="390">
        <f t="shared" si="201"/>
        <v>1.9424926828125002</v>
      </c>
    </row>
    <row r="175" spans="1:93" ht="15" x14ac:dyDescent="0.2">
      <c r="A175" s="679"/>
      <c r="B175" s="332" t="s">
        <v>212</v>
      </c>
      <c r="C175" s="333" t="s">
        <v>417</v>
      </c>
      <c r="D175" s="1115">
        <v>1554</v>
      </c>
      <c r="E175" s="1116">
        <v>1639</v>
      </c>
      <c r="F175" s="1116">
        <v>1709</v>
      </c>
      <c r="G175" s="1116">
        <v>1781</v>
      </c>
      <c r="H175" s="1116">
        <v>1835</v>
      </c>
      <c r="I175" s="1117">
        <v>1889</v>
      </c>
      <c r="J175" s="343">
        <f t="shared" si="188"/>
        <v>1090</v>
      </c>
      <c r="K175" s="344">
        <f t="shared" si="175"/>
        <v>1150</v>
      </c>
      <c r="L175" s="344">
        <f t="shared" si="175"/>
        <v>1199</v>
      </c>
      <c r="M175" s="344">
        <f t="shared" si="175"/>
        <v>1250</v>
      </c>
      <c r="N175" s="344">
        <f t="shared" si="175"/>
        <v>1288</v>
      </c>
      <c r="O175" s="345">
        <f t="shared" si="175"/>
        <v>1325</v>
      </c>
      <c r="P175" s="257">
        <f t="shared" si="176"/>
        <v>1942.5</v>
      </c>
      <c r="Q175" s="248">
        <f t="shared" si="176"/>
        <v>2048.75</v>
      </c>
      <c r="R175" s="248">
        <f t="shared" si="176"/>
        <v>2136.25</v>
      </c>
      <c r="S175" s="248">
        <f t="shared" si="176"/>
        <v>2226.25</v>
      </c>
      <c r="T175" s="248">
        <f t="shared" si="176"/>
        <v>2293.75</v>
      </c>
      <c r="U175" s="258">
        <f t="shared" si="176"/>
        <v>2361.25</v>
      </c>
      <c r="V175" s="409">
        <f t="shared" si="177"/>
        <v>1137</v>
      </c>
      <c r="W175" s="405">
        <f t="shared" si="177"/>
        <v>1199</v>
      </c>
      <c r="X175" s="405">
        <f t="shared" si="177"/>
        <v>1250</v>
      </c>
      <c r="Y175" s="405">
        <f t="shared" si="177"/>
        <v>1303</v>
      </c>
      <c r="Z175" s="405">
        <f t="shared" si="177"/>
        <v>1342</v>
      </c>
      <c r="AA175" s="410">
        <f t="shared" si="177"/>
        <v>1382</v>
      </c>
      <c r="AB175" s="257">
        <f t="shared" si="189"/>
        <v>2331</v>
      </c>
      <c r="AC175" s="248">
        <f t="shared" si="178"/>
        <v>2458.5</v>
      </c>
      <c r="AD175" s="248">
        <f t="shared" si="178"/>
        <v>2563.5</v>
      </c>
      <c r="AE175" s="248">
        <f t="shared" si="178"/>
        <v>2671.5</v>
      </c>
      <c r="AF175" s="248">
        <f t="shared" si="178"/>
        <v>2752.5</v>
      </c>
      <c r="AG175" s="258">
        <f t="shared" si="178"/>
        <v>2833.5</v>
      </c>
      <c r="AH175" s="409">
        <f t="shared" si="179"/>
        <v>1364</v>
      </c>
      <c r="AI175" s="405">
        <f t="shared" si="179"/>
        <v>1439</v>
      </c>
      <c r="AJ175" s="405">
        <f t="shared" si="179"/>
        <v>1500</v>
      </c>
      <c r="AK175" s="405">
        <f t="shared" si="179"/>
        <v>1563</v>
      </c>
      <c r="AL175" s="405">
        <f t="shared" si="179"/>
        <v>1611</v>
      </c>
      <c r="AM175" s="410">
        <f t="shared" si="179"/>
        <v>1658</v>
      </c>
      <c r="AN175" s="263">
        <f t="shared" si="190"/>
        <v>2710.75</v>
      </c>
      <c r="AO175" s="366">
        <f t="shared" si="180"/>
        <v>2878.625</v>
      </c>
      <c r="AP175" s="366">
        <f t="shared" si="180"/>
        <v>3009.125</v>
      </c>
      <c r="AQ175" s="366">
        <f t="shared" si="180"/>
        <v>3144.625</v>
      </c>
      <c r="AR175" s="366">
        <f t="shared" si="180"/>
        <v>3234.125</v>
      </c>
      <c r="AS175" s="436">
        <f t="shared" si="180"/>
        <v>3324.125</v>
      </c>
      <c r="AT175" s="445">
        <f t="shared" si="181"/>
        <v>1586</v>
      </c>
      <c r="AU175" s="446">
        <f t="shared" si="181"/>
        <v>1684</v>
      </c>
      <c r="AV175" s="446">
        <f t="shared" si="181"/>
        <v>1761</v>
      </c>
      <c r="AW175" s="446">
        <f t="shared" si="181"/>
        <v>1840</v>
      </c>
      <c r="AX175" s="446">
        <f t="shared" si="181"/>
        <v>1892</v>
      </c>
      <c r="AY175" s="447">
        <f t="shared" si="181"/>
        <v>1945</v>
      </c>
      <c r="AZ175" s="257">
        <f t="shared" si="191"/>
        <v>3090.5</v>
      </c>
      <c r="BA175" s="248">
        <f t="shared" si="182"/>
        <v>3298.75</v>
      </c>
      <c r="BB175" s="248">
        <f t="shared" si="182"/>
        <v>3454.75</v>
      </c>
      <c r="BC175" s="248">
        <f t="shared" si="182"/>
        <v>3617.75</v>
      </c>
      <c r="BD175" s="248">
        <f t="shared" si="182"/>
        <v>3715.75</v>
      </c>
      <c r="BE175" s="258">
        <f t="shared" si="182"/>
        <v>3814.75</v>
      </c>
      <c r="BF175" s="409">
        <f t="shared" si="183"/>
        <v>1808</v>
      </c>
      <c r="BG175" s="405">
        <f t="shared" si="183"/>
        <v>1930</v>
      </c>
      <c r="BH175" s="405">
        <f t="shared" si="183"/>
        <v>2022</v>
      </c>
      <c r="BI175" s="405">
        <f t="shared" si="183"/>
        <v>2117</v>
      </c>
      <c r="BJ175" s="405">
        <f t="shared" si="183"/>
        <v>2174</v>
      </c>
      <c r="BK175" s="410">
        <f t="shared" si="183"/>
        <v>2232</v>
      </c>
      <c r="BL175" s="263">
        <f t="shared" si="192"/>
        <v>3470.25</v>
      </c>
      <c r="BM175" s="264">
        <f t="shared" si="184"/>
        <v>3718.875</v>
      </c>
      <c r="BN175" s="264">
        <f t="shared" si="184"/>
        <v>3900.375</v>
      </c>
      <c r="BO175" s="264">
        <f t="shared" si="184"/>
        <v>4090.875</v>
      </c>
      <c r="BP175" s="264">
        <f t="shared" si="184"/>
        <v>4197.375</v>
      </c>
      <c r="BQ175" s="265">
        <f t="shared" si="184"/>
        <v>4305.375</v>
      </c>
      <c r="BR175" s="445">
        <f t="shared" si="185"/>
        <v>2031</v>
      </c>
      <c r="BS175" s="446">
        <f t="shared" si="185"/>
        <v>2176</v>
      </c>
      <c r="BT175" s="446">
        <f t="shared" si="185"/>
        <v>2282</v>
      </c>
      <c r="BU175" s="446">
        <f t="shared" si="185"/>
        <v>2394</v>
      </c>
      <c r="BV175" s="446">
        <f t="shared" si="185"/>
        <v>2456</v>
      </c>
      <c r="BW175" s="447">
        <f t="shared" si="185"/>
        <v>2519</v>
      </c>
      <c r="BX175" s="252">
        <v>3850</v>
      </c>
      <c r="BY175" s="387">
        <f t="shared" si="193"/>
        <v>4139</v>
      </c>
      <c r="BZ175" s="387">
        <f t="shared" si="194"/>
        <v>4346</v>
      </c>
      <c r="CA175" s="387">
        <f t="shared" si="195"/>
        <v>4564</v>
      </c>
      <c r="CB175" s="387">
        <f t="shared" si="196"/>
        <v>4679</v>
      </c>
      <c r="CC175" s="388">
        <f t="shared" si="197"/>
        <v>4796</v>
      </c>
      <c r="CD175" s="409">
        <f t="shared" si="186"/>
        <v>2253</v>
      </c>
      <c r="CE175" s="405">
        <f t="shared" si="186"/>
        <v>2422</v>
      </c>
      <c r="CF175" s="405">
        <f t="shared" si="186"/>
        <v>2543</v>
      </c>
      <c r="CG175" s="405">
        <f t="shared" si="186"/>
        <v>2670</v>
      </c>
      <c r="CH175" s="405">
        <f t="shared" si="186"/>
        <v>2738</v>
      </c>
      <c r="CI175" s="440">
        <f t="shared" si="186"/>
        <v>2806</v>
      </c>
      <c r="CJ175" s="246">
        <v>1.54</v>
      </c>
      <c r="CK175" s="389">
        <f t="shared" si="187"/>
        <v>1.6555</v>
      </c>
      <c r="CL175" s="389">
        <f t="shared" si="198"/>
        <v>1.738275</v>
      </c>
      <c r="CM175" s="389">
        <f t="shared" si="199"/>
        <v>1.8251887500000001</v>
      </c>
      <c r="CN175" s="389">
        <f t="shared" si="200"/>
        <v>1.8708184687500002</v>
      </c>
      <c r="CO175" s="390">
        <f t="shared" si="201"/>
        <v>1.9175889304687503</v>
      </c>
    </row>
    <row r="176" spans="1:93" ht="15.75" thickBot="1" x14ac:dyDescent="0.25">
      <c r="A176" s="678"/>
      <c r="B176" s="334" t="s">
        <v>213</v>
      </c>
      <c r="C176" s="335" t="s">
        <v>417</v>
      </c>
      <c r="D176" s="1118">
        <v>1516</v>
      </c>
      <c r="E176" s="1119">
        <v>1567</v>
      </c>
      <c r="F176" s="1119">
        <v>1604</v>
      </c>
      <c r="G176" s="1119">
        <v>1643</v>
      </c>
      <c r="H176" s="1119">
        <v>1663</v>
      </c>
      <c r="I176" s="1120">
        <v>1683</v>
      </c>
      <c r="J176" s="421">
        <f t="shared" si="188"/>
        <v>1064</v>
      </c>
      <c r="K176" s="422">
        <f t="shared" si="175"/>
        <v>1100</v>
      </c>
      <c r="L176" s="422">
        <f t="shared" si="175"/>
        <v>1126</v>
      </c>
      <c r="M176" s="422">
        <f t="shared" si="175"/>
        <v>1153</v>
      </c>
      <c r="N176" s="422">
        <f t="shared" si="175"/>
        <v>1167</v>
      </c>
      <c r="O176" s="423">
        <f t="shared" si="175"/>
        <v>1181</v>
      </c>
      <c r="P176" s="260">
        <f t="shared" si="176"/>
        <v>1895</v>
      </c>
      <c r="Q176" s="261">
        <f t="shared" si="176"/>
        <v>1958.75</v>
      </c>
      <c r="R176" s="261">
        <f t="shared" si="176"/>
        <v>2005</v>
      </c>
      <c r="S176" s="261">
        <f t="shared" si="176"/>
        <v>2053.75</v>
      </c>
      <c r="T176" s="261">
        <f t="shared" si="176"/>
        <v>2078.75</v>
      </c>
      <c r="U176" s="262">
        <f t="shared" si="176"/>
        <v>2103.75</v>
      </c>
      <c r="V176" s="411">
        <f t="shared" si="177"/>
        <v>1109</v>
      </c>
      <c r="W176" s="412">
        <f t="shared" si="177"/>
        <v>1146</v>
      </c>
      <c r="X176" s="412">
        <f t="shared" si="177"/>
        <v>1173</v>
      </c>
      <c r="Y176" s="412">
        <f t="shared" si="177"/>
        <v>1202</v>
      </c>
      <c r="Z176" s="412">
        <f t="shared" si="177"/>
        <v>1217</v>
      </c>
      <c r="AA176" s="413">
        <f t="shared" si="177"/>
        <v>1231</v>
      </c>
      <c r="AB176" s="260">
        <f t="shared" si="189"/>
        <v>2274</v>
      </c>
      <c r="AC176" s="261">
        <f t="shared" si="178"/>
        <v>2350.5</v>
      </c>
      <c r="AD176" s="261">
        <f t="shared" si="178"/>
        <v>2406</v>
      </c>
      <c r="AE176" s="261">
        <f t="shared" si="178"/>
        <v>2464.5</v>
      </c>
      <c r="AF176" s="261">
        <f t="shared" si="178"/>
        <v>2494.5</v>
      </c>
      <c r="AG176" s="262">
        <f t="shared" si="178"/>
        <v>2524.5</v>
      </c>
      <c r="AH176" s="411">
        <f t="shared" si="179"/>
        <v>1331</v>
      </c>
      <c r="AI176" s="412">
        <f t="shared" si="179"/>
        <v>1376</v>
      </c>
      <c r="AJ176" s="412">
        <f t="shared" si="179"/>
        <v>1408</v>
      </c>
      <c r="AK176" s="412">
        <f t="shared" si="179"/>
        <v>1442</v>
      </c>
      <c r="AL176" s="412">
        <f t="shared" si="179"/>
        <v>1460</v>
      </c>
      <c r="AM176" s="413">
        <f t="shared" si="179"/>
        <v>1477</v>
      </c>
      <c r="AN176" s="269">
        <f t="shared" si="190"/>
        <v>2643</v>
      </c>
      <c r="AO176" s="432">
        <f t="shared" si="180"/>
        <v>2770.875</v>
      </c>
      <c r="AP176" s="432">
        <f t="shared" si="180"/>
        <v>2863</v>
      </c>
      <c r="AQ176" s="432">
        <f t="shared" si="180"/>
        <v>2959.875</v>
      </c>
      <c r="AR176" s="432">
        <f t="shared" si="180"/>
        <v>3010.375</v>
      </c>
      <c r="AS176" s="437">
        <f t="shared" si="180"/>
        <v>3061.375</v>
      </c>
      <c r="AT176" s="448">
        <f t="shared" si="181"/>
        <v>1547</v>
      </c>
      <c r="AU176" s="449">
        <f t="shared" si="181"/>
        <v>1621</v>
      </c>
      <c r="AV176" s="449">
        <f t="shared" si="181"/>
        <v>1675</v>
      </c>
      <c r="AW176" s="449">
        <f t="shared" si="181"/>
        <v>1732</v>
      </c>
      <c r="AX176" s="449">
        <f t="shared" si="181"/>
        <v>1762</v>
      </c>
      <c r="AY176" s="450">
        <f t="shared" si="181"/>
        <v>1791</v>
      </c>
      <c r="AZ176" s="260">
        <f t="shared" si="191"/>
        <v>3012</v>
      </c>
      <c r="BA176" s="261">
        <f t="shared" si="182"/>
        <v>3191.25</v>
      </c>
      <c r="BB176" s="261">
        <f t="shared" si="182"/>
        <v>3320</v>
      </c>
      <c r="BC176" s="261">
        <f t="shared" si="182"/>
        <v>3455.25</v>
      </c>
      <c r="BD176" s="261">
        <f t="shared" si="182"/>
        <v>3526.25</v>
      </c>
      <c r="BE176" s="262">
        <f t="shared" si="182"/>
        <v>3598.25</v>
      </c>
      <c r="BF176" s="411">
        <f t="shared" si="183"/>
        <v>1763</v>
      </c>
      <c r="BG176" s="412">
        <f t="shared" si="183"/>
        <v>1867</v>
      </c>
      <c r="BH176" s="412">
        <f t="shared" si="183"/>
        <v>1943</v>
      </c>
      <c r="BI176" s="412">
        <f t="shared" si="183"/>
        <v>2022</v>
      </c>
      <c r="BJ176" s="412">
        <f t="shared" si="183"/>
        <v>2063</v>
      </c>
      <c r="BK176" s="413">
        <f t="shared" si="183"/>
        <v>2105</v>
      </c>
      <c r="BL176" s="269">
        <f t="shared" si="192"/>
        <v>3381</v>
      </c>
      <c r="BM176" s="270">
        <f t="shared" si="184"/>
        <v>3611.625</v>
      </c>
      <c r="BN176" s="270">
        <f t="shared" si="184"/>
        <v>3777</v>
      </c>
      <c r="BO176" s="270">
        <f t="shared" si="184"/>
        <v>3950.625</v>
      </c>
      <c r="BP176" s="270">
        <f t="shared" si="184"/>
        <v>4042.125</v>
      </c>
      <c r="BQ176" s="271">
        <f t="shared" si="184"/>
        <v>4135.125</v>
      </c>
      <c r="BR176" s="448">
        <f t="shared" si="185"/>
        <v>1978</v>
      </c>
      <c r="BS176" s="449">
        <f t="shared" si="185"/>
        <v>2113</v>
      </c>
      <c r="BT176" s="449">
        <f t="shared" si="185"/>
        <v>2210</v>
      </c>
      <c r="BU176" s="449">
        <f t="shared" si="185"/>
        <v>2312</v>
      </c>
      <c r="BV176" s="449">
        <f t="shared" si="185"/>
        <v>2365</v>
      </c>
      <c r="BW176" s="450">
        <f t="shared" si="185"/>
        <v>2420</v>
      </c>
      <c r="BX176" s="253">
        <v>3750</v>
      </c>
      <c r="BY176" s="431">
        <f t="shared" si="193"/>
        <v>4032</v>
      </c>
      <c r="BZ176" s="431">
        <f t="shared" si="194"/>
        <v>4234</v>
      </c>
      <c r="CA176" s="431">
        <f t="shared" si="195"/>
        <v>4446</v>
      </c>
      <c r="CB176" s="431">
        <f t="shared" si="196"/>
        <v>4558</v>
      </c>
      <c r="CC176" s="433">
        <f t="shared" si="197"/>
        <v>4672</v>
      </c>
      <c r="CD176" s="411">
        <f t="shared" si="186"/>
        <v>2194</v>
      </c>
      <c r="CE176" s="412">
        <f t="shared" si="186"/>
        <v>2359</v>
      </c>
      <c r="CF176" s="412">
        <f t="shared" si="186"/>
        <v>2477</v>
      </c>
      <c r="CG176" s="412">
        <f t="shared" si="186"/>
        <v>2601</v>
      </c>
      <c r="CH176" s="412">
        <f t="shared" si="186"/>
        <v>2667</v>
      </c>
      <c r="CI176" s="441">
        <f t="shared" si="186"/>
        <v>2734</v>
      </c>
      <c r="CJ176" s="247">
        <v>1.5</v>
      </c>
      <c r="CK176" s="391">
        <f t="shared" si="187"/>
        <v>1.6125</v>
      </c>
      <c r="CL176" s="391">
        <f t="shared" si="198"/>
        <v>1.693125</v>
      </c>
      <c r="CM176" s="391">
        <f t="shared" si="199"/>
        <v>1.7777812500000001</v>
      </c>
      <c r="CN176" s="391">
        <f t="shared" si="200"/>
        <v>1.82222578125</v>
      </c>
      <c r="CO176" s="392">
        <f t="shared" si="201"/>
        <v>1.8677814257812499</v>
      </c>
    </row>
    <row r="177" spans="1:93" ht="38.25" x14ac:dyDescent="0.2">
      <c r="A177" s="677">
        <v>4</v>
      </c>
      <c r="B177" s="330" t="s">
        <v>418</v>
      </c>
      <c r="C177" s="331" t="s">
        <v>136</v>
      </c>
      <c r="D177" s="1112">
        <v>1755</v>
      </c>
      <c r="E177" s="1113">
        <v>1852</v>
      </c>
      <c r="F177" s="1113">
        <v>1933</v>
      </c>
      <c r="G177" s="1113">
        <v>2016</v>
      </c>
      <c r="H177" s="1113">
        <v>2078</v>
      </c>
      <c r="I177" s="1114">
        <v>2140</v>
      </c>
      <c r="J177" s="418">
        <f t="shared" si="188"/>
        <v>1231</v>
      </c>
      <c r="K177" s="419">
        <f t="shared" si="175"/>
        <v>1299</v>
      </c>
      <c r="L177" s="419">
        <f t="shared" si="175"/>
        <v>1356</v>
      </c>
      <c r="M177" s="419">
        <f t="shared" si="175"/>
        <v>1415</v>
      </c>
      <c r="N177" s="419">
        <f t="shared" si="175"/>
        <v>1458</v>
      </c>
      <c r="O177" s="420">
        <f t="shared" si="175"/>
        <v>1501</v>
      </c>
      <c r="P177" s="415">
        <f t="shared" si="176"/>
        <v>2193.75</v>
      </c>
      <c r="Q177" s="416">
        <f t="shared" si="176"/>
        <v>2315</v>
      </c>
      <c r="R177" s="416">
        <f t="shared" si="176"/>
        <v>2416.25</v>
      </c>
      <c r="S177" s="416">
        <f t="shared" si="176"/>
        <v>2520</v>
      </c>
      <c r="T177" s="416">
        <f t="shared" si="176"/>
        <v>2597.5</v>
      </c>
      <c r="U177" s="417">
        <f t="shared" si="176"/>
        <v>2675</v>
      </c>
      <c r="V177" s="406">
        <f t="shared" si="177"/>
        <v>1284</v>
      </c>
      <c r="W177" s="407">
        <f t="shared" si="177"/>
        <v>1355</v>
      </c>
      <c r="X177" s="407">
        <f t="shared" si="177"/>
        <v>1414</v>
      </c>
      <c r="Y177" s="407">
        <f t="shared" si="177"/>
        <v>1475</v>
      </c>
      <c r="Z177" s="407">
        <f t="shared" si="177"/>
        <v>1520</v>
      </c>
      <c r="AA177" s="408">
        <f t="shared" si="177"/>
        <v>1565</v>
      </c>
      <c r="AB177" s="415">
        <f t="shared" si="189"/>
        <v>2632.5</v>
      </c>
      <c r="AC177" s="416">
        <f t="shared" si="178"/>
        <v>2778</v>
      </c>
      <c r="AD177" s="416">
        <f t="shared" si="178"/>
        <v>2899.5</v>
      </c>
      <c r="AE177" s="416">
        <f t="shared" si="178"/>
        <v>3024</v>
      </c>
      <c r="AF177" s="416">
        <f t="shared" si="178"/>
        <v>3117</v>
      </c>
      <c r="AG177" s="417">
        <f t="shared" si="178"/>
        <v>3210</v>
      </c>
      <c r="AH177" s="406">
        <f t="shared" si="179"/>
        <v>1541</v>
      </c>
      <c r="AI177" s="407">
        <f t="shared" si="179"/>
        <v>1626</v>
      </c>
      <c r="AJ177" s="407">
        <f t="shared" si="179"/>
        <v>1697</v>
      </c>
      <c r="AK177" s="407">
        <f t="shared" si="179"/>
        <v>1770</v>
      </c>
      <c r="AL177" s="407">
        <f t="shared" si="179"/>
        <v>1824</v>
      </c>
      <c r="AM177" s="408">
        <f t="shared" si="179"/>
        <v>1878</v>
      </c>
      <c r="AN177" s="429">
        <f t="shared" si="190"/>
        <v>2949.375</v>
      </c>
      <c r="AO177" s="427">
        <f t="shared" si="180"/>
        <v>3131.75</v>
      </c>
      <c r="AP177" s="427">
        <f t="shared" si="180"/>
        <v>3275.375</v>
      </c>
      <c r="AQ177" s="427">
        <f t="shared" si="180"/>
        <v>3424</v>
      </c>
      <c r="AR177" s="427">
        <f t="shared" si="180"/>
        <v>3522.75</v>
      </c>
      <c r="AS177" s="435">
        <f t="shared" si="180"/>
        <v>3622.25</v>
      </c>
      <c r="AT177" s="442">
        <f t="shared" si="181"/>
        <v>1726</v>
      </c>
      <c r="AU177" s="443">
        <f t="shared" si="181"/>
        <v>1833</v>
      </c>
      <c r="AV177" s="443">
        <f t="shared" si="181"/>
        <v>1917</v>
      </c>
      <c r="AW177" s="443">
        <f t="shared" si="181"/>
        <v>2004</v>
      </c>
      <c r="AX177" s="443">
        <f t="shared" si="181"/>
        <v>2061</v>
      </c>
      <c r="AY177" s="444">
        <f t="shared" si="181"/>
        <v>2120</v>
      </c>
      <c r="AZ177" s="415">
        <f t="shared" si="191"/>
        <v>3266.25</v>
      </c>
      <c r="BA177" s="416">
        <f t="shared" si="182"/>
        <v>3485.5</v>
      </c>
      <c r="BB177" s="416">
        <f t="shared" si="182"/>
        <v>3651.25</v>
      </c>
      <c r="BC177" s="416">
        <f t="shared" si="182"/>
        <v>3824</v>
      </c>
      <c r="BD177" s="416">
        <f t="shared" si="182"/>
        <v>3928.5</v>
      </c>
      <c r="BE177" s="417">
        <f t="shared" si="182"/>
        <v>4034.5</v>
      </c>
      <c r="BF177" s="406">
        <f t="shared" si="183"/>
        <v>1911</v>
      </c>
      <c r="BG177" s="407">
        <f t="shared" si="183"/>
        <v>2040</v>
      </c>
      <c r="BH177" s="407">
        <f t="shared" si="183"/>
        <v>2136</v>
      </c>
      <c r="BI177" s="407">
        <f t="shared" si="183"/>
        <v>2238</v>
      </c>
      <c r="BJ177" s="407">
        <f t="shared" si="183"/>
        <v>2299</v>
      </c>
      <c r="BK177" s="408">
        <f t="shared" si="183"/>
        <v>2361</v>
      </c>
      <c r="BL177" s="429">
        <f t="shared" si="192"/>
        <v>3583.125</v>
      </c>
      <c r="BM177" s="434">
        <f t="shared" si="184"/>
        <v>3839.25</v>
      </c>
      <c r="BN177" s="434">
        <f t="shared" si="184"/>
        <v>4027.125</v>
      </c>
      <c r="BO177" s="434">
        <f t="shared" si="184"/>
        <v>4224</v>
      </c>
      <c r="BP177" s="434">
        <f t="shared" si="184"/>
        <v>4334.25</v>
      </c>
      <c r="BQ177" s="438">
        <f t="shared" si="184"/>
        <v>4446.75</v>
      </c>
      <c r="BR177" s="442">
        <f t="shared" si="185"/>
        <v>2097</v>
      </c>
      <c r="BS177" s="443">
        <f t="shared" si="185"/>
        <v>2246</v>
      </c>
      <c r="BT177" s="443">
        <f t="shared" si="185"/>
        <v>2356</v>
      </c>
      <c r="BU177" s="443">
        <f t="shared" si="185"/>
        <v>2472</v>
      </c>
      <c r="BV177" s="443">
        <f t="shared" si="185"/>
        <v>2536</v>
      </c>
      <c r="BW177" s="444">
        <f t="shared" si="185"/>
        <v>2602</v>
      </c>
      <c r="BX177" s="430">
        <v>3900</v>
      </c>
      <c r="BY177" s="426">
        <f t="shared" si="193"/>
        <v>4193</v>
      </c>
      <c r="BZ177" s="426">
        <f t="shared" si="194"/>
        <v>4403</v>
      </c>
      <c r="CA177" s="426">
        <f t="shared" si="195"/>
        <v>4624</v>
      </c>
      <c r="CB177" s="426">
        <f t="shared" si="196"/>
        <v>4740</v>
      </c>
      <c r="CC177" s="428">
        <f t="shared" si="197"/>
        <v>4859</v>
      </c>
      <c r="CD177" s="406">
        <f t="shared" si="186"/>
        <v>2282</v>
      </c>
      <c r="CE177" s="407">
        <f t="shared" si="186"/>
        <v>2453</v>
      </c>
      <c r="CF177" s="407">
        <f t="shared" si="186"/>
        <v>2576</v>
      </c>
      <c r="CG177" s="407">
        <f t="shared" si="186"/>
        <v>2706</v>
      </c>
      <c r="CH177" s="407">
        <f t="shared" si="186"/>
        <v>2773</v>
      </c>
      <c r="CI177" s="439">
        <f t="shared" si="186"/>
        <v>2843</v>
      </c>
      <c r="CJ177" s="402">
        <v>1.56</v>
      </c>
      <c r="CK177" s="403">
        <f t="shared" si="187"/>
        <v>1.677</v>
      </c>
      <c r="CL177" s="403">
        <f t="shared" si="198"/>
        <v>1.76085</v>
      </c>
      <c r="CM177" s="403">
        <f t="shared" si="199"/>
        <v>1.8488925</v>
      </c>
      <c r="CN177" s="403">
        <f t="shared" si="200"/>
        <v>1.8951148125000001</v>
      </c>
      <c r="CO177" s="404">
        <f t="shared" si="201"/>
        <v>1.9424926828125002</v>
      </c>
    </row>
    <row r="178" spans="1:93" ht="15" x14ac:dyDescent="0.2">
      <c r="A178" s="679"/>
      <c r="B178" s="332" t="s">
        <v>214</v>
      </c>
      <c r="C178" s="333" t="s">
        <v>136</v>
      </c>
      <c r="D178" s="1115">
        <v>1618</v>
      </c>
      <c r="E178" s="1116">
        <v>1707</v>
      </c>
      <c r="F178" s="1116">
        <v>1781</v>
      </c>
      <c r="G178" s="1116">
        <v>1856</v>
      </c>
      <c r="H178" s="1116">
        <v>1913</v>
      </c>
      <c r="I178" s="1117">
        <v>1969</v>
      </c>
      <c r="J178" s="343">
        <f t="shared" si="188"/>
        <v>1135</v>
      </c>
      <c r="K178" s="344">
        <f t="shared" si="175"/>
        <v>1198</v>
      </c>
      <c r="L178" s="344">
        <f t="shared" si="175"/>
        <v>1250</v>
      </c>
      <c r="M178" s="344">
        <f t="shared" si="175"/>
        <v>1302</v>
      </c>
      <c r="N178" s="344">
        <f t="shared" si="175"/>
        <v>1342</v>
      </c>
      <c r="O178" s="345">
        <f t="shared" si="175"/>
        <v>1382</v>
      </c>
      <c r="P178" s="257">
        <f t="shared" si="176"/>
        <v>2022.5</v>
      </c>
      <c r="Q178" s="248">
        <f t="shared" si="176"/>
        <v>2133.75</v>
      </c>
      <c r="R178" s="248">
        <f t="shared" si="176"/>
        <v>2226.25</v>
      </c>
      <c r="S178" s="248">
        <f t="shared" si="176"/>
        <v>2320</v>
      </c>
      <c r="T178" s="248">
        <f t="shared" si="176"/>
        <v>2391.25</v>
      </c>
      <c r="U178" s="258">
        <f t="shared" si="176"/>
        <v>2461.25</v>
      </c>
      <c r="V178" s="409">
        <f t="shared" si="177"/>
        <v>1184</v>
      </c>
      <c r="W178" s="405">
        <f t="shared" si="177"/>
        <v>1249</v>
      </c>
      <c r="X178" s="405">
        <f t="shared" si="177"/>
        <v>1303</v>
      </c>
      <c r="Y178" s="405">
        <f t="shared" si="177"/>
        <v>1358</v>
      </c>
      <c r="Z178" s="405">
        <f t="shared" si="177"/>
        <v>1399</v>
      </c>
      <c r="AA178" s="410">
        <f t="shared" si="177"/>
        <v>1440</v>
      </c>
      <c r="AB178" s="257">
        <f t="shared" si="189"/>
        <v>2427</v>
      </c>
      <c r="AC178" s="248">
        <f t="shared" si="178"/>
        <v>2560.5</v>
      </c>
      <c r="AD178" s="248">
        <f t="shared" si="178"/>
        <v>2671.5</v>
      </c>
      <c r="AE178" s="248">
        <f t="shared" si="178"/>
        <v>2784</v>
      </c>
      <c r="AF178" s="248">
        <f t="shared" si="178"/>
        <v>2869.5</v>
      </c>
      <c r="AG178" s="258">
        <f t="shared" si="178"/>
        <v>2953.5</v>
      </c>
      <c r="AH178" s="409">
        <f t="shared" si="179"/>
        <v>1420</v>
      </c>
      <c r="AI178" s="405">
        <f t="shared" si="179"/>
        <v>1498</v>
      </c>
      <c r="AJ178" s="405">
        <f t="shared" si="179"/>
        <v>1563</v>
      </c>
      <c r="AK178" s="405">
        <f t="shared" si="179"/>
        <v>1629</v>
      </c>
      <c r="AL178" s="405">
        <f t="shared" si="179"/>
        <v>1679</v>
      </c>
      <c r="AM178" s="410">
        <f t="shared" si="179"/>
        <v>1728</v>
      </c>
      <c r="AN178" s="263">
        <f t="shared" si="190"/>
        <v>2782.75</v>
      </c>
      <c r="AO178" s="366">
        <f t="shared" si="180"/>
        <v>2955.125</v>
      </c>
      <c r="AP178" s="366">
        <f t="shared" si="180"/>
        <v>3090.125</v>
      </c>
      <c r="AQ178" s="366">
        <f t="shared" si="180"/>
        <v>3229</v>
      </c>
      <c r="AR178" s="366">
        <f t="shared" si="180"/>
        <v>3321.875</v>
      </c>
      <c r="AS178" s="436">
        <f t="shared" si="180"/>
        <v>3414.125</v>
      </c>
      <c r="AT178" s="445">
        <f t="shared" si="181"/>
        <v>1628</v>
      </c>
      <c r="AU178" s="446">
        <f t="shared" si="181"/>
        <v>1729</v>
      </c>
      <c r="AV178" s="446">
        <f t="shared" si="181"/>
        <v>1808</v>
      </c>
      <c r="AW178" s="446">
        <f t="shared" si="181"/>
        <v>1889</v>
      </c>
      <c r="AX178" s="446">
        <f t="shared" si="181"/>
        <v>1944</v>
      </c>
      <c r="AY178" s="447">
        <f t="shared" si="181"/>
        <v>1998</v>
      </c>
      <c r="AZ178" s="257">
        <f t="shared" si="191"/>
        <v>3138.5</v>
      </c>
      <c r="BA178" s="248">
        <f t="shared" si="182"/>
        <v>3349.75</v>
      </c>
      <c r="BB178" s="248">
        <f t="shared" si="182"/>
        <v>3508.75</v>
      </c>
      <c r="BC178" s="248">
        <f t="shared" si="182"/>
        <v>3674</v>
      </c>
      <c r="BD178" s="248">
        <f t="shared" si="182"/>
        <v>3774.25</v>
      </c>
      <c r="BE178" s="258">
        <f t="shared" si="182"/>
        <v>3874.75</v>
      </c>
      <c r="BF178" s="409">
        <f t="shared" si="183"/>
        <v>1837</v>
      </c>
      <c r="BG178" s="405">
        <f t="shared" si="183"/>
        <v>1960</v>
      </c>
      <c r="BH178" s="405">
        <f t="shared" si="183"/>
        <v>2053</v>
      </c>
      <c r="BI178" s="405">
        <f t="shared" si="183"/>
        <v>2150</v>
      </c>
      <c r="BJ178" s="405">
        <f t="shared" si="183"/>
        <v>2208</v>
      </c>
      <c r="BK178" s="410">
        <f t="shared" si="183"/>
        <v>2267</v>
      </c>
      <c r="BL178" s="263">
        <f t="shared" si="192"/>
        <v>3494.25</v>
      </c>
      <c r="BM178" s="264">
        <f t="shared" si="184"/>
        <v>3744.375</v>
      </c>
      <c r="BN178" s="264">
        <f t="shared" si="184"/>
        <v>3927.375</v>
      </c>
      <c r="BO178" s="264">
        <f t="shared" si="184"/>
        <v>4119</v>
      </c>
      <c r="BP178" s="264">
        <f t="shared" si="184"/>
        <v>4226.625</v>
      </c>
      <c r="BQ178" s="265">
        <f t="shared" si="184"/>
        <v>4335.375</v>
      </c>
      <c r="BR178" s="445">
        <f t="shared" si="185"/>
        <v>2045</v>
      </c>
      <c r="BS178" s="446">
        <f t="shared" si="185"/>
        <v>2191</v>
      </c>
      <c r="BT178" s="446">
        <f t="shared" si="185"/>
        <v>2298</v>
      </c>
      <c r="BU178" s="446">
        <f t="shared" si="185"/>
        <v>2410</v>
      </c>
      <c r="BV178" s="446">
        <f t="shared" si="185"/>
        <v>2473</v>
      </c>
      <c r="BW178" s="447">
        <f t="shared" si="185"/>
        <v>2537</v>
      </c>
      <c r="BX178" s="252">
        <v>3850</v>
      </c>
      <c r="BY178" s="387">
        <f t="shared" si="193"/>
        <v>4139</v>
      </c>
      <c r="BZ178" s="387">
        <f t="shared" si="194"/>
        <v>4346</v>
      </c>
      <c r="CA178" s="387">
        <f t="shared" si="195"/>
        <v>4564</v>
      </c>
      <c r="CB178" s="387">
        <f t="shared" si="196"/>
        <v>4679</v>
      </c>
      <c r="CC178" s="388">
        <f t="shared" si="197"/>
        <v>4796</v>
      </c>
      <c r="CD178" s="409">
        <f t="shared" si="186"/>
        <v>2253</v>
      </c>
      <c r="CE178" s="405">
        <f t="shared" si="186"/>
        <v>2422</v>
      </c>
      <c r="CF178" s="405">
        <f t="shared" si="186"/>
        <v>2543</v>
      </c>
      <c r="CG178" s="405">
        <f t="shared" si="186"/>
        <v>2670</v>
      </c>
      <c r="CH178" s="405">
        <f t="shared" si="186"/>
        <v>2738</v>
      </c>
      <c r="CI178" s="440">
        <f t="shared" si="186"/>
        <v>2806</v>
      </c>
      <c r="CJ178" s="246">
        <v>1.54</v>
      </c>
      <c r="CK178" s="389">
        <f t="shared" si="187"/>
        <v>1.6555</v>
      </c>
      <c r="CL178" s="389">
        <f t="shared" si="198"/>
        <v>1.738275</v>
      </c>
      <c r="CM178" s="389">
        <f t="shared" si="199"/>
        <v>1.8251887500000001</v>
      </c>
      <c r="CN178" s="389">
        <f t="shared" si="200"/>
        <v>1.8708184687500002</v>
      </c>
      <c r="CO178" s="390">
        <f t="shared" si="201"/>
        <v>1.9175889304687503</v>
      </c>
    </row>
    <row r="179" spans="1:93" ht="15" x14ac:dyDescent="0.2">
      <c r="A179" s="679"/>
      <c r="B179" s="332" t="s">
        <v>215</v>
      </c>
      <c r="C179" s="333" t="s">
        <v>136</v>
      </c>
      <c r="D179" s="1115">
        <v>1554</v>
      </c>
      <c r="E179" s="1116">
        <v>1639</v>
      </c>
      <c r="F179" s="1116">
        <v>1709</v>
      </c>
      <c r="G179" s="1116">
        <v>1781</v>
      </c>
      <c r="H179" s="1116">
        <v>1835</v>
      </c>
      <c r="I179" s="1117">
        <v>1889</v>
      </c>
      <c r="J179" s="343">
        <f t="shared" si="188"/>
        <v>1090</v>
      </c>
      <c r="K179" s="344">
        <f t="shared" si="175"/>
        <v>1150</v>
      </c>
      <c r="L179" s="344">
        <f t="shared" si="175"/>
        <v>1199</v>
      </c>
      <c r="M179" s="344">
        <f t="shared" si="175"/>
        <v>1250</v>
      </c>
      <c r="N179" s="344">
        <f t="shared" si="175"/>
        <v>1288</v>
      </c>
      <c r="O179" s="345">
        <f t="shared" si="175"/>
        <v>1325</v>
      </c>
      <c r="P179" s="257">
        <f t="shared" si="176"/>
        <v>1942.5</v>
      </c>
      <c r="Q179" s="248">
        <f t="shared" si="176"/>
        <v>2048.75</v>
      </c>
      <c r="R179" s="248">
        <f t="shared" si="176"/>
        <v>2136.25</v>
      </c>
      <c r="S179" s="248">
        <f t="shared" si="176"/>
        <v>2226.25</v>
      </c>
      <c r="T179" s="248">
        <f t="shared" si="176"/>
        <v>2293.75</v>
      </c>
      <c r="U179" s="258">
        <f t="shared" si="176"/>
        <v>2361.25</v>
      </c>
      <c r="V179" s="409">
        <f t="shared" si="177"/>
        <v>1137</v>
      </c>
      <c r="W179" s="405">
        <f t="shared" si="177"/>
        <v>1199</v>
      </c>
      <c r="X179" s="405">
        <f t="shared" si="177"/>
        <v>1250</v>
      </c>
      <c r="Y179" s="405">
        <f t="shared" si="177"/>
        <v>1303</v>
      </c>
      <c r="Z179" s="405">
        <f t="shared" si="177"/>
        <v>1342</v>
      </c>
      <c r="AA179" s="410">
        <f t="shared" si="177"/>
        <v>1382</v>
      </c>
      <c r="AB179" s="257">
        <f t="shared" si="189"/>
        <v>2331</v>
      </c>
      <c r="AC179" s="248">
        <f t="shared" si="178"/>
        <v>2458.5</v>
      </c>
      <c r="AD179" s="248">
        <f t="shared" si="178"/>
        <v>2563.5</v>
      </c>
      <c r="AE179" s="248">
        <f t="shared" si="178"/>
        <v>2671.5</v>
      </c>
      <c r="AF179" s="248">
        <f t="shared" si="178"/>
        <v>2752.5</v>
      </c>
      <c r="AG179" s="258">
        <f t="shared" si="178"/>
        <v>2833.5</v>
      </c>
      <c r="AH179" s="409">
        <f t="shared" si="179"/>
        <v>1364</v>
      </c>
      <c r="AI179" s="405">
        <f t="shared" si="179"/>
        <v>1439</v>
      </c>
      <c r="AJ179" s="405">
        <f t="shared" si="179"/>
        <v>1500</v>
      </c>
      <c r="AK179" s="405">
        <f t="shared" si="179"/>
        <v>1563</v>
      </c>
      <c r="AL179" s="405">
        <f t="shared" si="179"/>
        <v>1611</v>
      </c>
      <c r="AM179" s="410">
        <f t="shared" si="179"/>
        <v>1658</v>
      </c>
      <c r="AN179" s="263">
        <f t="shared" si="190"/>
        <v>2685.75</v>
      </c>
      <c r="AO179" s="366">
        <f t="shared" si="180"/>
        <v>2851.875</v>
      </c>
      <c r="AP179" s="366">
        <f t="shared" si="180"/>
        <v>2981.125</v>
      </c>
      <c r="AQ179" s="366">
        <f t="shared" si="180"/>
        <v>3115.125</v>
      </c>
      <c r="AR179" s="366">
        <f t="shared" si="180"/>
        <v>3203.875</v>
      </c>
      <c r="AS179" s="436">
        <f t="shared" si="180"/>
        <v>3293.125</v>
      </c>
      <c r="AT179" s="445">
        <f t="shared" si="181"/>
        <v>1572</v>
      </c>
      <c r="AU179" s="446">
        <f t="shared" si="181"/>
        <v>1669</v>
      </c>
      <c r="AV179" s="446">
        <f t="shared" si="181"/>
        <v>1744</v>
      </c>
      <c r="AW179" s="446">
        <f t="shared" si="181"/>
        <v>1823</v>
      </c>
      <c r="AX179" s="446">
        <f t="shared" si="181"/>
        <v>1875</v>
      </c>
      <c r="AY179" s="447">
        <f t="shared" si="181"/>
        <v>1927</v>
      </c>
      <c r="AZ179" s="257">
        <f t="shared" si="191"/>
        <v>3040.5</v>
      </c>
      <c r="BA179" s="248">
        <f t="shared" si="182"/>
        <v>3245.25</v>
      </c>
      <c r="BB179" s="248">
        <f t="shared" si="182"/>
        <v>3398.75</v>
      </c>
      <c r="BC179" s="248">
        <f t="shared" si="182"/>
        <v>3558.75</v>
      </c>
      <c r="BD179" s="248">
        <f t="shared" si="182"/>
        <v>3655.25</v>
      </c>
      <c r="BE179" s="258">
        <f t="shared" si="182"/>
        <v>3752.75</v>
      </c>
      <c r="BF179" s="409">
        <f t="shared" si="183"/>
        <v>1779</v>
      </c>
      <c r="BG179" s="405">
        <f t="shared" si="183"/>
        <v>1899</v>
      </c>
      <c r="BH179" s="405">
        <f t="shared" si="183"/>
        <v>1989</v>
      </c>
      <c r="BI179" s="405">
        <f t="shared" si="183"/>
        <v>2082</v>
      </c>
      <c r="BJ179" s="405">
        <f t="shared" si="183"/>
        <v>2139</v>
      </c>
      <c r="BK179" s="410">
        <f t="shared" si="183"/>
        <v>2196</v>
      </c>
      <c r="BL179" s="263">
        <f t="shared" si="192"/>
        <v>3395.25</v>
      </c>
      <c r="BM179" s="264">
        <f t="shared" si="184"/>
        <v>3638.625</v>
      </c>
      <c r="BN179" s="264">
        <f t="shared" si="184"/>
        <v>3816.375</v>
      </c>
      <c r="BO179" s="264">
        <f t="shared" si="184"/>
        <v>4002.375</v>
      </c>
      <c r="BP179" s="264">
        <f t="shared" si="184"/>
        <v>4106.625</v>
      </c>
      <c r="BQ179" s="265">
        <f t="shared" si="184"/>
        <v>4212.375</v>
      </c>
      <c r="BR179" s="445">
        <f t="shared" si="185"/>
        <v>1987</v>
      </c>
      <c r="BS179" s="446">
        <f t="shared" si="185"/>
        <v>2129</v>
      </c>
      <c r="BT179" s="446">
        <f t="shared" si="185"/>
        <v>2233</v>
      </c>
      <c r="BU179" s="446">
        <f t="shared" si="185"/>
        <v>2342</v>
      </c>
      <c r="BV179" s="446">
        <f t="shared" si="185"/>
        <v>2403</v>
      </c>
      <c r="BW179" s="447">
        <f t="shared" si="185"/>
        <v>2465</v>
      </c>
      <c r="BX179" s="252">
        <v>3750</v>
      </c>
      <c r="BY179" s="387">
        <f t="shared" si="193"/>
        <v>4032</v>
      </c>
      <c r="BZ179" s="387">
        <f t="shared" si="194"/>
        <v>4234</v>
      </c>
      <c r="CA179" s="387">
        <f t="shared" si="195"/>
        <v>4446</v>
      </c>
      <c r="CB179" s="387">
        <f t="shared" si="196"/>
        <v>4558</v>
      </c>
      <c r="CC179" s="388">
        <f t="shared" si="197"/>
        <v>4672</v>
      </c>
      <c r="CD179" s="409">
        <f t="shared" si="186"/>
        <v>2194</v>
      </c>
      <c r="CE179" s="405">
        <f t="shared" si="186"/>
        <v>2359</v>
      </c>
      <c r="CF179" s="405">
        <f t="shared" si="186"/>
        <v>2477</v>
      </c>
      <c r="CG179" s="405">
        <f t="shared" si="186"/>
        <v>2601</v>
      </c>
      <c r="CH179" s="405">
        <f t="shared" si="186"/>
        <v>2667</v>
      </c>
      <c r="CI179" s="440">
        <f t="shared" si="186"/>
        <v>2734</v>
      </c>
      <c r="CJ179" s="246">
        <v>1.5</v>
      </c>
      <c r="CK179" s="389">
        <f t="shared" si="187"/>
        <v>1.6125</v>
      </c>
      <c r="CL179" s="389">
        <f t="shared" si="198"/>
        <v>1.693125</v>
      </c>
      <c r="CM179" s="389">
        <f t="shared" si="199"/>
        <v>1.7777812500000001</v>
      </c>
      <c r="CN179" s="389">
        <f t="shared" si="200"/>
        <v>1.82222578125</v>
      </c>
      <c r="CO179" s="390">
        <f t="shared" si="201"/>
        <v>1.8677814257812499</v>
      </c>
    </row>
    <row r="180" spans="1:93" ht="15.75" thickBot="1" x14ac:dyDescent="0.25">
      <c r="A180" s="678"/>
      <c r="B180" s="334" t="s">
        <v>216</v>
      </c>
      <c r="C180" s="335" t="s">
        <v>136</v>
      </c>
      <c r="D180" s="1118">
        <v>1516</v>
      </c>
      <c r="E180" s="1119">
        <v>1567</v>
      </c>
      <c r="F180" s="1119">
        <v>1604</v>
      </c>
      <c r="G180" s="1119">
        <v>1643</v>
      </c>
      <c r="H180" s="1119">
        <v>1663</v>
      </c>
      <c r="I180" s="1120">
        <v>1683</v>
      </c>
      <c r="J180" s="421">
        <f t="shared" si="188"/>
        <v>1064</v>
      </c>
      <c r="K180" s="422">
        <f t="shared" si="175"/>
        <v>1100</v>
      </c>
      <c r="L180" s="422">
        <f t="shared" si="175"/>
        <v>1126</v>
      </c>
      <c r="M180" s="422">
        <f t="shared" si="175"/>
        <v>1153</v>
      </c>
      <c r="N180" s="422">
        <f t="shared" si="175"/>
        <v>1167</v>
      </c>
      <c r="O180" s="423">
        <f t="shared" si="175"/>
        <v>1181</v>
      </c>
      <c r="P180" s="260">
        <f t="shared" si="176"/>
        <v>1895</v>
      </c>
      <c r="Q180" s="261">
        <f t="shared" si="176"/>
        <v>1958.75</v>
      </c>
      <c r="R180" s="261">
        <f t="shared" si="176"/>
        <v>2005</v>
      </c>
      <c r="S180" s="261">
        <f t="shared" si="176"/>
        <v>2053.75</v>
      </c>
      <c r="T180" s="261">
        <f t="shared" si="176"/>
        <v>2078.75</v>
      </c>
      <c r="U180" s="262">
        <f t="shared" si="176"/>
        <v>2103.75</v>
      </c>
      <c r="V180" s="411">
        <f t="shared" si="177"/>
        <v>1109</v>
      </c>
      <c r="W180" s="412">
        <f t="shared" si="177"/>
        <v>1146</v>
      </c>
      <c r="X180" s="412">
        <f t="shared" si="177"/>
        <v>1173</v>
      </c>
      <c r="Y180" s="412">
        <f t="shared" si="177"/>
        <v>1202</v>
      </c>
      <c r="Z180" s="412">
        <f t="shared" si="177"/>
        <v>1217</v>
      </c>
      <c r="AA180" s="413">
        <f t="shared" si="177"/>
        <v>1231</v>
      </c>
      <c r="AB180" s="260">
        <f t="shared" si="189"/>
        <v>2274</v>
      </c>
      <c r="AC180" s="261">
        <f t="shared" si="178"/>
        <v>2350.5</v>
      </c>
      <c r="AD180" s="261">
        <f t="shared" si="178"/>
        <v>2406</v>
      </c>
      <c r="AE180" s="261">
        <f t="shared" si="178"/>
        <v>2464.5</v>
      </c>
      <c r="AF180" s="261">
        <f t="shared" si="178"/>
        <v>2494.5</v>
      </c>
      <c r="AG180" s="262">
        <f t="shared" si="178"/>
        <v>2524.5</v>
      </c>
      <c r="AH180" s="411">
        <f t="shared" si="179"/>
        <v>1331</v>
      </c>
      <c r="AI180" s="412">
        <f t="shared" si="179"/>
        <v>1376</v>
      </c>
      <c r="AJ180" s="412">
        <f t="shared" si="179"/>
        <v>1408</v>
      </c>
      <c r="AK180" s="412">
        <f t="shared" si="179"/>
        <v>1442</v>
      </c>
      <c r="AL180" s="412">
        <f t="shared" si="179"/>
        <v>1460</v>
      </c>
      <c r="AM180" s="413">
        <f t="shared" si="179"/>
        <v>1477</v>
      </c>
      <c r="AN180" s="269">
        <f t="shared" si="190"/>
        <v>2608</v>
      </c>
      <c r="AO180" s="432">
        <f t="shared" si="180"/>
        <v>2733.125</v>
      </c>
      <c r="AP180" s="432">
        <f t="shared" si="180"/>
        <v>2823.5</v>
      </c>
      <c r="AQ180" s="432">
        <f t="shared" si="180"/>
        <v>2918.375</v>
      </c>
      <c r="AR180" s="432">
        <f t="shared" si="180"/>
        <v>2967.625</v>
      </c>
      <c r="AS180" s="437">
        <f t="shared" si="180"/>
        <v>3017.625</v>
      </c>
      <c r="AT180" s="448">
        <f t="shared" si="181"/>
        <v>1526</v>
      </c>
      <c r="AU180" s="449">
        <f t="shared" si="181"/>
        <v>1599</v>
      </c>
      <c r="AV180" s="449">
        <f t="shared" si="181"/>
        <v>1652</v>
      </c>
      <c r="AW180" s="449">
        <f t="shared" si="181"/>
        <v>1708</v>
      </c>
      <c r="AX180" s="449">
        <f t="shared" si="181"/>
        <v>1737</v>
      </c>
      <c r="AY180" s="450">
        <f t="shared" si="181"/>
        <v>1766</v>
      </c>
      <c r="AZ180" s="260">
        <f t="shared" si="191"/>
        <v>2942</v>
      </c>
      <c r="BA180" s="261">
        <f t="shared" si="182"/>
        <v>3115.75</v>
      </c>
      <c r="BB180" s="261">
        <f t="shared" si="182"/>
        <v>3241</v>
      </c>
      <c r="BC180" s="261">
        <f t="shared" si="182"/>
        <v>3372.25</v>
      </c>
      <c r="BD180" s="261">
        <f t="shared" si="182"/>
        <v>3440.75</v>
      </c>
      <c r="BE180" s="262">
        <f t="shared" si="182"/>
        <v>3510.75</v>
      </c>
      <c r="BF180" s="411">
        <f t="shared" si="183"/>
        <v>1722</v>
      </c>
      <c r="BG180" s="412">
        <f t="shared" si="183"/>
        <v>1823</v>
      </c>
      <c r="BH180" s="412">
        <f t="shared" si="183"/>
        <v>1896</v>
      </c>
      <c r="BI180" s="412">
        <f t="shared" si="183"/>
        <v>1973</v>
      </c>
      <c r="BJ180" s="412">
        <f t="shared" si="183"/>
        <v>2013</v>
      </c>
      <c r="BK180" s="413">
        <f t="shared" si="183"/>
        <v>2054</v>
      </c>
      <c r="BL180" s="269">
        <f t="shared" si="192"/>
        <v>3276</v>
      </c>
      <c r="BM180" s="270">
        <f t="shared" si="184"/>
        <v>3498.375</v>
      </c>
      <c r="BN180" s="270">
        <f t="shared" si="184"/>
        <v>3658.5</v>
      </c>
      <c r="BO180" s="270">
        <f t="shared" si="184"/>
        <v>3826.125</v>
      </c>
      <c r="BP180" s="270">
        <f t="shared" si="184"/>
        <v>3913.875</v>
      </c>
      <c r="BQ180" s="271">
        <f t="shared" si="184"/>
        <v>4003.875</v>
      </c>
      <c r="BR180" s="448">
        <f t="shared" si="185"/>
        <v>1917</v>
      </c>
      <c r="BS180" s="449">
        <f t="shared" si="185"/>
        <v>2047</v>
      </c>
      <c r="BT180" s="449">
        <f t="shared" si="185"/>
        <v>2141</v>
      </c>
      <c r="BU180" s="449">
        <f t="shared" si="185"/>
        <v>2239</v>
      </c>
      <c r="BV180" s="449">
        <f t="shared" si="185"/>
        <v>2290</v>
      </c>
      <c r="BW180" s="450">
        <f t="shared" si="185"/>
        <v>2343</v>
      </c>
      <c r="BX180" s="253">
        <v>3610</v>
      </c>
      <c r="BY180" s="431">
        <f t="shared" si="193"/>
        <v>3881</v>
      </c>
      <c r="BZ180" s="431">
        <f t="shared" si="194"/>
        <v>4076</v>
      </c>
      <c r="CA180" s="431">
        <f t="shared" si="195"/>
        <v>4280</v>
      </c>
      <c r="CB180" s="431">
        <f t="shared" si="196"/>
        <v>4387</v>
      </c>
      <c r="CC180" s="433">
        <f t="shared" si="197"/>
        <v>4497</v>
      </c>
      <c r="CD180" s="411">
        <f t="shared" si="186"/>
        <v>2112</v>
      </c>
      <c r="CE180" s="412">
        <f t="shared" si="186"/>
        <v>2271</v>
      </c>
      <c r="CF180" s="412">
        <f t="shared" si="186"/>
        <v>2385</v>
      </c>
      <c r="CG180" s="412">
        <f t="shared" si="186"/>
        <v>2504</v>
      </c>
      <c r="CH180" s="412">
        <f t="shared" si="186"/>
        <v>2567</v>
      </c>
      <c r="CI180" s="441">
        <f t="shared" si="186"/>
        <v>2631</v>
      </c>
      <c r="CJ180" s="247">
        <v>1.44</v>
      </c>
      <c r="CK180" s="391">
        <f t="shared" si="187"/>
        <v>1.548</v>
      </c>
      <c r="CL180" s="391">
        <f t="shared" si="198"/>
        <v>1.6254</v>
      </c>
      <c r="CM180" s="391">
        <f t="shared" si="199"/>
        <v>1.7066699999999999</v>
      </c>
      <c r="CN180" s="391">
        <f t="shared" si="200"/>
        <v>1.7493367499999999</v>
      </c>
      <c r="CO180" s="392">
        <f t="shared" si="201"/>
        <v>1.7930701687499999</v>
      </c>
    </row>
    <row r="181" spans="1:93" ht="15.75" thickBot="1" x14ac:dyDescent="0.25">
      <c r="A181" s="1110">
        <v>5</v>
      </c>
      <c r="B181" s="1083" t="s">
        <v>176</v>
      </c>
      <c r="C181" s="1084" t="s">
        <v>15</v>
      </c>
      <c r="D181" s="1121">
        <v>1516</v>
      </c>
      <c r="E181" s="1122">
        <v>1599</v>
      </c>
      <c r="F181" s="1122">
        <v>1668</v>
      </c>
      <c r="G181" s="1122">
        <v>1738</v>
      </c>
      <c r="H181" s="1122">
        <v>1790</v>
      </c>
      <c r="I181" s="1123">
        <v>1842</v>
      </c>
      <c r="J181" s="1085">
        <f t="shared" si="188"/>
        <v>1064</v>
      </c>
      <c r="K181" s="1086">
        <f t="shared" si="188"/>
        <v>1122</v>
      </c>
      <c r="L181" s="1086">
        <f t="shared" si="188"/>
        <v>1170</v>
      </c>
      <c r="M181" s="1086">
        <f t="shared" si="188"/>
        <v>1220</v>
      </c>
      <c r="N181" s="1086">
        <f t="shared" si="188"/>
        <v>1256</v>
      </c>
      <c r="O181" s="1087">
        <f t="shared" si="188"/>
        <v>1292</v>
      </c>
      <c r="P181" s="1088">
        <f t="shared" ref="P181:U182" si="202">D181*1.25</f>
        <v>1895</v>
      </c>
      <c r="Q181" s="1089">
        <f t="shared" si="202"/>
        <v>1998.75</v>
      </c>
      <c r="R181" s="1089">
        <f t="shared" si="202"/>
        <v>2085</v>
      </c>
      <c r="S181" s="1089">
        <f t="shared" si="202"/>
        <v>2172.5</v>
      </c>
      <c r="T181" s="1089">
        <f t="shared" si="202"/>
        <v>2237.5</v>
      </c>
      <c r="U181" s="1090">
        <f t="shared" si="202"/>
        <v>2302.5</v>
      </c>
      <c r="V181" s="1091">
        <f t="shared" ref="V181:AA182" si="203">ROUNDUP(P181*0.585,0)</f>
        <v>1109</v>
      </c>
      <c r="W181" s="1092">
        <f t="shared" si="203"/>
        <v>1170</v>
      </c>
      <c r="X181" s="1092">
        <f t="shared" si="203"/>
        <v>1220</v>
      </c>
      <c r="Y181" s="1092">
        <f t="shared" si="203"/>
        <v>1271</v>
      </c>
      <c r="Z181" s="1092">
        <f t="shared" si="203"/>
        <v>1309</v>
      </c>
      <c r="AA181" s="1093">
        <f t="shared" si="203"/>
        <v>1347</v>
      </c>
      <c r="AB181" s="1088">
        <f t="shared" si="189"/>
        <v>2274</v>
      </c>
      <c r="AC181" s="1089">
        <f t="shared" si="189"/>
        <v>2398.5</v>
      </c>
      <c r="AD181" s="1089">
        <f t="shared" si="189"/>
        <v>2502</v>
      </c>
      <c r="AE181" s="1089">
        <f t="shared" si="189"/>
        <v>2607</v>
      </c>
      <c r="AF181" s="1089">
        <f t="shared" si="189"/>
        <v>2685</v>
      </c>
      <c r="AG181" s="1090">
        <f t="shared" si="189"/>
        <v>2763</v>
      </c>
      <c r="AH181" s="1091">
        <f t="shared" si="179"/>
        <v>1331</v>
      </c>
      <c r="AI181" s="1092">
        <f t="shared" si="179"/>
        <v>1404</v>
      </c>
      <c r="AJ181" s="1092">
        <f t="shared" si="179"/>
        <v>1464</v>
      </c>
      <c r="AK181" s="1092">
        <f t="shared" si="179"/>
        <v>1526</v>
      </c>
      <c r="AL181" s="1092">
        <f t="shared" si="179"/>
        <v>1571</v>
      </c>
      <c r="AM181" s="1093">
        <f t="shared" si="179"/>
        <v>1617</v>
      </c>
      <c r="AN181" s="1094">
        <f t="shared" si="190"/>
        <v>2430.5</v>
      </c>
      <c r="AO181" s="1095">
        <f t="shared" si="190"/>
        <v>2578.375</v>
      </c>
      <c r="AP181" s="1095">
        <f t="shared" si="190"/>
        <v>2695</v>
      </c>
      <c r="AQ181" s="1095">
        <f t="shared" si="190"/>
        <v>2814.75</v>
      </c>
      <c r="AR181" s="1095">
        <f t="shared" si="190"/>
        <v>2894.75</v>
      </c>
      <c r="AS181" s="1096">
        <f t="shared" si="190"/>
        <v>2975.5</v>
      </c>
      <c r="AT181" s="1097">
        <f t="shared" ref="AT181:AY182" si="204">ROUNDUP(AN181*0.585,0)</f>
        <v>1422</v>
      </c>
      <c r="AU181" s="1098">
        <f t="shared" si="204"/>
        <v>1509</v>
      </c>
      <c r="AV181" s="1098">
        <f t="shared" si="204"/>
        <v>1577</v>
      </c>
      <c r="AW181" s="1098">
        <f t="shared" si="204"/>
        <v>1647</v>
      </c>
      <c r="AX181" s="1098">
        <f t="shared" si="204"/>
        <v>1694</v>
      </c>
      <c r="AY181" s="1099">
        <f t="shared" si="204"/>
        <v>1741</v>
      </c>
      <c r="AZ181" s="1088">
        <f t="shared" si="191"/>
        <v>2587</v>
      </c>
      <c r="BA181" s="1089">
        <f t="shared" si="191"/>
        <v>2758.25</v>
      </c>
      <c r="BB181" s="1089">
        <f t="shared" si="191"/>
        <v>2888</v>
      </c>
      <c r="BC181" s="1089">
        <f t="shared" si="191"/>
        <v>3022.5</v>
      </c>
      <c r="BD181" s="1089">
        <f t="shared" si="191"/>
        <v>3104.5</v>
      </c>
      <c r="BE181" s="1090">
        <f t="shared" si="191"/>
        <v>3188</v>
      </c>
      <c r="BF181" s="1091">
        <f t="shared" ref="BF181:BK182" si="205">ROUNDUP(AZ181*0.585,0)</f>
        <v>1514</v>
      </c>
      <c r="BG181" s="1092">
        <f t="shared" si="205"/>
        <v>1614</v>
      </c>
      <c r="BH181" s="1092">
        <f t="shared" si="205"/>
        <v>1690</v>
      </c>
      <c r="BI181" s="1092">
        <f t="shared" si="205"/>
        <v>1769</v>
      </c>
      <c r="BJ181" s="1092">
        <f t="shared" si="205"/>
        <v>1817</v>
      </c>
      <c r="BK181" s="1093">
        <f t="shared" si="205"/>
        <v>1865</v>
      </c>
      <c r="BL181" s="1094">
        <f t="shared" si="192"/>
        <v>2743.5</v>
      </c>
      <c r="BM181" s="1100">
        <f t="shared" si="192"/>
        <v>2938.125</v>
      </c>
      <c r="BN181" s="1100">
        <f t="shared" si="192"/>
        <v>3081</v>
      </c>
      <c r="BO181" s="1100">
        <f t="shared" si="192"/>
        <v>3230.25</v>
      </c>
      <c r="BP181" s="1100">
        <f t="shared" si="192"/>
        <v>3314.25</v>
      </c>
      <c r="BQ181" s="1101">
        <f t="shared" si="192"/>
        <v>3400.5</v>
      </c>
      <c r="BR181" s="1097">
        <f t="shared" ref="BR181:BW182" si="206">ROUNDUP(BL181*0.585,0)</f>
        <v>1605</v>
      </c>
      <c r="BS181" s="1098">
        <f t="shared" si="206"/>
        <v>1719</v>
      </c>
      <c r="BT181" s="1098">
        <f t="shared" si="206"/>
        <v>1803</v>
      </c>
      <c r="BU181" s="1098">
        <f t="shared" si="206"/>
        <v>1890</v>
      </c>
      <c r="BV181" s="1098">
        <f t="shared" si="206"/>
        <v>1939</v>
      </c>
      <c r="BW181" s="1099">
        <f t="shared" si="206"/>
        <v>1990</v>
      </c>
      <c r="BX181" s="1102">
        <v>2900</v>
      </c>
      <c r="BY181" s="1103">
        <f t="shared" si="193"/>
        <v>3118</v>
      </c>
      <c r="BZ181" s="1103">
        <f t="shared" si="194"/>
        <v>3274</v>
      </c>
      <c r="CA181" s="1103">
        <f t="shared" si="195"/>
        <v>3438</v>
      </c>
      <c r="CB181" s="1103">
        <f t="shared" si="196"/>
        <v>3524</v>
      </c>
      <c r="CC181" s="1104">
        <f t="shared" si="197"/>
        <v>3613</v>
      </c>
      <c r="CD181" s="1091">
        <f t="shared" ref="CD181:CI182" si="207">ROUNDUP(BX181*0.585,0)</f>
        <v>1697</v>
      </c>
      <c r="CE181" s="1092">
        <f t="shared" si="207"/>
        <v>1825</v>
      </c>
      <c r="CF181" s="1092">
        <f t="shared" si="207"/>
        <v>1916</v>
      </c>
      <c r="CG181" s="1092">
        <f t="shared" si="207"/>
        <v>2012</v>
      </c>
      <c r="CH181" s="1092">
        <f t="shared" si="207"/>
        <v>2062</v>
      </c>
      <c r="CI181" s="1105">
        <f t="shared" si="207"/>
        <v>2114</v>
      </c>
      <c r="CJ181" s="1106">
        <v>1.1599999999999999</v>
      </c>
      <c r="CK181" s="1107">
        <f t="shared" si="187"/>
        <v>1.2469999999999999</v>
      </c>
      <c r="CL181" s="1107">
        <f t="shared" si="198"/>
        <v>1.3093499999999998</v>
      </c>
      <c r="CM181" s="1107">
        <f t="shared" si="199"/>
        <v>1.3748174999999998</v>
      </c>
      <c r="CN181" s="1107">
        <f t="shared" si="200"/>
        <v>1.4091879374999998</v>
      </c>
      <c r="CO181" s="1108">
        <f t="shared" si="201"/>
        <v>1.4444176359374998</v>
      </c>
    </row>
    <row r="182" spans="1:93" ht="15.75" thickBot="1" x14ac:dyDescent="0.25">
      <c r="A182" s="1110">
        <v>6</v>
      </c>
      <c r="B182" s="1083" t="s">
        <v>177</v>
      </c>
      <c r="C182" s="1084" t="s">
        <v>15</v>
      </c>
      <c r="D182" s="1121">
        <v>1516</v>
      </c>
      <c r="E182" s="1122">
        <v>1599</v>
      </c>
      <c r="F182" s="1122">
        <v>1668</v>
      </c>
      <c r="G182" s="1122">
        <v>1738</v>
      </c>
      <c r="H182" s="1122">
        <v>1790</v>
      </c>
      <c r="I182" s="1123">
        <v>1842</v>
      </c>
      <c r="J182" s="1085">
        <f t="shared" si="188"/>
        <v>1064</v>
      </c>
      <c r="K182" s="1086">
        <f t="shared" si="188"/>
        <v>1122</v>
      </c>
      <c r="L182" s="1086">
        <f t="shared" si="188"/>
        <v>1170</v>
      </c>
      <c r="M182" s="1086">
        <f t="shared" si="188"/>
        <v>1220</v>
      </c>
      <c r="N182" s="1086">
        <f t="shared" si="188"/>
        <v>1256</v>
      </c>
      <c r="O182" s="1087">
        <f t="shared" si="188"/>
        <v>1292</v>
      </c>
      <c r="P182" s="1088">
        <f t="shared" si="202"/>
        <v>1895</v>
      </c>
      <c r="Q182" s="1089">
        <f t="shared" si="202"/>
        <v>1998.75</v>
      </c>
      <c r="R182" s="1089">
        <f t="shared" si="202"/>
        <v>2085</v>
      </c>
      <c r="S182" s="1089">
        <f t="shared" si="202"/>
        <v>2172.5</v>
      </c>
      <c r="T182" s="1089">
        <f t="shared" si="202"/>
        <v>2237.5</v>
      </c>
      <c r="U182" s="1090">
        <f t="shared" si="202"/>
        <v>2302.5</v>
      </c>
      <c r="V182" s="1091">
        <f t="shared" si="203"/>
        <v>1109</v>
      </c>
      <c r="W182" s="1092">
        <f t="shared" si="203"/>
        <v>1170</v>
      </c>
      <c r="X182" s="1092">
        <f t="shared" si="203"/>
        <v>1220</v>
      </c>
      <c r="Y182" s="1092">
        <f t="shared" si="203"/>
        <v>1271</v>
      </c>
      <c r="Z182" s="1092">
        <f t="shared" si="203"/>
        <v>1309</v>
      </c>
      <c r="AA182" s="1093">
        <f t="shared" si="203"/>
        <v>1347</v>
      </c>
      <c r="AB182" s="1088">
        <f t="shared" si="189"/>
        <v>2274</v>
      </c>
      <c r="AC182" s="1089">
        <f t="shared" si="189"/>
        <v>2398.5</v>
      </c>
      <c r="AD182" s="1089">
        <f t="shared" si="189"/>
        <v>2502</v>
      </c>
      <c r="AE182" s="1089">
        <f t="shared" si="189"/>
        <v>2607</v>
      </c>
      <c r="AF182" s="1089">
        <f t="shared" si="189"/>
        <v>2685</v>
      </c>
      <c r="AG182" s="1090">
        <f t="shared" si="189"/>
        <v>2763</v>
      </c>
      <c r="AH182" s="1091">
        <f t="shared" si="179"/>
        <v>1331</v>
      </c>
      <c r="AI182" s="1092">
        <f t="shared" si="179"/>
        <v>1404</v>
      </c>
      <c r="AJ182" s="1092">
        <f t="shared" si="179"/>
        <v>1464</v>
      </c>
      <c r="AK182" s="1092">
        <f t="shared" si="179"/>
        <v>1526</v>
      </c>
      <c r="AL182" s="1092">
        <f t="shared" si="179"/>
        <v>1571</v>
      </c>
      <c r="AM182" s="1093">
        <f t="shared" si="179"/>
        <v>1617</v>
      </c>
      <c r="AN182" s="1094">
        <f t="shared" si="190"/>
        <v>2430.5</v>
      </c>
      <c r="AO182" s="1095">
        <f t="shared" si="190"/>
        <v>2578.375</v>
      </c>
      <c r="AP182" s="1095">
        <f t="shared" si="190"/>
        <v>2695</v>
      </c>
      <c r="AQ182" s="1095">
        <f t="shared" si="190"/>
        <v>2814.75</v>
      </c>
      <c r="AR182" s="1095">
        <f t="shared" si="190"/>
        <v>2894.75</v>
      </c>
      <c r="AS182" s="1096">
        <f t="shared" si="190"/>
        <v>2975.5</v>
      </c>
      <c r="AT182" s="1097">
        <f t="shared" si="204"/>
        <v>1422</v>
      </c>
      <c r="AU182" s="1098">
        <f t="shared" si="204"/>
        <v>1509</v>
      </c>
      <c r="AV182" s="1098">
        <f t="shared" si="204"/>
        <v>1577</v>
      </c>
      <c r="AW182" s="1098">
        <f t="shared" si="204"/>
        <v>1647</v>
      </c>
      <c r="AX182" s="1098">
        <f t="shared" si="204"/>
        <v>1694</v>
      </c>
      <c r="AY182" s="1099">
        <f t="shared" si="204"/>
        <v>1741</v>
      </c>
      <c r="AZ182" s="1088">
        <f t="shared" si="191"/>
        <v>2587</v>
      </c>
      <c r="BA182" s="1089">
        <f t="shared" si="191"/>
        <v>2758.25</v>
      </c>
      <c r="BB182" s="1089">
        <f t="shared" si="191"/>
        <v>2888</v>
      </c>
      <c r="BC182" s="1089">
        <f t="shared" si="191"/>
        <v>3022.5</v>
      </c>
      <c r="BD182" s="1089">
        <f t="shared" si="191"/>
        <v>3104.5</v>
      </c>
      <c r="BE182" s="1090">
        <f t="shared" si="191"/>
        <v>3188</v>
      </c>
      <c r="BF182" s="1091">
        <f t="shared" si="205"/>
        <v>1514</v>
      </c>
      <c r="BG182" s="1092">
        <f t="shared" si="205"/>
        <v>1614</v>
      </c>
      <c r="BH182" s="1092">
        <f t="shared" si="205"/>
        <v>1690</v>
      </c>
      <c r="BI182" s="1092">
        <f t="shared" si="205"/>
        <v>1769</v>
      </c>
      <c r="BJ182" s="1092">
        <f t="shared" si="205"/>
        <v>1817</v>
      </c>
      <c r="BK182" s="1093">
        <f t="shared" si="205"/>
        <v>1865</v>
      </c>
      <c r="BL182" s="1094">
        <f t="shared" si="192"/>
        <v>2743.5</v>
      </c>
      <c r="BM182" s="1100">
        <f t="shared" si="192"/>
        <v>2938.125</v>
      </c>
      <c r="BN182" s="1100">
        <f t="shared" si="192"/>
        <v>3081</v>
      </c>
      <c r="BO182" s="1100">
        <f t="shared" si="192"/>
        <v>3230.25</v>
      </c>
      <c r="BP182" s="1100">
        <f t="shared" si="192"/>
        <v>3314.25</v>
      </c>
      <c r="BQ182" s="1101">
        <f t="shared" si="192"/>
        <v>3400.5</v>
      </c>
      <c r="BR182" s="1097">
        <f t="shared" si="206"/>
        <v>1605</v>
      </c>
      <c r="BS182" s="1098">
        <f t="shared" si="206"/>
        <v>1719</v>
      </c>
      <c r="BT182" s="1098">
        <f t="shared" si="206"/>
        <v>1803</v>
      </c>
      <c r="BU182" s="1098">
        <f t="shared" si="206"/>
        <v>1890</v>
      </c>
      <c r="BV182" s="1098">
        <f t="shared" si="206"/>
        <v>1939</v>
      </c>
      <c r="BW182" s="1099">
        <f t="shared" si="206"/>
        <v>1990</v>
      </c>
      <c r="BX182" s="1102">
        <v>2900</v>
      </c>
      <c r="BY182" s="1103">
        <f t="shared" si="193"/>
        <v>3118</v>
      </c>
      <c r="BZ182" s="1103">
        <f t="shared" si="194"/>
        <v>3274</v>
      </c>
      <c r="CA182" s="1103">
        <f t="shared" si="195"/>
        <v>3438</v>
      </c>
      <c r="CB182" s="1103">
        <f t="shared" si="196"/>
        <v>3524</v>
      </c>
      <c r="CC182" s="1104">
        <f t="shared" si="197"/>
        <v>3613</v>
      </c>
      <c r="CD182" s="1091">
        <f t="shared" si="207"/>
        <v>1697</v>
      </c>
      <c r="CE182" s="1092">
        <f t="shared" si="207"/>
        <v>1825</v>
      </c>
      <c r="CF182" s="1092">
        <f t="shared" si="207"/>
        <v>1916</v>
      </c>
      <c r="CG182" s="1092">
        <f t="shared" si="207"/>
        <v>2012</v>
      </c>
      <c r="CH182" s="1092">
        <f t="shared" si="207"/>
        <v>2062</v>
      </c>
      <c r="CI182" s="1105">
        <f t="shared" si="207"/>
        <v>2114</v>
      </c>
      <c r="CJ182" s="1106">
        <v>1.1599999999999999</v>
      </c>
      <c r="CK182" s="1107">
        <f t="shared" si="187"/>
        <v>1.2469999999999999</v>
      </c>
      <c r="CL182" s="1107">
        <f t="shared" si="198"/>
        <v>1.3093499999999998</v>
      </c>
      <c r="CM182" s="1107">
        <f t="shared" si="199"/>
        <v>1.3748174999999998</v>
      </c>
      <c r="CN182" s="1107">
        <f t="shared" si="200"/>
        <v>1.4091879374999998</v>
      </c>
      <c r="CO182" s="1108">
        <f t="shared" si="201"/>
        <v>1.4444176359374998</v>
      </c>
    </row>
    <row r="183" spans="1:93" ht="13.5" thickBot="1" x14ac:dyDescent="0.25">
      <c r="A183" s="363"/>
      <c r="B183" s="364"/>
      <c r="C183" s="365"/>
      <c r="P183" s="700"/>
      <c r="Q183" s="701"/>
      <c r="R183" s="701"/>
      <c r="S183" s="701"/>
      <c r="T183" s="702"/>
      <c r="U183" s="393"/>
      <c r="V183" s="701"/>
      <c r="W183" s="701"/>
      <c r="X183" s="701"/>
      <c r="Y183" s="701"/>
      <c r="Z183" s="702"/>
      <c r="AA183" s="393"/>
      <c r="AB183" s="703" t="s">
        <v>282</v>
      </c>
      <c r="AC183" s="704"/>
      <c r="AD183" s="704"/>
      <c r="AE183" s="704"/>
      <c r="AF183" s="705"/>
      <c r="AG183" s="393">
        <f>ROUNDUP(2*$W$5/12,0)</f>
        <v>317</v>
      </c>
      <c r="AH183" s="706" t="s">
        <v>192</v>
      </c>
      <c r="AI183" s="706"/>
      <c r="AJ183" s="706"/>
      <c r="AK183" s="706"/>
      <c r="AL183" s="707"/>
      <c r="AM183" s="394">
        <f>ROUNDUP(AG183*0.585,0)</f>
        <v>186</v>
      </c>
      <c r="AN183" s="703" t="s">
        <v>45</v>
      </c>
      <c r="AO183" s="704"/>
      <c r="AP183" s="704"/>
      <c r="AQ183" s="704"/>
      <c r="AR183" s="705"/>
      <c r="AS183" s="393">
        <f>ROUNDUP(2*$AU$5/12,0)</f>
        <v>347</v>
      </c>
      <c r="AT183" s="708" t="s">
        <v>49</v>
      </c>
      <c r="AU183" s="706"/>
      <c r="AV183" s="706"/>
      <c r="AW183" s="706"/>
      <c r="AX183" s="707"/>
      <c r="AY183" s="394">
        <f>ROUNDUP(AS183*0.585,0)</f>
        <v>203</v>
      </c>
      <c r="AZ183" s="704" t="s">
        <v>45</v>
      </c>
      <c r="BA183" s="704"/>
      <c r="BB183" s="704"/>
      <c r="BC183" s="704"/>
      <c r="BD183" s="705"/>
      <c r="BE183" s="393">
        <f>ROUNDUP(2*$BG$5/12,0)</f>
        <v>367</v>
      </c>
      <c r="BF183" s="706" t="s">
        <v>49</v>
      </c>
      <c r="BG183" s="706"/>
      <c r="BH183" s="706"/>
      <c r="BI183" s="706"/>
      <c r="BJ183" s="707"/>
      <c r="BK183" s="395">
        <f>ROUNDUP(BE183*0.585,0)</f>
        <v>215</v>
      </c>
      <c r="BL183" s="703" t="s">
        <v>45</v>
      </c>
      <c r="BM183" s="704"/>
      <c r="BN183" s="704"/>
      <c r="BO183" s="704"/>
      <c r="BP183" s="705"/>
      <c r="BQ183" s="393">
        <f>ROUNDUP(2*$BS$5/12,0)</f>
        <v>392</v>
      </c>
      <c r="BR183" s="706" t="s">
        <v>49</v>
      </c>
      <c r="BS183" s="706"/>
      <c r="BT183" s="706"/>
      <c r="BU183" s="706"/>
      <c r="BV183" s="707"/>
      <c r="BW183" s="395">
        <f>ROUNDUP(BQ183*0.585,0)</f>
        <v>230</v>
      </c>
      <c r="BX183" s="703" t="s">
        <v>45</v>
      </c>
      <c r="BY183" s="704"/>
      <c r="BZ183" s="704"/>
      <c r="CA183" s="704"/>
      <c r="CB183" s="705"/>
      <c r="CC183" s="396">
        <f>ROUNDUP(2*$CE$5/12,0)</f>
        <v>417</v>
      </c>
      <c r="CD183" s="709" t="s">
        <v>49</v>
      </c>
      <c r="CE183" s="710"/>
      <c r="CF183" s="710"/>
      <c r="CG183" s="710"/>
      <c r="CH183" s="710"/>
      <c r="CI183" s="394">
        <f>ROUNDUP(CC183*0.585,0)</f>
        <v>244</v>
      </c>
      <c r="CJ183" s="397"/>
      <c r="CK183" s="397"/>
      <c r="CL183" s="397"/>
      <c r="CM183" s="397"/>
      <c r="CN183" s="397"/>
      <c r="CO183" s="397"/>
    </row>
    <row r="184" spans="1:93" ht="13.5" thickBot="1" x14ac:dyDescent="0.25">
      <c r="A184" s="789"/>
      <c r="B184" s="790"/>
      <c r="C184" s="791"/>
      <c r="P184" s="693"/>
      <c r="Q184" s="694"/>
      <c r="R184" s="694"/>
      <c r="S184" s="694"/>
      <c r="T184" s="695"/>
      <c r="U184" s="398"/>
      <c r="V184" s="694"/>
      <c r="W184" s="694"/>
      <c r="X184" s="694"/>
      <c r="Y184" s="694"/>
      <c r="Z184" s="695"/>
      <c r="AA184" s="398"/>
      <c r="AB184" s="688" t="s">
        <v>193</v>
      </c>
      <c r="AC184" s="689"/>
      <c r="AD184" s="689"/>
      <c r="AE184" s="689"/>
      <c r="AF184" s="690"/>
      <c r="AG184" s="398">
        <v>1450</v>
      </c>
      <c r="AH184" s="686" t="s">
        <v>194</v>
      </c>
      <c r="AI184" s="686"/>
      <c r="AJ184" s="686"/>
      <c r="AK184" s="686"/>
      <c r="AL184" s="687"/>
      <c r="AM184" s="399">
        <f>AG184-AG184/10</f>
        <v>1305</v>
      </c>
      <c r="AN184" s="688" t="s">
        <v>193</v>
      </c>
      <c r="AO184" s="689"/>
      <c r="AP184" s="689"/>
      <c r="AQ184" s="689"/>
      <c r="AR184" s="690"/>
      <c r="AS184" s="398">
        <v>1450</v>
      </c>
      <c r="AT184" s="696" t="s">
        <v>194</v>
      </c>
      <c r="AU184" s="686"/>
      <c r="AV184" s="686"/>
      <c r="AW184" s="686"/>
      <c r="AX184" s="687"/>
      <c r="AY184" s="399">
        <f>AS184-AS184/10</f>
        <v>1305</v>
      </c>
      <c r="AZ184" s="688" t="s">
        <v>193</v>
      </c>
      <c r="BA184" s="689"/>
      <c r="BB184" s="689"/>
      <c r="BC184" s="689"/>
      <c r="BD184" s="690"/>
      <c r="BE184" s="398">
        <v>1450</v>
      </c>
      <c r="BF184" s="686" t="s">
        <v>194</v>
      </c>
      <c r="BG184" s="686"/>
      <c r="BH184" s="686"/>
      <c r="BI184" s="686"/>
      <c r="BJ184" s="687"/>
      <c r="BK184" s="399">
        <f>BE184-BE184/10</f>
        <v>1305</v>
      </c>
      <c r="BL184" s="688" t="s">
        <v>46</v>
      </c>
      <c r="BM184" s="689"/>
      <c r="BN184" s="689"/>
      <c r="BO184" s="689"/>
      <c r="BP184" s="690"/>
      <c r="BQ184" s="398">
        <f>ROUNDUP($BS$5/12,0)</f>
        <v>196</v>
      </c>
      <c r="BR184" s="686" t="s">
        <v>48</v>
      </c>
      <c r="BS184" s="686"/>
      <c r="BT184" s="686"/>
      <c r="BU184" s="686"/>
      <c r="BV184" s="687"/>
      <c r="BW184" s="400">
        <f>ROUNDUP(BQ184*0.585,0)</f>
        <v>115</v>
      </c>
      <c r="BX184" s="688" t="s">
        <v>46</v>
      </c>
      <c r="BY184" s="689"/>
      <c r="BZ184" s="689"/>
      <c r="CA184" s="689"/>
      <c r="CB184" s="690"/>
      <c r="CC184" s="401">
        <f>ROUNDUP($CE$5/12,0)</f>
        <v>209</v>
      </c>
      <c r="CD184" s="691" t="s">
        <v>48</v>
      </c>
      <c r="CE184" s="692"/>
      <c r="CF184" s="692"/>
      <c r="CG184" s="692"/>
      <c r="CH184" s="692"/>
      <c r="CI184" s="399">
        <f>ROUNDUP(CC184*0.585,0)</f>
        <v>123</v>
      </c>
      <c r="CJ184" s="397"/>
      <c r="CK184" s="397"/>
      <c r="CL184" s="397"/>
      <c r="CM184" s="397"/>
      <c r="CN184" s="397"/>
      <c r="CO184" s="397"/>
    </row>
    <row r="185" spans="1:93" x14ac:dyDescent="0.2">
      <c r="A185" s="525"/>
      <c r="B185" s="526"/>
      <c r="C185" s="527"/>
      <c r="D185" s="528"/>
      <c r="E185" s="528"/>
      <c r="F185" s="528"/>
      <c r="G185" s="528"/>
      <c r="H185" s="528"/>
      <c r="I185" s="528"/>
      <c r="J185" s="529"/>
      <c r="K185" s="529"/>
    </row>
    <row r="186" spans="1:93" x14ac:dyDescent="0.2">
      <c r="A186" s="525"/>
      <c r="B186" s="526"/>
      <c r="C186" s="527"/>
      <c r="D186" s="528"/>
      <c r="E186" s="528"/>
      <c r="F186" s="528"/>
      <c r="G186" s="528"/>
      <c r="H186" s="528"/>
      <c r="I186" s="528"/>
      <c r="J186" s="529"/>
      <c r="K186" s="529"/>
    </row>
    <row r="187" spans="1:93" ht="13.5" thickBot="1" x14ac:dyDescent="0.25">
      <c r="A187" s="525"/>
      <c r="B187" s="526"/>
      <c r="C187" s="527"/>
      <c r="D187" s="528"/>
      <c r="E187" s="528"/>
      <c r="F187" s="528"/>
      <c r="G187" s="528"/>
      <c r="H187" s="528"/>
      <c r="I187" s="528"/>
      <c r="J187" s="529"/>
      <c r="K187" s="529"/>
    </row>
    <row r="188" spans="1:93" ht="12.75" customHeight="1" x14ac:dyDescent="0.2">
      <c r="P188" s="737">
        <v>2018</v>
      </c>
      <c r="Q188" s="738"/>
      <c r="R188" s="738"/>
      <c r="S188" s="738"/>
      <c r="T188" s="738"/>
      <c r="U188" s="738"/>
      <c r="V188" s="738"/>
      <c r="W188" s="738"/>
      <c r="X188" s="738"/>
      <c r="Y188" s="738"/>
      <c r="Z188" s="738"/>
      <c r="AA188" s="738"/>
      <c r="AB188" s="738"/>
      <c r="AC188" s="738"/>
      <c r="AD188" s="738"/>
      <c r="AE188" s="738"/>
      <c r="AF188" s="738"/>
      <c r="AG188" s="738"/>
      <c r="AH188" s="738"/>
      <c r="AI188" s="738"/>
      <c r="AJ188" s="738"/>
      <c r="AK188" s="738"/>
      <c r="AL188" s="738"/>
      <c r="AM188" s="739"/>
      <c r="AN188" s="737">
        <v>2019</v>
      </c>
      <c r="AO188" s="738"/>
      <c r="AP188" s="738"/>
      <c r="AQ188" s="738"/>
      <c r="AR188" s="738"/>
      <c r="AS188" s="738"/>
      <c r="AT188" s="738"/>
      <c r="AU188" s="738"/>
      <c r="AV188" s="738"/>
      <c r="AW188" s="738"/>
      <c r="AX188" s="738"/>
      <c r="AY188" s="739"/>
      <c r="AZ188" s="737">
        <v>2020</v>
      </c>
      <c r="BA188" s="738"/>
      <c r="BB188" s="738"/>
      <c r="BC188" s="738"/>
      <c r="BD188" s="738"/>
      <c r="BE188" s="738"/>
      <c r="BF188" s="738"/>
      <c r="BG188" s="738"/>
      <c r="BH188" s="738"/>
      <c r="BI188" s="738"/>
      <c r="BJ188" s="738"/>
      <c r="BK188" s="739"/>
      <c r="BL188" s="737">
        <v>2021</v>
      </c>
      <c r="BM188" s="738"/>
      <c r="BN188" s="738"/>
      <c r="BO188" s="738"/>
      <c r="BP188" s="738"/>
      <c r="BQ188" s="738"/>
      <c r="BR188" s="738"/>
      <c r="BS188" s="738"/>
      <c r="BT188" s="738"/>
      <c r="BU188" s="738"/>
      <c r="BV188" s="738"/>
      <c r="BW188" s="739"/>
      <c r="BX188" s="737">
        <v>2022</v>
      </c>
      <c r="BY188" s="738"/>
      <c r="BZ188" s="738"/>
      <c r="CA188" s="738"/>
      <c r="CB188" s="738"/>
      <c r="CC188" s="738"/>
      <c r="CD188" s="738"/>
      <c r="CE188" s="738"/>
      <c r="CF188" s="738"/>
      <c r="CG188" s="738"/>
      <c r="CH188" s="738"/>
      <c r="CI188" s="738"/>
      <c r="CJ188" s="738"/>
      <c r="CK188" s="738"/>
      <c r="CL188" s="738"/>
      <c r="CM188" s="738"/>
      <c r="CN188" s="738"/>
      <c r="CO188" s="739"/>
    </row>
    <row r="189" spans="1:93" ht="13.5" customHeight="1" thickBot="1" x14ac:dyDescent="0.25">
      <c r="P189" s="740"/>
      <c r="Q189" s="741"/>
      <c r="R189" s="741"/>
      <c r="S189" s="741"/>
      <c r="T189" s="741"/>
      <c r="U189" s="741"/>
      <c r="V189" s="741"/>
      <c r="W189" s="741"/>
      <c r="X189" s="741"/>
      <c r="Y189" s="741"/>
      <c r="Z189" s="741"/>
      <c r="AA189" s="741"/>
      <c r="AB189" s="741"/>
      <c r="AC189" s="741"/>
      <c r="AD189" s="741"/>
      <c r="AE189" s="741"/>
      <c r="AF189" s="741"/>
      <c r="AG189" s="741"/>
      <c r="AH189" s="741"/>
      <c r="AI189" s="741"/>
      <c r="AJ189" s="741"/>
      <c r="AK189" s="741"/>
      <c r="AL189" s="741"/>
      <c r="AM189" s="742"/>
      <c r="AN189" s="740"/>
      <c r="AO189" s="741"/>
      <c r="AP189" s="741"/>
      <c r="AQ189" s="741"/>
      <c r="AR189" s="741"/>
      <c r="AS189" s="741"/>
      <c r="AT189" s="741"/>
      <c r="AU189" s="741"/>
      <c r="AV189" s="741"/>
      <c r="AW189" s="741"/>
      <c r="AX189" s="741"/>
      <c r="AY189" s="742"/>
      <c r="AZ189" s="740"/>
      <c r="BA189" s="741"/>
      <c r="BB189" s="741"/>
      <c r="BC189" s="741"/>
      <c r="BD189" s="741"/>
      <c r="BE189" s="741"/>
      <c r="BF189" s="741"/>
      <c r="BG189" s="741"/>
      <c r="BH189" s="741"/>
      <c r="BI189" s="741"/>
      <c r="BJ189" s="741"/>
      <c r="BK189" s="742"/>
      <c r="BL189" s="740"/>
      <c r="BM189" s="741"/>
      <c r="BN189" s="741"/>
      <c r="BO189" s="741"/>
      <c r="BP189" s="741"/>
      <c r="BQ189" s="741"/>
      <c r="BR189" s="741"/>
      <c r="BS189" s="741"/>
      <c r="BT189" s="741"/>
      <c r="BU189" s="741"/>
      <c r="BV189" s="741"/>
      <c r="BW189" s="742"/>
      <c r="BX189" s="740"/>
      <c r="BY189" s="741"/>
      <c r="BZ189" s="741"/>
      <c r="CA189" s="741"/>
      <c r="CB189" s="741"/>
      <c r="CC189" s="741"/>
      <c r="CD189" s="741"/>
      <c r="CE189" s="741"/>
      <c r="CF189" s="741"/>
      <c r="CG189" s="741"/>
      <c r="CH189" s="741"/>
      <c r="CI189" s="741"/>
      <c r="CJ189" s="741"/>
      <c r="CK189" s="741"/>
      <c r="CL189" s="741"/>
      <c r="CM189" s="741"/>
      <c r="CN189" s="741"/>
      <c r="CO189" s="742"/>
    </row>
    <row r="190" spans="1:93" ht="13.5" thickBot="1" x14ac:dyDescent="0.25">
      <c r="A190" s="743" t="s">
        <v>283</v>
      </c>
      <c r="B190" s="744"/>
      <c r="C190" s="745"/>
      <c r="D190" s="768">
        <v>2017</v>
      </c>
      <c r="E190" s="769"/>
      <c r="F190" s="769"/>
      <c r="G190" s="769"/>
      <c r="H190" s="769"/>
      <c r="I190" s="769"/>
      <c r="J190" s="769"/>
      <c r="K190" s="769"/>
      <c r="L190" s="769"/>
      <c r="M190" s="769"/>
      <c r="N190" s="769"/>
      <c r="O190" s="770"/>
      <c r="P190" s="763" t="s">
        <v>36</v>
      </c>
      <c r="Q190" s="761"/>
      <c r="R190" s="761"/>
      <c r="S190" s="761"/>
      <c r="T190" s="761"/>
      <c r="U190" s="762"/>
      <c r="V190" s="367" t="s">
        <v>35</v>
      </c>
      <c r="W190" s="368">
        <v>1900</v>
      </c>
      <c r="X190" s="758" t="s">
        <v>191</v>
      </c>
      <c r="Y190" s="759"/>
      <c r="Z190" s="760"/>
      <c r="AA190" s="369">
        <f>ROUNDUP(W190/2*0.585,0)</f>
        <v>556</v>
      </c>
      <c r="AB190" s="763" t="s">
        <v>36</v>
      </c>
      <c r="AC190" s="761"/>
      <c r="AD190" s="761"/>
      <c r="AE190" s="761"/>
      <c r="AF190" s="761"/>
      <c r="AG190" s="762"/>
      <c r="AH190" s="367" t="s">
        <v>35</v>
      </c>
      <c r="AI190" s="368">
        <v>1900</v>
      </c>
      <c r="AJ190" s="758" t="s">
        <v>191</v>
      </c>
      <c r="AK190" s="759"/>
      <c r="AL190" s="760"/>
      <c r="AM190" s="370">
        <f>ROUNDUP(AI190/2*0.585,0)</f>
        <v>556</v>
      </c>
      <c r="AN190" s="761" t="s">
        <v>36</v>
      </c>
      <c r="AO190" s="761"/>
      <c r="AP190" s="761"/>
      <c r="AQ190" s="761"/>
      <c r="AR190" s="761"/>
      <c r="AS190" s="762"/>
      <c r="AT190" s="367" t="s">
        <v>35</v>
      </c>
      <c r="AU190" s="368">
        <v>2080</v>
      </c>
      <c r="AV190" s="758" t="s">
        <v>191</v>
      </c>
      <c r="AW190" s="759"/>
      <c r="AX190" s="760"/>
      <c r="AY190" s="370">
        <f>ROUNDUP(AU190/2*0.585,0)</f>
        <v>609</v>
      </c>
      <c r="AZ190" s="763" t="s">
        <v>36</v>
      </c>
      <c r="BA190" s="761"/>
      <c r="BB190" s="761"/>
      <c r="BC190" s="761"/>
      <c r="BD190" s="761"/>
      <c r="BE190" s="762"/>
      <c r="BF190" s="367" t="s">
        <v>35</v>
      </c>
      <c r="BG190" s="368">
        <v>2200</v>
      </c>
      <c r="BH190" s="758" t="s">
        <v>191</v>
      </c>
      <c r="BI190" s="759"/>
      <c r="BJ190" s="760"/>
      <c r="BK190" s="370">
        <f>ROUNDUP(BG190/2*0.585,0)</f>
        <v>644</v>
      </c>
      <c r="BL190" s="763" t="s">
        <v>36</v>
      </c>
      <c r="BM190" s="761"/>
      <c r="BN190" s="761"/>
      <c r="BO190" s="761"/>
      <c r="BP190" s="761"/>
      <c r="BQ190" s="762"/>
      <c r="BR190" s="367" t="s">
        <v>35</v>
      </c>
      <c r="BS190" s="368">
        <v>2350</v>
      </c>
      <c r="BT190" s="758" t="s">
        <v>191</v>
      </c>
      <c r="BU190" s="759"/>
      <c r="BV190" s="760"/>
      <c r="BW190" s="370">
        <f>ROUNDUP(BS190/2*0.585,0)</f>
        <v>688</v>
      </c>
      <c r="BX190" s="761" t="s">
        <v>36</v>
      </c>
      <c r="BY190" s="761"/>
      <c r="BZ190" s="761"/>
      <c r="CA190" s="761"/>
      <c r="CB190" s="761"/>
      <c r="CC190" s="762"/>
      <c r="CD190" s="367" t="s">
        <v>35</v>
      </c>
      <c r="CE190" s="368">
        <v>2500</v>
      </c>
      <c r="CF190" s="758" t="s">
        <v>191</v>
      </c>
      <c r="CG190" s="759"/>
      <c r="CH190" s="760"/>
      <c r="CI190" s="370">
        <f>ROUNDUP(CE190/2*0.585,0)</f>
        <v>732</v>
      </c>
      <c r="CJ190" s="763" t="s">
        <v>36</v>
      </c>
      <c r="CK190" s="761"/>
      <c r="CL190" s="761"/>
      <c r="CM190" s="761"/>
      <c r="CN190" s="761"/>
      <c r="CO190" s="762"/>
    </row>
    <row r="191" spans="1:93" ht="13.5" thickBot="1" x14ac:dyDescent="0.25">
      <c r="A191" s="746"/>
      <c r="B191" s="747"/>
      <c r="C191" s="748"/>
      <c r="D191" s="771"/>
      <c r="E191" s="772"/>
      <c r="F191" s="772"/>
      <c r="G191" s="772"/>
      <c r="H191" s="772"/>
      <c r="I191" s="772"/>
      <c r="J191" s="772"/>
      <c r="K191" s="772"/>
      <c r="L191" s="772"/>
      <c r="M191" s="772"/>
      <c r="N191" s="772"/>
      <c r="O191" s="773"/>
      <c r="P191" s="711" t="s">
        <v>280</v>
      </c>
      <c r="Q191" s="712"/>
      <c r="R191" s="712"/>
      <c r="S191" s="712"/>
      <c r="T191" s="712"/>
      <c r="U191" s="713"/>
      <c r="V191" s="711" t="s">
        <v>95</v>
      </c>
      <c r="W191" s="712"/>
      <c r="X191" s="712"/>
      <c r="Y191" s="712"/>
      <c r="Z191" s="712"/>
      <c r="AA191" s="787"/>
      <c r="AB191" s="711" t="s">
        <v>281</v>
      </c>
      <c r="AC191" s="712"/>
      <c r="AD191" s="712"/>
      <c r="AE191" s="712"/>
      <c r="AF191" s="712"/>
      <c r="AG191" s="713"/>
      <c r="AH191" s="711" t="s">
        <v>39</v>
      </c>
      <c r="AI191" s="712"/>
      <c r="AJ191" s="712"/>
      <c r="AK191" s="712"/>
      <c r="AL191" s="712"/>
      <c r="AM191" s="713"/>
      <c r="AN191" s="767" t="s">
        <v>166</v>
      </c>
      <c r="AO191" s="715"/>
      <c r="AP191" s="715"/>
      <c r="AQ191" s="715"/>
      <c r="AR191" s="715"/>
      <c r="AS191" s="716"/>
      <c r="AT191" s="714" t="s">
        <v>40</v>
      </c>
      <c r="AU191" s="715"/>
      <c r="AV191" s="715"/>
      <c r="AW191" s="715"/>
      <c r="AX191" s="715"/>
      <c r="AY191" s="716"/>
      <c r="AZ191" s="711" t="s">
        <v>170</v>
      </c>
      <c r="BA191" s="712"/>
      <c r="BB191" s="712"/>
      <c r="BC191" s="712"/>
      <c r="BD191" s="712"/>
      <c r="BE191" s="713"/>
      <c r="BF191" s="711" t="s">
        <v>43</v>
      </c>
      <c r="BG191" s="712"/>
      <c r="BH191" s="712"/>
      <c r="BI191" s="712"/>
      <c r="BJ191" s="712"/>
      <c r="BK191" s="713"/>
      <c r="BL191" s="714" t="s">
        <v>171</v>
      </c>
      <c r="BM191" s="715"/>
      <c r="BN191" s="715"/>
      <c r="BO191" s="715"/>
      <c r="BP191" s="715"/>
      <c r="BQ191" s="716"/>
      <c r="BR191" s="714" t="s">
        <v>42</v>
      </c>
      <c r="BS191" s="715"/>
      <c r="BT191" s="715"/>
      <c r="BU191" s="715"/>
      <c r="BV191" s="715"/>
      <c r="BW191" s="716"/>
      <c r="BX191" s="717" t="s">
        <v>41</v>
      </c>
      <c r="BY191" s="712"/>
      <c r="BZ191" s="712"/>
      <c r="CA191" s="712"/>
      <c r="CB191" s="712"/>
      <c r="CC191" s="713"/>
      <c r="CD191" s="711" t="s">
        <v>41</v>
      </c>
      <c r="CE191" s="712"/>
      <c r="CF191" s="712"/>
      <c r="CG191" s="712"/>
      <c r="CH191" s="712"/>
      <c r="CI191" s="713"/>
      <c r="CJ191" s="711" t="s">
        <v>41</v>
      </c>
      <c r="CK191" s="712"/>
      <c r="CL191" s="712"/>
      <c r="CM191" s="712"/>
      <c r="CN191" s="712"/>
      <c r="CO191" s="713"/>
    </row>
    <row r="192" spans="1:93" ht="13.5" customHeight="1" x14ac:dyDescent="0.2">
      <c r="A192" s="718" t="s">
        <v>10</v>
      </c>
      <c r="B192" s="720" t="s">
        <v>276</v>
      </c>
      <c r="C192" s="722" t="s">
        <v>12</v>
      </c>
      <c r="D192" s="1124" t="s">
        <v>159</v>
      </c>
      <c r="E192" s="1125"/>
      <c r="F192" s="1125"/>
      <c r="G192" s="1125"/>
      <c r="H192" s="1125"/>
      <c r="I192" s="1126"/>
      <c r="J192" s="1124" t="s">
        <v>201</v>
      </c>
      <c r="K192" s="1125"/>
      <c r="L192" s="1125"/>
      <c r="M192" s="1125"/>
      <c r="N192" s="1125"/>
      <c r="O192" s="1126"/>
      <c r="P192" s="728" t="s">
        <v>279</v>
      </c>
      <c r="Q192" s="729"/>
      <c r="R192" s="729"/>
      <c r="S192" s="729"/>
      <c r="T192" s="729"/>
      <c r="U192" s="730"/>
      <c r="V192" s="697" t="s">
        <v>277</v>
      </c>
      <c r="W192" s="698"/>
      <c r="X192" s="698"/>
      <c r="Y192" s="698"/>
      <c r="Z192" s="698"/>
      <c r="AA192" s="698"/>
      <c r="AB192" s="728" t="s">
        <v>279</v>
      </c>
      <c r="AC192" s="729"/>
      <c r="AD192" s="729"/>
      <c r="AE192" s="729"/>
      <c r="AF192" s="729"/>
      <c r="AG192" s="730"/>
      <c r="AH192" s="697" t="s">
        <v>277</v>
      </c>
      <c r="AI192" s="698"/>
      <c r="AJ192" s="698"/>
      <c r="AK192" s="698"/>
      <c r="AL192" s="698"/>
      <c r="AM192" s="699"/>
      <c r="AN192" s="731" t="s">
        <v>279</v>
      </c>
      <c r="AO192" s="731"/>
      <c r="AP192" s="731"/>
      <c r="AQ192" s="731"/>
      <c r="AR192" s="731"/>
      <c r="AS192" s="732"/>
      <c r="AT192" s="733" t="s">
        <v>277</v>
      </c>
      <c r="AU192" s="734"/>
      <c r="AV192" s="734"/>
      <c r="AW192" s="734"/>
      <c r="AX192" s="734"/>
      <c r="AY192" s="735"/>
      <c r="AZ192" s="728" t="s">
        <v>279</v>
      </c>
      <c r="BA192" s="729"/>
      <c r="BB192" s="729"/>
      <c r="BC192" s="729"/>
      <c r="BD192" s="729"/>
      <c r="BE192" s="730"/>
      <c r="BF192" s="697" t="s">
        <v>277</v>
      </c>
      <c r="BG192" s="698"/>
      <c r="BH192" s="698"/>
      <c r="BI192" s="698"/>
      <c r="BJ192" s="698"/>
      <c r="BK192" s="699"/>
      <c r="BL192" s="736" t="s">
        <v>279</v>
      </c>
      <c r="BM192" s="731"/>
      <c r="BN192" s="731"/>
      <c r="BO192" s="731"/>
      <c r="BP192" s="731"/>
      <c r="BQ192" s="732"/>
      <c r="BR192" s="733" t="s">
        <v>277</v>
      </c>
      <c r="BS192" s="734"/>
      <c r="BT192" s="734"/>
      <c r="BU192" s="734"/>
      <c r="BV192" s="734"/>
      <c r="BW192" s="735"/>
      <c r="BX192" s="729" t="s">
        <v>279</v>
      </c>
      <c r="BY192" s="729"/>
      <c r="BZ192" s="729"/>
      <c r="CA192" s="729"/>
      <c r="CB192" s="729"/>
      <c r="CC192" s="730"/>
      <c r="CD192" s="697" t="s">
        <v>278</v>
      </c>
      <c r="CE192" s="698"/>
      <c r="CF192" s="698"/>
      <c r="CG192" s="698"/>
      <c r="CH192" s="698"/>
      <c r="CI192" s="699"/>
      <c r="CJ192" s="697" t="s">
        <v>125</v>
      </c>
      <c r="CK192" s="698"/>
      <c r="CL192" s="698"/>
      <c r="CM192" s="698"/>
      <c r="CN192" s="698"/>
      <c r="CO192" s="699"/>
    </row>
    <row r="193" spans="1:93" ht="16.5" customHeight="1" x14ac:dyDescent="0.2">
      <c r="A193" s="719"/>
      <c r="B193" s="721"/>
      <c r="C193" s="723"/>
      <c r="D193" s="294">
        <v>0</v>
      </c>
      <c r="E193" s="226">
        <v>1</v>
      </c>
      <c r="F193" s="226">
        <v>2</v>
      </c>
      <c r="G193" s="226">
        <v>3</v>
      </c>
      <c r="H193" s="226">
        <v>4</v>
      </c>
      <c r="I193" s="227">
        <v>5</v>
      </c>
      <c r="J193" s="294">
        <v>0</v>
      </c>
      <c r="K193" s="226">
        <v>1</v>
      </c>
      <c r="L193" s="226">
        <v>2</v>
      </c>
      <c r="M193" s="226">
        <v>3</v>
      </c>
      <c r="N193" s="226">
        <v>4</v>
      </c>
      <c r="O193" s="227">
        <v>5</v>
      </c>
      <c r="P193" s="371" t="s">
        <v>27</v>
      </c>
      <c r="Q193" s="372" t="s">
        <v>0</v>
      </c>
      <c r="R193" s="372" t="s">
        <v>1</v>
      </c>
      <c r="S193" s="372" t="s">
        <v>2</v>
      </c>
      <c r="T193" s="372" t="s">
        <v>3</v>
      </c>
      <c r="U193" s="373" t="s">
        <v>28</v>
      </c>
      <c r="V193" s="371" t="s">
        <v>27</v>
      </c>
      <c r="W193" s="372" t="s">
        <v>0</v>
      </c>
      <c r="X193" s="372" t="s">
        <v>1</v>
      </c>
      <c r="Y193" s="372" t="s">
        <v>2</v>
      </c>
      <c r="Z193" s="372" t="s">
        <v>3</v>
      </c>
      <c r="AA193" s="374" t="s">
        <v>28</v>
      </c>
      <c r="AB193" s="371" t="s">
        <v>27</v>
      </c>
      <c r="AC193" s="372" t="s">
        <v>0</v>
      </c>
      <c r="AD193" s="372" t="s">
        <v>1</v>
      </c>
      <c r="AE193" s="372" t="s">
        <v>2</v>
      </c>
      <c r="AF193" s="372" t="s">
        <v>3</v>
      </c>
      <c r="AG193" s="373" t="s">
        <v>28</v>
      </c>
      <c r="AH193" s="371" t="s">
        <v>27</v>
      </c>
      <c r="AI193" s="372" t="s">
        <v>0</v>
      </c>
      <c r="AJ193" s="372" t="s">
        <v>1</v>
      </c>
      <c r="AK193" s="372" t="s">
        <v>2</v>
      </c>
      <c r="AL193" s="372" t="s">
        <v>3</v>
      </c>
      <c r="AM193" s="373" t="s">
        <v>28</v>
      </c>
      <c r="AN193" s="375" t="s">
        <v>27</v>
      </c>
      <c r="AO193" s="372" t="s">
        <v>0</v>
      </c>
      <c r="AP193" s="372" t="s">
        <v>1</v>
      </c>
      <c r="AQ193" s="372" t="s">
        <v>2</v>
      </c>
      <c r="AR193" s="372" t="s">
        <v>3</v>
      </c>
      <c r="AS193" s="373" t="s">
        <v>28</v>
      </c>
      <c r="AT193" s="371" t="s">
        <v>27</v>
      </c>
      <c r="AU193" s="372" t="s">
        <v>0</v>
      </c>
      <c r="AV193" s="372" t="s">
        <v>1</v>
      </c>
      <c r="AW193" s="372" t="s">
        <v>2</v>
      </c>
      <c r="AX193" s="372" t="s">
        <v>3</v>
      </c>
      <c r="AY193" s="373" t="s">
        <v>28</v>
      </c>
      <c r="AZ193" s="371" t="s">
        <v>27</v>
      </c>
      <c r="BA193" s="372" t="s">
        <v>0</v>
      </c>
      <c r="BB193" s="372" t="s">
        <v>1</v>
      </c>
      <c r="BC193" s="372" t="s">
        <v>2</v>
      </c>
      <c r="BD193" s="372" t="s">
        <v>3</v>
      </c>
      <c r="BE193" s="373" t="s">
        <v>28</v>
      </c>
      <c r="BF193" s="371" t="s">
        <v>27</v>
      </c>
      <c r="BG193" s="372" t="s">
        <v>0</v>
      </c>
      <c r="BH193" s="372" t="s">
        <v>1</v>
      </c>
      <c r="BI193" s="372" t="s">
        <v>2</v>
      </c>
      <c r="BJ193" s="372" t="s">
        <v>3</v>
      </c>
      <c r="BK193" s="373" t="s">
        <v>28</v>
      </c>
      <c r="BL193" s="371" t="s">
        <v>27</v>
      </c>
      <c r="BM193" s="372" t="s">
        <v>0</v>
      </c>
      <c r="BN193" s="372" t="s">
        <v>1</v>
      </c>
      <c r="BO193" s="372" t="s">
        <v>2</v>
      </c>
      <c r="BP193" s="372" t="s">
        <v>3</v>
      </c>
      <c r="BQ193" s="373" t="s">
        <v>28</v>
      </c>
      <c r="BR193" s="371" t="s">
        <v>27</v>
      </c>
      <c r="BS193" s="372" t="s">
        <v>0</v>
      </c>
      <c r="BT193" s="372" t="s">
        <v>1</v>
      </c>
      <c r="BU193" s="372" t="s">
        <v>2</v>
      </c>
      <c r="BV193" s="372" t="s">
        <v>3</v>
      </c>
      <c r="BW193" s="373" t="s">
        <v>28</v>
      </c>
      <c r="BX193" s="375" t="s">
        <v>27</v>
      </c>
      <c r="BY193" s="372" t="s">
        <v>0</v>
      </c>
      <c r="BZ193" s="372" t="s">
        <v>1</v>
      </c>
      <c r="CA193" s="372" t="s">
        <v>2</v>
      </c>
      <c r="CB193" s="372" t="s">
        <v>3</v>
      </c>
      <c r="CC193" s="373" t="s">
        <v>28</v>
      </c>
      <c r="CD193" s="371" t="s">
        <v>27</v>
      </c>
      <c r="CE193" s="372" t="s">
        <v>0</v>
      </c>
      <c r="CF193" s="372" t="s">
        <v>1</v>
      </c>
      <c r="CG193" s="372" t="s">
        <v>2</v>
      </c>
      <c r="CH193" s="372" t="s">
        <v>3</v>
      </c>
      <c r="CI193" s="373" t="s">
        <v>28</v>
      </c>
      <c r="CJ193" s="371" t="s">
        <v>27</v>
      </c>
      <c r="CK193" s="372" t="s">
        <v>0</v>
      </c>
      <c r="CL193" s="372" t="s">
        <v>1</v>
      </c>
      <c r="CM193" s="372" t="s">
        <v>2</v>
      </c>
      <c r="CN193" s="372" t="s">
        <v>3</v>
      </c>
      <c r="CO193" s="373" t="s">
        <v>28</v>
      </c>
    </row>
    <row r="194" spans="1:93" x14ac:dyDescent="0.2">
      <c r="A194" s="719"/>
      <c r="B194" s="721"/>
      <c r="C194" s="723"/>
      <c r="D194" s="294" t="s">
        <v>160</v>
      </c>
      <c r="E194" s="226" t="s">
        <v>161</v>
      </c>
      <c r="F194" s="226" t="s">
        <v>162</v>
      </c>
      <c r="G194" s="226" t="s">
        <v>163</v>
      </c>
      <c r="H194" s="226" t="s">
        <v>164</v>
      </c>
      <c r="I194" s="227" t="s">
        <v>165</v>
      </c>
      <c r="J194" s="294" t="s">
        <v>160</v>
      </c>
      <c r="K194" s="226" t="s">
        <v>161</v>
      </c>
      <c r="L194" s="226" t="s">
        <v>162</v>
      </c>
      <c r="M194" s="226" t="s">
        <v>163</v>
      </c>
      <c r="N194" s="226" t="s">
        <v>164</v>
      </c>
      <c r="O194" s="227" t="s">
        <v>165</v>
      </c>
      <c r="P194" s="376" t="s">
        <v>29</v>
      </c>
      <c r="Q194" s="377">
        <v>7.4999999999999997E-2</v>
      </c>
      <c r="R194" s="378">
        <v>0.05</v>
      </c>
      <c r="S194" s="378">
        <v>0.05</v>
      </c>
      <c r="T194" s="377">
        <v>2.5000000000000001E-2</v>
      </c>
      <c r="U194" s="379">
        <v>2.5000000000000001E-2</v>
      </c>
      <c r="V194" s="376" t="s">
        <v>29</v>
      </c>
      <c r="W194" s="377">
        <v>7.4999999999999997E-2</v>
      </c>
      <c r="X194" s="378">
        <v>0.05</v>
      </c>
      <c r="Y194" s="378">
        <v>0.05</v>
      </c>
      <c r="Z194" s="377">
        <v>2.5000000000000001E-2</v>
      </c>
      <c r="AA194" s="380">
        <v>2.5000000000000001E-2</v>
      </c>
      <c r="AB194" s="376" t="s">
        <v>29</v>
      </c>
      <c r="AC194" s="377">
        <v>7.4999999999999997E-2</v>
      </c>
      <c r="AD194" s="378">
        <v>0.05</v>
      </c>
      <c r="AE194" s="378">
        <v>0.05</v>
      </c>
      <c r="AF194" s="377">
        <v>2.5000000000000001E-2</v>
      </c>
      <c r="AG194" s="379">
        <v>2.5000000000000001E-2</v>
      </c>
      <c r="AH194" s="376" t="s">
        <v>29</v>
      </c>
      <c r="AI194" s="377">
        <v>7.4999999999999997E-2</v>
      </c>
      <c r="AJ194" s="378">
        <v>0.05</v>
      </c>
      <c r="AK194" s="378">
        <v>0.05</v>
      </c>
      <c r="AL194" s="377">
        <v>2.5000000000000001E-2</v>
      </c>
      <c r="AM194" s="379">
        <v>2.5000000000000001E-2</v>
      </c>
      <c r="AN194" s="381" t="s">
        <v>29</v>
      </c>
      <c r="AO194" s="377">
        <v>7.4999999999999997E-2</v>
      </c>
      <c r="AP194" s="378">
        <v>0.05</v>
      </c>
      <c r="AQ194" s="378">
        <v>0.05</v>
      </c>
      <c r="AR194" s="377">
        <v>2.5000000000000001E-2</v>
      </c>
      <c r="AS194" s="379">
        <v>2.5000000000000001E-2</v>
      </c>
      <c r="AT194" s="376" t="s">
        <v>29</v>
      </c>
      <c r="AU194" s="377">
        <v>7.4999999999999997E-2</v>
      </c>
      <c r="AV194" s="378">
        <v>0.05</v>
      </c>
      <c r="AW194" s="378">
        <v>0.05</v>
      </c>
      <c r="AX194" s="377">
        <v>2.5000000000000001E-2</v>
      </c>
      <c r="AY194" s="379">
        <v>2.5000000000000001E-2</v>
      </c>
      <c r="AZ194" s="376" t="s">
        <v>29</v>
      </c>
      <c r="BA194" s="377">
        <v>7.4999999999999997E-2</v>
      </c>
      <c r="BB194" s="378">
        <v>0.05</v>
      </c>
      <c r="BC194" s="378">
        <v>0.05</v>
      </c>
      <c r="BD194" s="377">
        <v>2.5000000000000001E-2</v>
      </c>
      <c r="BE194" s="379">
        <v>2.5000000000000001E-2</v>
      </c>
      <c r="BF194" s="376" t="s">
        <v>29</v>
      </c>
      <c r="BG194" s="377">
        <v>7.4999999999999997E-2</v>
      </c>
      <c r="BH194" s="378">
        <v>0.05</v>
      </c>
      <c r="BI194" s="378">
        <v>0.05</v>
      </c>
      <c r="BJ194" s="377">
        <v>2.5000000000000001E-2</v>
      </c>
      <c r="BK194" s="379">
        <v>2.5000000000000001E-2</v>
      </c>
      <c r="BL194" s="376" t="s">
        <v>29</v>
      </c>
      <c r="BM194" s="377">
        <v>7.4999999999999997E-2</v>
      </c>
      <c r="BN194" s="378">
        <v>0.05</v>
      </c>
      <c r="BO194" s="378">
        <v>0.05</v>
      </c>
      <c r="BP194" s="377">
        <v>2.5000000000000001E-2</v>
      </c>
      <c r="BQ194" s="379">
        <v>2.5000000000000001E-2</v>
      </c>
      <c r="BR194" s="376" t="s">
        <v>29</v>
      </c>
      <c r="BS194" s="377">
        <v>7.4999999999999997E-2</v>
      </c>
      <c r="BT194" s="378">
        <v>0.05</v>
      </c>
      <c r="BU194" s="378">
        <v>0.05</v>
      </c>
      <c r="BV194" s="377">
        <v>2.5000000000000001E-2</v>
      </c>
      <c r="BW194" s="379">
        <v>2.5000000000000001E-2</v>
      </c>
      <c r="BX194" s="381" t="s">
        <v>29</v>
      </c>
      <c r="BY194" s="377">
        <v>7.4999999999999997E-2</v>
      </c>
      <c r="BZ194" s="378">
        <v>0.05</v>
      </c>
      <c r="CA194" s="378">
        <v>0.05</v>
      </c>
      <c r="CB194" s="377">
        <v>2.5000000000000001E-2</v>
      </c>
      <c r="CC194" s="379">
        <v>2.5000000000000001E-2</v>
      </c>
      <c r="CD194" s="376" t="s">
        <v>29</v>
      </c>
      <c r="CE194" s="377">
        <v>7.4999999999999997E-2</v>
      </c>
      <c r="CF194" s="378">
        <v>0.05</v>
      </c>
      <c r="CG194" s="378">
        <v>0.05</v>
      </c>
      <c r="CH194" s="377">
        <v>2.5000000000000001E-2</v>
      </c>
      <c r="CI194" s="379">
        <v>2.5000000000000001E-2</v>
      </c>
      <c r="CJ194" s="376" t="s">
        <v>29</v>
      </c>
      <c r="CK194" s="377">
        <v>7.4999999999999997E-2</v>
      </c>
      <c r="CL194" s="378">
        <v>0.05</v>
      </c>
      <c r="CM194" s="378">
        <v>0.05</v>
      </c>
      <c r="CN194" s="377">
        <v>2.5000000000000001E-2</v>
      </c>
      <c r="CO194" s="379">
        <v>2.5000000000000001E-2</v>
      </c>
    </row>
    <row r="195" spans="1:93" ht="13.5" thickBot="1" x14ac:dyDescent="0.25">
      <c r="A195" s="719"/>
      <c r="B195" s="721"/>
      <c r="C195" s="724"/>
      <c r="D195" s="424"/>
      <c r="E195" s="229"/>
      <c r="F195" s="229"/>
      <c r="G195" s="229"/>
      <c r="H195" s="229"/>
      <c r="I195" s="425"/>
      <c r="J195" s="229"/>
      <c r="K195" s="229"/>
      <c r="L195" s="229"/>
      <c r="M195" s="229"/>
      <c r="N195" s="229"/>
      <c r="O195" s="229"/>
      <c r="P195" s="382" t="s">
        <v>4</v>
      </c>
      <c r="Q195" s="383" t="s">
        <v>5</v>
      </c>
      <c r="R195" s="383" t="s">
        <v>6</v>
      </c>
      <c r="S195" s="383" t="s">
        <v>7</v>
      </c>
      <c r="T195" s="383" t="s">
        <v>8</v>
      </c>
      <c r="U195" s="384" t="s">
        <v>9</v>
      </c>
      <c r="V195" s="382" t="s">
        <v>4</v>
      </c>
      <c r="W195" s="383" t="s">
        <v>5</v>
      </c>
      <c r="X195" s="383" t="s">
        <v>6</v>
      </c>
      <c r="Y195" s="383" t="s">
        <v>7</v>
      </c>
      <c r="Z195" s="383" t="s">
        <v>8</v>
      </c>
      <c r="AA195" s="385" t="s">
        <v>9</v>
      </c>
      <c r="AB195" s="382" t="s">
        <v>4</v>
      </c>
      <c r="AC195" s="383" t="s">
        <v>5</v>
      </c>
      <c r="AD195" s="383" t="s">
        <v>6</v>
      </c>
      <c r="AE195" s="383" t="s">
        <v>7</v>
      </c>
      <c r="AF195" s="383" t="s">
        <v>8</v>
      </c>
      <c r="AG195" s="384" t="s">
        <v>9</v>
      </c>
      <c r="AH195" s="462" t="s">
        <v>4</v>
      </c>
      <c r="AI195" s="463" t="s">
        <v>5</v>
      </c>
      <c r="AJ195" s="463" t="s">
        <v>6</v>
      </c>
      <c r="AK195" s="463" t="s">
        <v>7</v>
      </c>
      <c r="AL195" s="463" t="s">
        <v>8</v>
      </c>
      <c r="AM195" s="464" t="s">
        <v>9</v>
      </c>
      <c r="AN195" s="386" t="s">
        <v>4</v>
      </c>
      <c r="AO195" s="383" t="s">
        <v>5</v>
      </c>
      <c r="AP195" s="383" t="s">
        <v>6</v>
      </c>
      <c r="AQ195" s="383" t="s">
        <v>7</v>
      </c>
      <c r="AR195" s="383" t="s">
        <v>8</v>
      </c>
      <c r="AS195" s="384" t="s">
        <v>9</v>
      </c>
      <c r="AT195" s="382" t="s">
        <v>4</v>
      </c>
      <c r="AU195" s="383" t="s">
        <v>5</v>
      </c>
      <c r="AV195" s="383" t="s">
        <v>6</v>
      </c>
      <c r="AW195" s="383" t="s">
        <v>7</v>
      </c>
      <c r="AX195" s="383" t="s">
        <v>8</v>
      </c>
      <c r="AY195" s="384" t="s">
        <v>9</v>
      </c>
      <c r="AZ195" s="382" t="s">
        <v>4</v>
      </c>
      <c r="BA195" s="383" t="s">
        <v>5</v>
      </c>
      <c r="BB195" s="383" t="s">
        <v>6</v>
      </c>
      <c r="BC195" s="383" t="s">
        <v>7</v>
      </c>
      <c r="BD195" s="383" t="s">
        <v>8</v>
      </c>
      <c r="BE195" s="384" t="s">
        <v>9</v>
      </c>
      <c r="BF195" s="382" t="s">
        <v>4</v>
      </c>
      <c r="BG195" s="383" t="s">
        <v>5</v>
      </c>
      <c r="BH195" s="383" t="s">
        <v>6</v>
      </c>
      <c r="BI195" s="383" t="s">
        <v>7</v>
      </c>
      <c r="BJ195" s="383" t="s">
        <v>8</v>
      </c>
      <c r="BK195" s="384" t="s">
        <v>9</v>
      </c>
      <c r="BL195" s="382" t="s">
        <v>4</v>
      </c>
      <c r="BM195" s="383" t="s">
        <v>5</v>
      </c>
      <c r="BN195" s="383" t="s">
        <v>6</v>
      </c>
      <c r="BO195" s="383" t="s">
        <v>7</v>
      </c>
      <c r="BP195" s="383" t="s">
        <v>8</v>
      </c>
      <c r="BQ195" s="384" t="s">
        <v>9</v>
      </c>
      <c r="BR195" s="382" t="s">
        <v>4</v>
      </c>
      <c r="BS195" s="383" t="s">
        <v>5</v>
      </c>
      <c r="BT195" s="383" t="s">
        <v>6</v>
      </c>
      <c r="BU195" s="383" t="s">
        <v>7</v>
      </c>
      <c r="BV195" s="383" t="s">
        <v>8</v>
      </c>
      <c r="BW195" s="384" t="s">
        <v>9</v>
      </c>
      <c r="BX195" s="386" t="s">
        <v>4</v>
      </c>
      <c r="BY195" s="383" t="s">
        <v>5</v>
      </c>
      <c r="BZ195" s="383" t="s">
        <v>6</v>
      </c>
      <c r="CA195" s="383" t="s">
        <v>7</v>
      </c>
      <c r="CB195" s="383" t="s">
        <v>8</v>
      </c>
      <c r="CC195" s="384" t="s">
        <v>9</v>
      </c>
      <c r="CD195" s="382" t="s">
        <v>4</v>
      </c>
      <c r="CE195" s="383" t="s">
        <v>5</v>
      </c>
      <c r="CF195" s="383" t="s">
        <v>6</v>
      </c>
      <c r="CG195" s="383" t="s">
        <v>7</v>
      </c>
      <c r="CH195" s="383" t="s">
        <v>8</v>
      </c>
      <c r="CI195" s="384" t="s">
        <v>9</v>
      </c>
      <c r="CJ195" s="382" t="s">
        <v>4</v>
      </c>
      <c r="CK195" s="383" t="s">
        <v>5</v>
      </c>
      <c r="CL195" s="383" t="s">
        <v>6</v>
      </c>
      <c r="CM195" s="383" t="s">
        <v>7</v>
      </c>
      <c r="CN195" s="383" t="s">
        <v>8</v>
      </c>
      <c r="CO195" s="384" t="s">
        <v>9</v>
      </c>
    </row>
    <row r="196" spans="1:93" ht="30" customHeight="1" x14ac:dyDescent="0.2">
      <c r="A196" s="677">
        <v>1</v>
      </c>
      <c r="B196" s="330" t="s">
        <v>310</v>
      </c>
      <c r="C196" s="331" t="s">
        <v>15</v>
      </c>
      <c r="D196" s="352">
        <v>2425</v>
      </c>
      <c r="E196" s="346">
        <v>2565</v>
      </c>
      <c r="F196" s="346">
        <v>2681</v>
      </c>
      <c r="G196" s="346">
        <v>2799</v>
      </c>
      <c r="H196" s="346">
        <v>2887</v>
      </c>
      <c r="I196" s="347">
        <v>2976</v>
      </c>
      <c r="J196" s="418">
        <f>ROUNDUP(D196*0.7014,0)</f>
        <v>1701</v>
      </c>
      <c r="K196" s="419">
        <f t="shared" ref="K196:K211" si="208">ROUNDUP(E196*0.7014,0)</f>
        <v>1800</v>
      </c>
      <c r="L196" s="419">
        <f t="shared" ref="L196:L211" si="209">ROUNDUP(F196*0.7014,0)</f>
        <v>1881</v>
      </c>
      <c r="M196" s="419">
        <f t="shared" ref="M196:M211" si="210">ROUNDUP(G196*0.7014,0)</f>
        <v>1964</v>
      </c>
      <c r="N196" s="419">
        <f t="shared" ref="N196:N211" si="211">ROUNDUP(H196*0.7014,0)</f>
        <v>2025</v>
      </c>
      <c r="O196" s="460">
        <f t="shared" ref="O196:O259" si="212">ROUNDUP(I196*0.7014,0)</f>
        <v>2088</v>
      </c>
      <c r="P196" s="415">
        <f t="shared" ref="P196:R212" si="213">D196*1.25</f>
        <v>3031.25</v>
      </c>
      <c r="Q196" s="416">
        <f t="shared" ref="Q196:Q211" si="214">E196*1.25</f>
        <v>3206.25</v>
      </c>
      <c r="R196" s="416">
        <f t="shared" ref="R196:R211" si="215">F196*1.25</f>
        <v>3351.25</v>
      </c>
      <c r="S196" s="455">
        <f>G196*1.25*1.15</f>
        <v>4023.5624999999995</v>
      </c>
      <c r="T196" s="455">
        <f t="shared" ref="T196:U211" si="216">H196*1.25*1.15</f>
        <v>4150.0625</v>
      </c>
      <c r="U196" s="456">
        <f t="shared" si="216"/>
        <v>4278</v>
      </c>
      <c r="V196" s="451">
        <f t="shared" ref="V196:Y212" si="217">ROUNDUP(P196*0.585,0)</f>
        <v>1774</v>
      </c>
      <c r="W196" s="407">
        <f t="shared" ref="W196:W211" si="218">ROUNDUP(Q196*0.585,0)</f>
        <v>1876</v>
      </c>
      <c r="X196" s="407">
        <f t="shared" ref="X196:X211" si="219">ROUNDUP(R196*0.585,0)</f>
        <v>1961</v>
      </c>
      <c r="Y196" s="407">
        <f t="shared" ref="Y196:Y211" si="220">ROUNDUP(S196*0.585,0)</f>
        <v>2354</v>
      </c>
      <c r="Z196" s="407">
        <f t="shared" ref="Z196:Z259" si="221">ROUNDUP(T196*0.585,0)</f>
        <v>2428</v>
      </c>
      <c r="AA196" s="408">
        <f>ROUNDUP(U196*0.585,0)</f>
        <v>2503</v>
      </c>
      <c r="AB196" s="415">
        <f>P196*1.2</f>
        <v>3637.5</v>
      </c>
      <c r="AC196" s="416">
        <f t="shared" ref="AC196:AC211" si="222">Q196*1.2</f>
        <v>3847.5</v>
      </c>
      <c r="AD196" s="416">
        <f t="shared" ref="AD196:AD211" si="223">R196*1.2</f>
        <v>4021.5</v>
      </c>
      <c r="AE196" s="416">
        <f t="shared" ref="AE196:AE211" si="224">S196*1.2</f>
        <v>4828.2749999999996</v>
      </c>
      <c r="AF196" s="416">
        <f t="shared" ref="AF196:AF211" si="225">T196*1.2</f>
        <v>4980.0749999999998</v>
      </c>
      <c r="AG196" s="417">
        <f t="shared" ref="AG196:AG259" si="226">U196*1.2</f>
        <v>5133.5999999999995</v>
      </c>
      <c r="AH196" s="406">
        <f t="shared" ref="AH196:AH259" si="227">ROUNDUP(AB196*0.585,0)</f>
        <v>2128</v>
      </c>
      <c r="AI196" s="407">
        <f t="shared" ref="AI196:AI259" si="228">ROUNDUP(AC196*0.585,0)</f>
        <v>2251</v>
      </c>
      <c r="AJ196" s="407">
        <f t="shared" ref="AJ196:AJ259" si="229">ROUNDUP(AD196*0.585,0)</f>
        <v>2353</v>
      </c>
      <c r="AK196" s="407">
        <f t="shared" ref="AK196:AK259" si="230">ROUNDUP(AE196*0.585,0)</f>
        <v>2825</v>
      </c>
      <c r="AL196" s="407">
        <f t="shared" ref="AL196:AL259" si="231">ROUNDUP(AF196*0.585,0)</f>
        <v>2914</v>
      </c>
      <c r="AM196" s="408">
        <f t="shared" ref="AM196:AM259" si="232">ROUNDUP(AG196*0.585,0)</f>
        <v>3004</v>
      </c>
      <c r="AN196" s="429">
        <f>(BX196-AB196)/4+AB196</f>
        <v>3814.375</v>
      </c>
      <c r="AO196" s="427">
        <f t="shared" ref="AO196:AO211" si="233">(BY196-AC196)/4+AC196</f>
        <v>4053.375</v>
      </c>
      <c r="AP196" s="427">
        <f t="shared" ref="AP196:AP211" si="234">(BZ196-AD196)/4+AD196</f>
        <v>4242.375</v>
      </c>
      <c r="AQ196" s="467">
        <f t="shared" ref="AQ196:AQ211" si="235">(CA196-AE196)/4+AE196</f>
        <v>4908.9562499999993</v>
      </c>
      <c r="AR196" s="467">
        <f t="shared" ref="AR196:AR211" si="236">(CB196-AF196)/4+AF196</f>
        <v>5055.0562499999996</v>
      </c>
      <c r="AS196" s="468">
        <f t="shared" ref="AS196:AS259" si="237">(CC196-AG196)/4+AG196</f>
        <v>5203.2</v>
      </c>
      <c r="AT196" s="442">
        <f t="shared" ref="AT196:AW212" si="238">ROUNDUP(AN196*0.585,0)</f>
        <v>2232</v>
      </c>
      <c r="AU196" s="443">
        <f t="shared" ref="AU196:AU211" si="239">ROUNDUP(AO196*0.585,0)</f>
        <v>2372</v>
      </c>
      <c r="AV196" s="443">
        <f t="shared" ref="AV196:AV211" si="240">ROUNDUP(AP196*0.585,0)</f>
        <v>2482</v>
      </c>
      <c r="AW196" s="443">
        <f t="shared" ref="AW196:AW211" si="241">ROUNDUP(AQ196*0.585,0)</f>
        <v>2872</v>
      </c>
      <c r="AX196" s="443">
        <f t="shared" ref="AX196:AX259" si="242">ROUNDUP(AR196*0.585,0)</f>
        <v>2958</v>
      </c>
      <c r="AY196" s="444">
        <f>ROUNDUP(AS196*0.585,0)</f>
        <v>3044</v>
      </c>
      <c r="AZ196" s="415">
        <f>(BX196-AB196)/4+AN196</f>
        <v>3991.25</v>
      </c>
      <c r="BA196" s="416">
        <f t="shared" ref="BA196:BA211" si="243">(BY196-AC196)/4+AO196</f>
        <v>4259.25</v>
      </c>
      <c r="BB196" s="416">
        <f t="shared" ref="BB196:BB211" si="244">(BZ196-AD196)/4+AP196</f>
        <v>4463.25</v>
      </c>
      <c r="BC196" s="455">
        <f t="shared" ref="BC196:BC211" si="245">(CA196-AE196)/4+AQ196</f>
        <v>4989.6374999999989</v>
      </c>
      <c r="BD196" s="455">
        <f t="shared" ref="BD196:BD211" si="246">(CB196-AF196)/4+AR196</f>
        <v>5130.0374999999995</v>
      </c>
      <c r="BE196" s="456">
        <f t="shared" ref="BE196:BE259" si="247">(CC196-AG196)/4+AS196</f>
        <v>5272.8</v>
      </c>
      <c r="BF196" s="406">
        <f t="shared" ref="BF196:BI212" si="248">ROUNDUP(AZ196*0.585,0)</f>
        <v>2335</v>
      </c>
      <c r="BG196" s="407">
        <f t="shared" ref="BG196:BG211" si="249">ROUNDUP(BA196*0.585,0)</f>
        <v>2492</v>
      </c>
      <c r="BH196" s="407">
        <f t="shared" ref="BH196:BH211" si="250">ROUNDUP(BB196*0.585,0)</f>
        <v>2612</v>
      </c>
      <c r="BI196" s="407">
        <f t="shared" ref="BI196:BI211" si="251">ROUNDUP(BC196*0.585,0)</f>
        <v>2919</v>
      </c>
      <c r="BJ196" s="407">
        <f t="shared" ref="BJ196:BJ259" si="252">ROUNDUP(BD196*0.585,0)</f>
        <v>3002</v>
      </c>
      <c r="BK196" s="408">
        <f>ROUNDUP(BE196*0.585,0)</f>
        <v>3085</v>
      </c>
      <c r="BL196" s="429">
        <f>(BX196-AB196)/4+AZ196</f>
        <v>4168.125</v>
      </c>
      <c r="BM196" s="434">
        <f t="shared" ref="BM196:BM211" si="253">(BY196-AC196)/4+BA196</f>
        <v>4465.125</v>
      </c>
      <c r="BN196" s="434">
        <f t="shared" ref="BN196:BN211" si="254">(BZ196-AD196)/4+BB196</f>
        <v>4684.125</v>
      </c>
      <c r="BO196" s="455">
        <f t="shared" ref="BO196:BO211" si="255">(CA196-AE196)/4+BC196</f>
        <v>5070.3187499999985</v>
      </c>
      <c r="BP196" s="455">
        <f t="shared" ref="BP196:BP211" si="256">(CB196-AF196)/4+BD196</f>
        <v>5205.0187499999993</v>
      </c>
      <c r="BQ196" s="456">
        <f t="shared" ref="BQ196:BQ259" si="257">(CC196-AG196)/4+BE196</f>
        <v>5342.4000000000005</v>
      </c>
      <c r="BR196" s="442">
        <f t="shared" ref="BR196:BU212" si="258">ROUNDUP(BL196*0.585,0)</f>
        <v>2439</v>
      </c>
      <c r="BS196" s="443">
        <f t="shared" ref="BS196:BS211" si="259">ROUNDUP(BM196*0.585,0)</f>
        <v>2613</v>
      </c>
      <c r="BT196" s="443">
        <f t="shared" ref="BT196:BT211" si="260">ROUNDUP(BN196*0.585,0)</f>
        <v>2741</v>
      </c>
      <c r="BU196" s="443">
        <f t="shared" ref="BU196:BU211" si="261">ROUNDUP(BO196*0.585,0)</f>
        <v>2967</v>
      </c>
      <c r="BV196" s="443">
        <f t="shared" ref="BV196:BV259" si="262">ROUNDUP(BP196*0.585,0)</f>
        <v>3045</v>
      </c>
      <c r="BW196" s="444">
        <f>ROUNDUP(BQ196*0.585,0)</f>
        <v>3126</v>
      </c>
      <c r="BX196" s="430">
        <v>4345</v>
      </c>
      <c r="BY196" s="426">
        <f>ROUNDUP(BX196*$BY$9+BX196,0)</f>
        <v>4671</v>
      </c>
      <c r="BZ196" s="426">
        <f>ROUNDUP(BY196*$BZ$9+BY196,0)</f>
        <v>4905</v>
      </c>
      <c r="CA196" s="426">
        <f>ROUNDUP(BZ196*$CA$9+BZ196,0)</f>
        <v>5151</v>
      </c>
      <c r="CB196" s="426">
        <f>ROUNDUP(CA196*$CB$9+CA196,0)</f>
        <v>5280</v>
      </c>
      <c r="CC196" s="428">
        <f>ROUNDUP(CB196*$CC$9+CB196,0)</f>
        <v>5412</v>
      </c>
      <c r="CD196" s="406">
        <f t="shared" ref="CD196:CG212" si="263">ROUNDUP(BX196*0.585,0)</f>
        <v>2542</v>
      </c>
      <c r="CE196" s="407">
        <f t="shared" ref="CE196:CE211" si="264">ROUNDUP(BY196*0.585,0)</f>
        <v>2733</v>
      </c>
      <c r="CF196" s="407">
        <f t="shared" ref="CF196:CF211" si="265">ROUNDUP(BZ196*0.585,0)</f>
        <v>2870</v>
      </c>
      <c r="CG196" s="407">
        <f t="shared" ref="CG196:CG211" si="266">ROUNDUP(CA196*0.585,0)</f>
        <v>3014</v>
      </c>
      <c r="CH196" s="407">
        <f t="shared" ref="CH196:CH259" si="267">ROUNDUP(CB196*0.585,0)</f>
        <v>3089</v>
      </c>
      <c r="CI196" s="439">
        <f>ROUNDUP(CC196*0.585,0)</f>
        <v>3167</v>
      </c>
      <c r="CJ196" s="402">
        <v>1.74</v>
      </c>
      <c r="CK196" s="403">
        <f t="shared" ref="CK196:CK259" si="268">CJ196*$CK$9+CJ196</f>
        <v>1.8705000000000001</v>
      </c>
      <c r="CL196" s="403">
        <f>CK196*$CL$9+CK196</f>
        <v>1.9640250000000001</v>
      </c>
      <c r="CM196" s="403">
        <f>CL196*$CM$9+CL196</f>
        <v>2.0622262500000001</v>
      </c>
      <c r="CN196" s="403">
        <f>CM196*$CN$9+CM196</f>
        <v>2.1137819062500003</v>
      </c>
      <c r="CO196" s="404">
        <f>CN196*$CO$9+CN196</f>
        <v>2.1666264539062503</v>
      </c>
    </row>
    <row r="197" spans="1:93" x14ac:dyDescent="0.2">
      <c r="A197" s="679"/>
      <c r="B197" s="332" t="s">
        <v>204</v>
      </c>
      <c r="C197" s="333" t="s">
        <v>15</v>
      </c>
      <c r="D197" s="353">
        <v>2024</v>
      </c>
      <c r="E197" s="348">
        <v>2139</v>
      </c>
      <c r="F197" s="348">
        <v>2234</v>
      </c>
      <c r="G197" s="348">
        <v>2331</v>
      </c>
      <c r="H197" s="348">
        <v>2403</v>
      </c>
      <c r="I197" s="349">
        <v>2475</v>
      </c>
      <c r="J197" s="343">
        <f t="shared" ref="J197:N259" si="269">ROUNDUP(D197*0.7014,0)</f>
        <v>1420</v>
      </c>
      <c r="K197" s="344">
        <f t="shared" si="208"/>
        <v>1501</v>
      </c>
      <c r="L197" s="344">
        <f t="shared" si="209"/>
        <v>1567</v>
      </c>
      <c r="M197" s="344">
        <f t="shared" si="210"/>
        <v>1635</v>
      </c>
      <c r="N197" s="344">
        <f t="shared" si="211"/>
        <v>1686</v>
      </c>
      <c r="O197" s="414">
        <f t="shared" si="212"/>
        <v>1736</v>
      </c>
      <c r="P197" s="257">
        <f t="shared" si="213"/>
        <v>2530</v>
      </c>
      <c r="Q197" s="248">
        <f t="shared" si="214"/>
        <v>2673.75</v>
      </c>
      <c r="R197" s="248">
        <f t="shared" si="215"/>
        <v>2792.5</v>
      </c>
      <c r="S197" s="454">
        <f t="shared" ref="S197:U260" si="270">G197*1.25*1.15</f>
        <v>3350.8124999999995</v>
      </c>
      <c r="T197" s="454">
        <f t="shared" si="216"/>
        <v>3454.3124999999995</v>
      </c>
      <c r="U197" s="457">
        <f t="shared" si="216"/>
        <v>3557.8124999999995</v>
      </c>
      <c r="V197" s="452">
        <f t="shared" si="217"/>
        <v>1481</v>
      </c>
      <c r="W197" s="405">
        <f t="shared" si="218"/>
        <v>1565</v>
      </c>
      <c r="X197" s="405">
        <f t="shared" si="219"/>
        <v>1634</v>
      </c>
      <c r="Y197" s="405">
        <f t="shared" si="220"/>
        <v>1961</v>
      </c>
      <c r="Z197" s="405">
        <f t="shared" si="221"/>
        <v>2021</v>
      </c>
      <c r="AA197" s="410">
        <f t="shared" ref="AA197:AA260" si="271">ROUNDUP(U197*0.585,0)</f>
        <v>2082</v>
      </c>
      <c r="AB197" s="257">
        <f t="shared" ref="AB197:AF259" si="272">P197*1.2</f>
        <v>3036</v>
      </c>
      <c r="AC197" s="248">
        <f t="shared" si="222"/>
        <v>3208.5</v>
      </c>
      <c r="AD197" s="248">
        <f t="shared" si="223"/>
        <v>3351</v>
      </c>
      <c r="AE197" s="248">
        <f t="shared" si="224"/>
        <v>4020.9749999999995</v>
      </c>
      <c r="AF197" s="248">
        <f t="shared" si="225"/>
        <v>4145.1749999999993</v>
      </c>
      <c r="AG197" s="258">
        <f t="shared" si="226"/>
        <v>4269.3749999999991</v>
      </c>
      <c r="AH197" s="409">
        <f t="shared" si="227"/>
        <v>1777</v>
      </c>
      <c r="AI197" s="405">
        <f t="shared" si="228"/>
        <v>1877</v>
      </c>
      <c r="AJ197" s="405">
        <f t="shared" si="229"/>
        <v>1961</v>
      </c>
      <c r="AK197" s="405">
        <f t="shared" si="230"/>
        <v>2353</v>
      </c>
      <c r="AL197" s="405">
        <f t="shared" si="231"/>
        <v>2425</v>
      </c>
      <c r="AM197" s="410">
        <f t="shared" si="232"/>
        <v>2498</v>
      </c>
      <c r="AN197" s="263">
        <f t="shared" ref="AN197:AR259" si="273">(BX197-AB197)/4+AB197</f>
        <v>3309.5</v>
      </c>
      <c r="AO197" s="366">
        <f t="shared" si="233"/>
        <v>3516.375</v>
      </c>
      <c r="AP197" s="366">
        <f t="shared" si="234"/>
        <v>3678.75</v>
      </c>
      <c r="AQ197" s="469">
        <f t="shared" si="235"/>
        <v>4239.7312499999998</v>
      </c>
      <c r="AR197" s="469">
        <f t="shared" si="236"/>
        <v>4363.6312499999995</v>
      </c>
      <c r="AS197" s="470">
        <f t="shared" si="237"/>
        <v>4488.2812499999991</v>
      </c>
      <c r="AT197" s="445">
        <f t="shared" si="238"/>
        <v>1937</v>
      </c>
      <c r="AU197" s="446">
        <f t="shared" si="239"/>
        <v>2058</v>
      </c>
      <c r="AV197" s="446">
        <f t="shared" si="240"/>
        <v>2153</v>
      </c>
      <c r="AW197" s="446">
        <f t="shared" si="241"/>
        <v>2481</v>
      </c>
      <c r="AX197" s="446">
        <f t="shared" si="242"/>
        <v>2553</v>
      </c>
      <c r="AY197" s="447">
        <f t="shared" ref="AY197:AY260" si="274">ROUNDUP(AS197*0.585,0)</f>
        <v>2626</v>
      </c>
      <c r="AZ197" s="257">
        <f t="shared" ref="AZ197:BD259" si="275">(BX197-AB197)/4+AN197</f>
        <v>3583</v>
      </c>
      <c r="BA197" s="248">
        <f t="shared" si="243"/>
        <v>3824.25</v>
      </c>
      <c r="BB197" s="248">
        <f t="shared" si="244"/>
        <v>4006.5</v>
      </c>
      <c r="BC197" s="454">
        <f t="shared" si="245"/>
        <v>4458.4875000000002</v>
      </c>
      <c r="BD197" s="454">
        <f t="shared" si="246"/>
        <v>4582.0874999999996</v>
      </c>
      <c r="BE197" s="457">
        <f t="shared" si="247"/>
        <v>4707.1874999999991</v>
      </c>
      <c r="BF197" s="409">
        <f t="shared" si="248"/>
        <v>2097</v>
      </c>
      <c r="BG197" s="405">
        <f t="shared" si="249"/>
        <v>2238</v>
      </c>
      <c r="BH197" s="405">
        <f t="shared" si="250"/>
        <v>2344</v>
      </c>
      <c r="BI197" s="405">
        <f t="shared" si="251"/>
        <v>2609</v>
      </c>
      <c r="BJ197" s="405">
        <f t="shared" si="252"/>
        <v>2681</v>
      </c>
      <c r="BK197" s="410">
        <f t="shared" ref="BK197:BK260" si="276">ROUNDUP(BE197*0.585,0)</f>
        <v>2754</v>
      </c>
      <c r="BL197" s="263">
        <f t="shared" ref="BL197:BP259" si="277">(BX197-AB197)/4+AZ197</f>
        <v>3856.5</v>
      </c>
      <c r="BM197" s="264">
        <f t="shared" si="253"/>
        <v>4132.125</v>
      </c>
      <c r="BN197" s="264">
        <f t="shared" si="254"/>
        <v>4334.25</v>
      </c>
      <c r="BO197" s="454">
        <f t="shared" si="255"/>
        <v>4677.2437500000005</v>
      </c>
      <c r="BP197" s="454">
        <f t="shared" si="256"/>
        <v>4800.5437499999998</v>
      </c>
      <c r="BQ197" s="457">
        <f t="shared" si="257"/>
        <v>4926.0937499999991</v>
      </c>
      <c r="BR197" s="445">
        <f t="shared" si="258"/>
        <v>2257</v>
      </c>
      <c r="BS197" s="446">
        <f t="shared" si="259"/>
        <v>2418</v>
      </c>
      <c r="BT197" s="446">
        <f t="shared" si="260"/>
        <v>2536</v>
      </c>
      <c r="BU197" s="446">
        <f t="shared" si="261"/>
        <v>2737</v>
      </c>
      <c r="BV197" s="446">
        <f t="shared" si="262"/>
        <v>2809</v>
      </c>
      <c r="BW197" s="447">
        <f t="shared" ref="BW197:BW260" si="278">ROUNDUP(BQ197*0.585,0)</f>
        <v>2882</v>
      </c>
      <c r="BX197" s="252">
        <v>4130</v>
      </c>
      <c r="BY197" s="387">
        <f t="shared" ref="BY197:BY260" si="279">ROUNDUP(BX197*$BY$9+BX197,0)</f>
        <v>4440</v>
      </c>
      <c r="BZ197" s="387">
        <f t="shared" ref="BZ197:BZ260" si="280">ROUNDUP(BY197*$BZ$9+BY197,0)</f>
        <v>4662</v>
      </c>
      <c r="CA197" s="387">
        <f t="shared" ref="CA197:CA260" si="281">ROUNDUP(BZ197*$CA$9+BZ197,0)</f>
        <v>4896</v>
      </c>
      <c r="CB197" s="387">
        <f t="shared" ref="CB197:CB260" si="282">ROUNDUP(CA197*$CB$9+CA197,0)</f>
        <v>5019</v>
      </c>
      <c r="CC197" s="388">
        <f t="shared" ref="CC197:CC260" si="283">ROUNDUP(CB197*$CC$9+CB197,0)</f>
        <v>5145</v>
      </c>
      <c r="CD197" s="409">
        <f t="shared" si="263"/>
        <v>2417</v>
      </c>
      <c r="CE197" s="405">
        <f t="shared" si="264"/>
        <v>2598</v>
      </c>
      <c r="CF197" s="405">
        <f t="shared" si="265"/>
        <v>2728</v>
      </c>
      <c r="CG197" s="405">
        <f t="shared" si="266"/>
        <v>2865</v>
      </c>
      <c r="CH197" s="405">
        <f t="shared" si="267"/>
        <v>2937</v>
      </c>
      <c r="CI197" s="440">
        <f t="shared" ref="CI197:CI260" si="284">ROUNDUP(CC197*0.585,0)</f>
        <v>3010</v>
      </c>
      <c r="CJ197" s="246">
        <v>1.65</v>
      </c>
      <c r="CK197" s="389">
        <f t="shared" si="268"/>
        <v>1.7737499999999999</v>
      </c>
      <c r="CL197" s="389">
        <f t="shared" ref="CL197:CL260" si="285">CK197*$CL$9+CK197</f>
        <v>1.8624375</v>
      </c>
      <c r="CM197" s="389">
        <f t="shared" ref="CM197:CM260" si="286">CL197*$CM$9+CL197</f>
        <v>1.955559375</v>
      </c>
      <c r="CN197" s="389">
        <f t="shared" ref="CN197:CN260" si="287">CM197*$CN$9+CM197</f>
        <v>2.004448359375</v>
      </c>
      <c r="CO197" s="390">
        <f t="shared" ref="CO197:CO260" si="288">CN197*$CO$9+CN197</f>
        <v>2.0545595683593749</v>
      </c>
    </row>
    <row r="198" spans="1:93" x14ac:dyDescent="0.2">
      <c r="A198" s="679"/>
      <c r="B198" s="332" t="s">
        <v>205</v>
      </c>
      <c r="C198" s="333" t="s">
        <v>15</v>
      </c>
      <c r="D198" s="353">
        <v>1905</v>
      </c>
      <c r="E198" s="348">
        <v>2013</v>
      </c>
      <c r="F198" s="348">
        <v>2102</v>
      </c>
      <c r="G198" s="348">
        <v>2193</v>
      </c>
      <c r="H198" s="348">
        <v>2260</v>
      </c>
      <c r="I198" s="349">
        <v>2327</v>
      </c>
      <c r="J198" s="343">
        <f t="shared" si="269"/>
        <v>1337</v>
      </c>
      <c r="K198" s="344">
        <f t="shared" si="208"/>
        <v>1412</v>
      </c>
      <c r="L198" s="344">
        <f t="shared" si="209"/>
        <v>1475</v>
      </c>
      <c r="M198" s="344">
        <f t="shared" si="210"/>
        <v>1539</v>
      </c>
      <c r="N198" s="344">
        <f t="shared" si="211"/>
        <v>1586</v>
      </c>
      <c r="O198" s="414">
        <f t="shared" si="212"/>
        <v>1633</v>
      </c>
      <c r="P198" s="257">
        <f t="shared" si="213"/>
        <v>2381.25</v>
      </c>
      <c r="Q198" s="248">
        <f t="shared" si="214"/>
        <v>2516.25</v>
      </c>
      <c r="R198" s="248">
        <f t="shared" si="215"/>
        <v>2627.5</v>
      </c>
      <c r="S198" s="454">
        <f t="shared" si="270"/>
        <v>3152.4374999999995</v>
      </c>
      <c r="T198" s="454">
        <f t="shared" si="216"/>
        <v>3248.7499999999995</v>
      </c>
      <c r="U198" s="457">
        <f t="shared" si="216"/>
        <v>3345.0624999999995</v>
      </c>
      <c r="V198" s="452">
        <f t="shared" si="217"/>
        <v>1394</v>
      </c>
      <c r="W198" s="405">
        <f t="shared" si="218"/>
        <v>1473</v>
      </c>
      <c r="X198" s="405">
        <f t="shared" si="219"/>
        <v>1538</v>
      </c>
      <c r="Y198" s="405">
        <f t="shared" si="220"/>
        <v>1845</v>
      </c>
      <c r="Z198" s="405">
        <f t="shared" si="221"/>
        <v>1901</v>
      </c>
      <c r="AA198" s="410">
        <f t="shared" si="271"/>
        <v>1957</v>
      </c>
      <c r="AB198" s="257">
        <f t="shared" si="272"/>
        <v>2857.5</v>
      </c>
      <c r="AC198" s="248">
        <f t="shared" si="222"/>
        <v>3019.5</v>
      </c>
      <c r="AD198" s="248">
        <f t="shared" si="223"/>
        <v>3153</v>
      </c>
      <c r="AE198" s="248">
        <f t="shared" si="224"/>
        <v>3782.9249999999993</v>
      </c>
      <c r="AF198" s="248">
        <f t="shared" si="225"/>
        <v>3898.4999999999991</v>
      </c>
      <c r="AG198" s="258">
        <f t="shared" si="226"/>
        <v>4014.0749999999994</v>
      </c>
      <c r="AH198" s="409">
        <f t="shared" si="227"/>
        <v>1672</v>
      </c>
      <c r="AI198" s="405">
        <f t="shared" si="228"/>
        <v>1767</v>
      </c>
      <c r="AJ198" s="405">
        <f t="shared" si="229"/>
        <v>1845</v>
      </c>
      <c r="AK198" s="405">
        <f t="shared" si="230"/>
        <v>2214</v>
      </c>
      <c r="AL198" s="405">
        <f t="shared" si="231"/>
        <v>2281</v>
      </c>
      <c r="AM198" s="410">
        <f t="shared" si="232"/>
        <v>2349</v>
      </c>
      <c r="AN198" s="263">
        <f t="shared" si="273"/>
        <v>3164.875</v>
      </c>
      <c r="AO198" s="366">
        <f t="shared" si="233"/>
        <v>3363.125</v>
      </c>
      <c r="AP198" s="366">
        <f t="shared" si="234"/>
        <v>3518.25</v>
      </c>
      <c r="AQ198" s="469">
        <f t="shared" si="235"/>
        <v>4048.4437499999995</v>
      </c>
      <c r="AR198" s="469">
        <f t="shared" si="236"/>
        <v>4165.6249999999991</v>
      </c>
      <c r="AS198" s="470">
        <f t="shared" si="237"/>
        <v>4283.5562499999996</v>
      </c>
      <c r="AT198" s="445">
        <f t="shared" si="238"/>
        <v>1852</v>
      </c>
      <c r="AU198" s="446">
        <f t="shared" si="239"/>
        <v>1968</v>
      </c>
      <c r="AV198" s="446">
        <f t="shared" si="240"/>
        <v>2059</v>
      </c>
      <c r="AW198" s="446">
        <f t="shared" si="241"/>
        <v>2369</v>
      </c>
      <c r="AX198" s="446">
        <f t="shared" si="242"/>
        <v>2437</v>
      </c>
      <c r="AY198" s="447">
        <f t="shared" si="274"/>
        <v>2506</v>
      </c>
      <c r="AZ198" s="257">
        <f t="shared" si="275"/>
        <v>3472.25</v>
      </c>
      <c r="BA198" s="248">
        <f t="shared" si="243"/>
        <v>3706.75</v>
      </c>
      <c r="BB198" s="248">
        <f t="shared" si="244"/>
        <v>3883.5</v>
      </c>
      <c r="BC198" s="454">
        <f t="shared" si="245"/>
        <v>4313.9624999999996</v>
      </c>
      <c r="BD198" s="454">
        <f t="shared" si="246"/>
        <v>4432.7499999999991</v>
      </c>
      <c r="BE198" s="457">
        <f t="shared" si="247"/>
        <v>4553.0374999999995</v>
      </c>
      <c r="BF198" s="409">
        <f t="shared" si="248"/>
        <v>2032</v>
      </c>
      <c r="BG198" s="405">
        <f t="shared" si="249"/>
        <v>2169</v>
      </c>
      <c r="BH198" s="405">
        <f t="shared" si="250"/>
        <v>2272</v>
      </c>
      <c r="BI198" s="405">
        <f t="shared" si="251"/>
        <v>2524</v>
      </c>
      <c r="BJ198" s="405">
        <f t="shared" si="252"/>
        <v>2594</v>
      </c>
      <c r="BK198" s="410">
        <f t="shared" si="276"/>
        <v>2664</v>
      </c>
      <c r="BL198" s="263">
        <f t="shared" si="277"/>
        <v>3779.625</v>
      </c>
      <c r="BM198" s="264">
        <f t="shared" si="253"/>
        <v>4050.375</v>
      </c>
      <c r="BN198" s="264">
        <f t="shared" si="254"/>
        <v>4248.75</v>
      </c>
      <c r="BO198" s="454">
        <f t="shared" si="255"/>
        <v>4579.4812499999998</v>
      </c>
      <c r="BP198" s="454">
        <f t="shared" si="256"/>
        <v>4699.8749999999991</v>
      </c>
      <c r="BQ198" s="457">
        <f t="shared" si="257"/>
        <v>4822.5187499999993</v>
      </c>
      <c r="BR198" s="445">
        <f t="shared" si="258"/>
        <v>2212</v>
      </c>
      <c r="BS198" s="446">
        <f t="shared" si="259"/>
        <v>2370</v>
      </c>
      <c r="BT198" s="446">
        <f t="shared" si="260"/>
        <v>2486</v>
      </c>
      <c r="BU198" s="446">
        <f t="shared" si="261"/>
        <v>2679</v>
      </c>
      <c r="BV198" s="446">
        <f t="shared" si="262"/>
        <v>2750</v>
      </c>
      <c r="BW198" s="447">
        <f t="shared" si="278"/>
        <v>2822</v>
      </c>
      <c r="BX198" s="252">
        <v>4087</v>
      </c>
      <c r="BY198" s="387">
        <f t="shared" si="279"/>
        <v>4394</v>
      </c>
      <c r="BZ198" s="387">
        <f t="shared" si="280"/>
        <v>4614</v>
      </c>
      <c r="CA198" s="387">
        <f t="shared" si="281"/>
        <v>4845</v>
      </c>
      <c r="CB198" s="387">
        <f t="shared" si="282"/>
        <v>4967</v>
      </c>
      <c r="CC198" s="388">
        <f t="shared" si="283"/>
        <v>5092</v>
      </c>
      <c r="CD198" s="409">
        <f t="shared" si="263"/>
        <v>2391</v>
      </c>
      <c r="CE198" s="405">
        <f t="shared" si="264"/>
        <v>2571</v>
      </c>
      <c r="CF198" s="405">
        <f t="shared" si="265"/>
        <v>2700</v>
      </c>
      <c r="CG198" s="405">
        <f t="shared" si="266"/>
        <v>2835</v>
      </c>
      <c r="CH198" s="405">
        <f t="shared" si="267"/>
        <v>2906</v>
      </c>
      <c r="CI198" s="440">
        <f t="shared" si="284"/>
        <v>2979</v>
      </c>
      <c r="CJ198" s="246">
        <v>1.63</v>
      </c>
      <c r="CK198" s="389">
        <f t="shared" si="268"/>
        <v>1.7522499999999999</v>
      </c>
      <c r="CL198" s="389">
        <f t="shared" si="285"/>
        <v>1.8398625</v>
      </c>
      <c r="CM198" s="389">
        <f t="shared" si="286"/>
        <v>1.9318556249999999</v>
      </c>
      <c r="CN198" s="389">
        <f t="shared" si="287"/>
        <v>1.9801520156249999</v>
      </c>
      <c r="CO198" s="390">
        <f t="shared" si="288"/>
        <v>2.0296558160156248</v>
      </c>
    </row>
    <row r="199" spans="1:93" ht="13.5" thickBot="1" x14ac:dyDescent="0.25">
      <c r="A199" s="678"/>
      <c r="B199" s="334" t="s">
        <v>206</v>
      </c>
      <c r="C199" s="335" t="s">
        <v>15</v>
      </c>
      <c r="D199" s="354">
        <v>1604</v>
      </c>
      <c r="E199" s="350">
        <v>1662</v>
      </c>
      <c r="F199" s="350">
        <v>1703</v>
      </c>
      <c r="G199" s="350">
        <v>1747</v>
      </c>
      <c r="H199" s="350">
        <v>1770</v>
      </c>
      <c r="I199" s="351">
        <v>1793</v>
      </c>
      <c r="J199" s="421">
        <f t="shared" si="269"/>
        <v>1126</v>
      </c>
      <c r="K199" s="422">
        <f t="shared" si="208"/>
        <v>1166</v>
      </c>
      <c r="L199" s="422">
        <f t="shared" si="209"/>
        <v>1195</v>
      </c>
      <c r="M199" s="422">
        <f t="shared" si="210"/>
        <v>1226</v>
      </c>
      <c r="N199" s="422">
        <f t="shared" si="211"/>
        <v>1242</v>
      </c>
      <c r="O199" s="461">
        <f t="shared" si="212"/>
        <v>1258</v>
      </c>
      <c r="P199" s="260">
        <f t="shared" si="213"/>
        <v>2005</v>
      </c>
      <c r="Q199" s="261">
        <f t="shared" si="214"/>
        <v>2077.5</v>
      </c>
      <c r="R199" s="261">
        <f t="shared" si="215"/>
        <v>2128.75</v>
      </c>
      <c r="S199" s="458">
        <f t="shared" si="270"/>
        <v>2511.3125</v>
      </c>
      <c r="T199" s="458">
        <f t="shared" si="216"/>
        <v>2544.375</v>
      </c>
      <c r="U199" s="459">
        <f t="shared" si="216"/>
        <v>2577.4375</v>
      </c>
      <c r="V199" s="453">
        <f t="shared" si="217"/>
        <v>1173</v>
      </c>
      <c r="W199" s="412">
        <f t="shared" si="218"/>
        <v>1216</v>
      </c>
      <c r="X199" s="412">
        <f t="shared" si="219"/>
        <v>1246</v>
      </c>
      <c r="Y199" s="412">
        <f t="shared" si="220"/>
        <v>1470</v>
      </c>
      <c r="Z199" s="412">
        <f t="shared" si="221"/>
        <v>1489</v>
      </c>
      <c r="AA199" s="413">
        <f t="shared" si="271"/>
        <v>1508</v>
      </c>
      <c r="AB199" s="260">
        <f t="shared" si="272"/>
        <v>2406</v>
      </c>
      <c r="AC199" s="261">
        <f t="shared" si="222"/>
        <v>2493</v>
      </c>
      <c r="AD199" s="261">
        <f t="shared" si="223"/>
        <v>2554.5</v>
      </c>
      <c r="AE199" s="261">
        <f t="shared" si="224"/>
        <v>3013.5749999999998</v>
      </c>
      <c r="AF199" s="261">
        <f t="shared" si="225"/>
        <v>3053.25</v>
      </c>
      <c r="AG199" s="262">
        <f t="shared" si="226"/>
        <v>3092.9249999999997</v>
      </c>
      <c r="AH199" s="411">
        <f t="shared" si="227"/>
        <v>1408</v>
      </c>
      <c r="AI199" s="412">
        <f t="shared" si="228"/>
        <v>1459</v>
      </c>
      <c r="AJ199" s="412">
        <f t="shared" si="229"/>
        <v>1495</v>
      </c>
      <c r="AK199" s="412">
        <f t="shared" si="230"/>
        <v>1763</v>
      </c>
      <c r="AL199" s="412">
        <f t="shared" si="231"/>
        <v>1787</v>
      </c>
      <c r="AM199" s="413">
        <f t="shared" si="232"/>
        <v>1810</v>
      </c>
      <c r="AN199" s="269">
        <f t="shared" si="273"/>
        <v>2792</v>
      </c>
      <c r="AO199" s="432">
        <f t="shared" si="233"/>
        <v>2931.5</v>
      </c>
      <c r="AP199" s="432">
        <f t="shared" si="234"/>
        <v>3030.875</v>
      </c>
      <c r="AQ199" s="471">
        <f t="shared" si="235"/>
        <v>3430.9312499999996</v>
      </c>
      <c r="AR199" s="471">
        <f t="shared" si="236"/>
        <v>3490.1875</v>
      </c>
      <c r="AS199" s="472">
        <f t="shared" si="237"/>
        <v>3550.1937499999999</v>
      </c>
      <c r="AT199" s="448">
        <f t="shared" si="238"/>
        <v>1634</v>
      </c>
      <c r="AU199" s="449">
        <f t="shared" si="239"/>
        <v>1715</v>
      </c>
      <c r="AV199" s="449">
        <f t="shared" si="240"/>
        <v>1774</v>
      </c>
      <c r="AW199" s="449">
        <f t="shared" si="241"/>
        <v>2008</v>
      </c>
      <c r="AX199" s="449">
        <f t="shared" si="242"/>
        <v>2042</v>
      </c>
      <c r="AY199" s="450">
        <f t="shared" si="274"/>
        <v>2077</v>
      </c>
      <c r="AZ199" s="260">
        <f t="shared" si="275"/>
        <v>3178</v>
      </c>
      <c r="BA199" s="261">
        <f t="shared" si="243"/>
        <v>3370</v>
      </c>
      <c r="BB199" s="261">
        <f t="shared" si="244"/>
        <v>3507.25</v>
      </c>
      <c r="BC199" s="458">
        <f t="shared" si="245"/>
        <v>3848.2874999999995</v>
      </c>
      <c r="BD199" s="458">
        <f t="shared" si="246"/>
        <v>3927.125</v>
      </c>
      <c r="BE199" s="459">
        <f t="shared" si="247"/>
        <v>4007.4625000000001</v>
      </c>
      <c r="BF199" s="411">
        <f t="shared" si="248"/>
        <v>1860</v>
      </c>
      <c r="BG199" s="412">
        <f t="shared" si="249"/>
        <v>1972</v>
      </c>
      <c r="BH199" s="412">
        <f t="shared" si="250"/>
        <v>2052</v>
      </c>
      <c r="BI199" s="412">
        <f t="shared" si="251"/>
        <v>2252</v>
      </c>
      <c r="BJ199" s="412">
        <f t="shared" si="252"/>
        <v>2298</v>
      </c>
      <c r="BK199" s="413">
        <f t="shared" si="276"/>
        <v>2345</v>
      </c>
      <c r="BL199" s="269">
        <f t="shared" si="277"/>
        <v>3564</v>
      </c>
      <c r="BM199" s="270">
        <f t="shared" si="253"/>
        <v>3808.5</v>
      </c>
      <c r="BN199" s="270">
        <f t="shared" si="254"/>
        <v>3983.625</v>
      </c>
      <c r="BO199" s="458">
        <f t="shared" si="255"/>
        <v>4265.6437499999993</v>
      </c>
      <c r="BP199" s="458">
        <f t="shared" si="256"/>
        <v>4364.0625</v>
      </c>
      <c r="BQ199" s="459">
        <f t="shared" si="257"/>
        <v>4464.7312499999998</v>
      </c>
      <c r="BR199" s="448">
        <f t="shared" si="258"/>
        <v>2085</v>
      </c>
      <c r="BS199" s="449">
        <f t="shared" si="259"/>
        <v>2228</v>
      </c>
      <c r="BT199" s="449">
        <f t="shared" si="260"/>
        <v>2331</v>
      </c>
      <c r="BU199" s="449">
        <f t="shared" si="261"/>
        <v>2496</v>
      </c>
      <c r="BV199" s="449">
        <f t="shared" si="262"/>
        <v>2553</v>
      </c>
      <c r="BW199" s="450">
        <f t="shared" si="278"/>
        <v>2612</v>
      </c>
      <c r="BX199" s="253">
        <v>3950</v>
      </c>
      <c r="BY199" s="431">
        <f t="shared" si="279"/>
        <v>4247</v>
      </c>
      <c r="BZ199" s="431">
        <f t="shared" si="280"/>
        <v>4460</v>
      </c>
      <c r="CA199" s="431">
        <f t="shared" si="281"/>
        <v>4683</v>
      </c>
      <c r="CB199" s="431">
        <f t="shared" si="282"/>
        <v>4801</v>
      </c>
      <c r="CC199" s="433">
        <f t="shared" si="283"/>
        <v>4922</v>
      </c>
      <c r="CD199" s="411">
        <f t="shared" si="263"/>
        <v>2311</v>
      </c>
      <c r="CE199" s="412">
        <f t="shared" si="264"/>
        <v>2485</v>
      </c>
      <c r="CF199" s="412">
        <f t="shared" si="265"/>
        <v>2610</v>
      </c>
      <c r="CG199" s="412">
        <f t="shared" si="266"/>
        <v>2740</v>
      </c>
      <c r="CH199" s="412">
        <f t="shared" si="267"/>
        <v>2809</v>
      </c>
      <c r="CI199" s="441">
        <f t="shared" si="284"/>
        <v>2880</v>
      </c>
      <c r="CJ199" s="247">
        <v>1.58</v>
      </c>
      <c r="CK199" s="391">
        <f t="shared" si="268"/>
        <v>1.6985000000000001</v>
      </c>
      <c r="CL199" s="391">
        <f t="shared" si="285"/>
        <v>1.783425</v>
      </c>
      <c r="CM199" s="391">
        <f t="shared" si="286"/>
        <v>1.87259625</v>
      </c>
      <c r="CN199" s="391">
        <f t="shared" si="287"/>
        <v>1.91941115625</v>
      </c>
      <c r="CO199" s="392">
        <f t="shared" si="288"/>
        <v>1.9673964351562501</v>
      </c>
    </row>
    <row r="200" spans="1:93" ht="25.5" x14ac:dyDescent="0.2">
      <c r="A200" s="677">
        <v>2</v>
      </c>
      <c r="B200" s="330" t="s">
        <v>263</v>
      </c>
      <c r="C200" s="331" t="s">
        <v>15</v>
      </c>
      <c r="D200" s="352">
        <v>2458</v>
      </c>
      <c r="E200" s="346">
        <v>2600</v>
      </c>
      <c r="F200" s="346">
        <v>2717</v>
      </c>
      <c r="G200" s="346">
        <v>2837</v>
      </c>
      <c r="H200" s="346">
        <v>2926</v>
      </c>
      <c r="I200" s="347">
        <v>3017</v>
      </c>
      <c r="J200" s="418">
        <f t="shared" si="269"/>
        <v>1725</v>
      </c>
      <c r="K200" s="419">
        <f t="shared" si="208"/>
        <v>1824</v>
      </c>
      <c r="L200" s="419">
        <f t="shared" si="209"/>
        <v>1906</v>
      </c>
      <c r="M200" s="419">
        <f t="shared" si="210"/>
        <v>1990</v>
      </c>
      <c r="N200" s="419">
        <f t="shared" si="211"/>
        <v>2053</v>
      </c>
      <c r="O200" s="420">
        <f t="shared" si="212"/>
        <v>2117</v>
      </c>
      <c r="P200" s="415">
        <f t="shared" si="213"/>
        <v>3072.5</v>
      </c>
      <c r="Q200" s="416">
        <f t="shared" si="214"/>
        <v>3250</v>
      </c>
      <c r="R200" s="416">
        <f t="shared" si="215"/>
        <v>3396.25</v>
      </c>
      <c r="S200" s="455">
        <f t="shared" si="270"/>
        <v>4078.1874999999995</v>
      </c>
      <c r="T200" s="455">
        <f t="shared" si="216"/>
        <v>4206.125</v>
      </c>
      <c r="U200" s="456">
        <f t="shared" si="216"/>
        <v>4336.9375</v>
      </c>
      <c r="V200" s="451">
        <f t="shared" si="217"/>
        <v>1798</v>
      </c>
      <c r="W200" s="407">
        <f t="shared" si="218"/>
        <v>1902</v>
      </c>
      <c r="X200" s="407">
        <f t="shared" si="219"/>
        <v>1987</v>
      </c>
      <c r="Y200" s="407">
        <f t="shared" si="220"/>
        <v>2386</v>
      </c>
      <c r="Z200" s="407">
        <f t="shared" si="221"/>
        <v>2461</v>
      </c>
      <c r="AA200" s="408">
        <f t="shared" si="271"/>
        <v>2538</v>
      </c>
      <c r="AB200" s="415">
        <f t="shared" si="272"/>
        <v>3687</v>
      </c>
      <c r="AC200" s="416">
        <f t="shared" si="222"/>
        <v>3900</v>
      </c>
      <c r="AD200" s="416">
        <f t="shared" si="223"/>
        <v>4075.5</v>
      </c>
      <c r="AE200" s="416">
        <f t="shared" si="224"/>
        <v>4893.8249999999989</v>
      </c>
      <c r="AF200" s="416">
        <f t="shared" si="225"/>
        <v>5047.3499999999995</v>
      </c>
      <c r="AG200" s="417">
        <f t="shared" si="226"/>
        <v>5204.3249999999998</v>
      </c>
      <c r="AH200" s="406">
        <f t="shared" si="227"/>
        <v>2157</v>
      </c>
      <c r="AI200" s="407">
        <f t="shared" si="228"/>
        <v>2282</v>
      </c>
      <c r="AJ200" s="407">
        <f t="shared" si="229"/>
        <v>2385</v>
      </c>
      <c r="AK200" s="407">
        <f t="shared" si="230"/>
        <v>2863</v>
      </c>
      <c r="AL200" s="407">
        <f t="shared" si="231"/>
        <v>2953</v>
      </c>
      <c r="AM200" s="408">
        <f t="shared" si="232"/>
        <v>3045</v>
      </c>
      <c r="AN200" s="429">
        <f t="shared" si="273"/>
        <v>3927</v>
      </c>
      <c r="AO200" s="427">
        <f t="shared" si="233"/>
        <v>4174</v>
      </c>
      <c r="AP200" s="427">
        <f t="shared" si="234"/>
        <v>4368.125</v>
      </c>
      <c r="AQ200" s="467">
        <f t="shared" si="235"/>
        <v>5047.6187499999996</v>
      </c>
      <c r="AR200" s="467">
        <f t="shared" si="236"/>
        <v>5197.2624999999998</v>
      </c>
      <c r="AS200" s="468">
        <f t="shared" si="237"/>
        <v>5350.4937499999996</v>
      </c>
      <c r="AT200" s="442">
        <f t="shared" si="238"/>
        <v>2298</v>
      </c>
      <c r="AU200" s="443">
        <f t="shared" si="239"/>
        <v>2442</v>
      </c>
      <c r="AV200" s="443">
        <f t="shared" si="240"/>
        <v>2556</v>
      </c>
      <c r="AW200" s="443">
        <f t="shared" si="241"/>
        <v>2953</v>
      </c>
      <c r="AX200" s="443">
        <f t="shared" si="242"/>
        <v>3041</v>
      </c>
      <c r="AY200" s="444">
        <f t="shared" si="274"/>
        <v>3131</v>
      </c>
      <c r="AZ200" s="415">
        <f t="shared" si="275"/>
        <v>4167</v>
      </c>
      <c r="BA200" s="416">
        <f t="shared" si="243"/>
        <v>4448</v>
      </c>
      <c r="BB200" s="416">
        <f t="shared" si="244"/>
        <v>4660.75</v>
      </c>
      <c r="BC200" s="455">
        <f t="shared" si="245"/>
        <v>5201.4125000000004</v>
      </c>
      <c r="BD200" s="455">
        <f t="shared" si="246"/>
        <v>5347.1750000000002</v>
      </c>
      <c r="BE200" s="456">
        <f t="shared" si="247"/>
        <v>5496.6624999999995</v>
      </c>
      <c r="BF200" s="406">
        <f t="shared" si="248"/>
        <v>2438</v>
      </c>
      <c r="BG200" s="407">
        <f t="shared" si="249"/>
        <v>2603</v>
      </c>
      <c r="BH200" s="407">
        <f t="shared" si="250"/>
        <v>2727</v>
      </c>
      <c r="BI200" s="407">
        <f t="shared" si="251"/>
        <v>3043</v>
      </c>
      <c r="BJ200" s="407">
        <f t="shared" si="252"/>
        <v>3129</v>
      </c>
      <c r="BK200" s="408">
        <f t="shared" si="276"/>
        <v>3216</v>
      </c>
      <c r="BL200" s="429">
        <f t="shared" si="277"/>
        <v>4407</v>
      </c>
      <c r="BM200" s="434">
        <f t="shared" si="253"/>
        <v>4722</v>
      </c>
      <c r="BN200" s="434">
        <f t="shared" si="254"/>
        <v>4953.375</v>
      </c>
      <c r="BO200" s="455">
        <f t="shared" si="255"/>
        <v>5355.2062500000011</v>
      </c>
      <c r="BP200" s="455">
        <f t="shared" si="256"/>
        <v>5497.0875000000005</v>
      </c>
      <c r="BQ200" s="456">
        <f t="shared" si="257"/>
        <v>5642.8312499999993</v>
      </c>
      <c r="BR200" s="442">
        <f t="shared" si="258"/>
        <v>2579</v>
      </c>
      <c r="BS200" s="443">
        <f t="shared" si="259"/>
        <v>2763</v>
      </c>
      <c r="BT200" s="443">
        <f t="shared" si="260"/>
        <v>2898</v>
      </c>
      <c r="BU200" s="443">
        <f t="shared" si="261"/>
        <v>3133</v>
      </c>
      <c r="BV200" s="443">
        <f t="shared" si="262"/>
        <v>3216</v>
      </c>
      <c r="BW200" s="444">
        <f t="shared" si="278"/>
        <v>3302</v>
      </c>
      <c r="BX200" s="430">
        <v>4647</v>
      </c>
      <c r="BY200" s="426">
        <f t="shared" si="279"/>
        <v>4996</v>
      </c>
      <c r="BZ200" s="426">
        <f t="shared" si="280"/>
        <v>5246</v>
      </c>
      <c r="CA200" s="426">
        <f t="shared" si="281"/>
        <v>5509</v>
      </c>
      <c r="CB200" s="426">
        <f t="shared" si="282"/>
        <v>5647</v>
      </c>
      <c r="CC200" s="428">
        <f t="shared" si="283"/>
        <v>5789</v>
      </c>
      <c r="CD200" s="406">
        <f t="shared" si="263"/>
        <v>2719</v>
      </c>
      <c r="CE200" s="407">
        <f t="shared" si="264"/>
        <v>2923</v>
      </c>
      <c r="CF200" s="407">
        <f t="shared" si="265"/>
        <v>3069</v>
      </c>
      <c r="CG200" s="407">
        <f t="shared" si="266"/>
        <v>3223</v>
      </c>
      <c r="CH200" s="407">
        <f t="shared" si="267"/>
        <v>3304</v>
      </c>
      <c r="CI200" s="439">
        <f t="shared" si="284"/>
        <v>3387</v>
      </c>
      <c r="CJ200" s="402">
        <v>1.86</v>
      </c>
      <c r="CK200" s="403">
        <f t="shared" si="268"/>
        <v>1.9995000000000001</v>
      </c>
      <c r="CL200" s="403">
        <f t="shared" si="285"/>
        <v>2.099475</v>
      </c>
      <c r="CM200" s="403">
        <f t="shared" si="286"/>
        <v>2.2044487500000001</v>
      </c>
      <c r="CN200" s="403">
        <f t="shared" si="287"/>
        <v>2.2595599687500001</v>
      </c>
      <c r="CO200" s="404">
        <f t="shared" si="288"/>
        <v>2.3160489679687499</v>
      </c>
    </row>
    <row r="201" spans="1:93" x14ac:dyDescent="0.2">
      <c r="A201" s="679"/>
      <c r="B201" s="332" t="s">
        <v>207</v>
      </c>
      <c r="C201" s="333" t="s">
        <v>15</v>
      </c>
      <c r="D201" s="353">
        <v>2344</v>
      </c>
      <c r="E201" s="348">
        <v>2478</v>
      </c>
      <c r="F201" s="348">
        <v>2589</v>
      </c>
      <c r="G201" s="348">
        <v>2703</v>
      </c>
      <c r="H201" s="348">
        <v>2788</v>
      </c>
      <c r="I201" s="349">
        <v>2875</v>
      </c>
      <c r="J201" s="343">
        <f t="shared" si="269"/>
        <v>1645</v>
      </c>
      <c r="K201" s="344">
        <f t="shared" si="208"/>
        <v>1739</v>
      </c>
      <c r="L201" s="344">
        <f t="shared" si="209"/>
        <v>1816</v>
      </c>
      <c r="M201" s="344">
        <f t="shared" si="210"/>
        <v>1896</v>
      </c>
      <c r="N201" s="344">
        <f t="shared" si="211"/>
        <v>1956</v>
      </c>
      <c r="O201" s="345">
        <f t="shared" si="212"/>
        <v>2017</v>
      </c>
      <c r="P201" s="257">
        <f t="shared" si="213"/>
        <v>2930</v>
      </c>
      <c r="Q201" s="248">
        <f t="shared" si="214"/>
        <v>3097.5</v>
      </c>
      <c r="R201" s="248">
        <f t="shared" si="215"/>
        <v>3236.25</v>
      </c>
      <c r="S201" s="454">
        <f t="shared" si="270"/>
        <v>3885.5624999999995</v>
      </c>
      <c r="T201" s="454">
        <f t="shared" si="216"/>
        <v>4007.7499999999995</v>
      </c>
      <c r="U201" s="457">
        <f t="shared" si="216"/>
        <v>4132.8125</v>
      </c>
      <c r="V201" s="452">
        <f t="shared" si="217"/>
        <v>1715</v>
      </c>
      <c r="W201" s="405">
        <f t="shared" si="218"/>
        <v>1813</v>
      </c>
      <c r="X201" s="405">
        <f t="shared" si="219"/>
        <v>1894</v>
      </c>
      <c r="Y201" s="405">
        <f t="shared" si="220"/>
        <v>2274</v>
      </c>
      <c r="Z201" s="405">
        <f t="shared" si="221"/>
        <v>2345</v>
      </c>
      <c r="AA201" s="410">
        <f t="shared" si="271"/>
        <v>2418</v>
      </c>
      <c r="AB201" s="257">
        <f t="shared" si="272"/>
        <v>3516</v>
      </c>
      <c r="AC201" s="248">
        <f t="shared" si="222"/>
        <v>3717</v>
      </c>
      <c r="AD201" s="248">
        <f t="shared" si="223"/>
        <v>3883.5</v>
      </c>
      <c r="AE201" s="248">
        <f t="shared" si="224"/>
        <v>4662.6749999999993</v>
      </c>
      <c r="AF201" s="248">
        <f t="shared" si="225"/>
        <v>4809.2999999999993</v>
      </c>
      <c r="AG201" s="258">
        <f t="shared" si="226"/>
        <v>4959.375</v>
      </c>
      <c r="AH201" s="409">
        <f t="shared" si="227"/>
        <v>2057</v>
      </c>
      <c r="AI201" s="405">
        <f t="shared" si="228"/>
        <v>2175</v>
      </c>
      <c r="AJ201" s="405">
        <f t="shared" si="229"/>
        <v>2272</v>
      </c>
      <c r="AK201" s="405">
        <f t="shared" si="230"/>
        <v>2728</v>
      </c>
      <c r="AL201" s="405">
        <f t="shared" si="231"/>
        <v>2814</v>
      </c>
      <c r="AM201" s="410">
        <f t="shared" si="232"/>
        <v>2902</v>
      </c>
      <c r="AN201" s="263">
        <f t="shared" si="273"/>
        <v>3712.5</v>
      </c>
      <c r="AO201" s="366">
        <f t="shared" si="233"/>
        <v>3944</v>
      </c>
      <c r="AP201" s="366">
        <f t="shared" si="234"/>
        <v>4126.875</v>
      </c>
      <c r="AQ201" s="469">
        <f t="shared" si="235"/>
        <v>4772.0062499999995</v>
      </c>
      <c r="AR201" s="469">
        <f t="shared" si="236"/>
        <v>4913.9749999999995</v>
      </c>
      <c r="AS201" s="470">
        <f t="shared" si="237"/>
        <v>5059.28125</v>
      </c>
      <c r="AT201" s="445">
        <f t="shared" si="238"/>
        <v>2172</v>
      </c>
      <c r="AU201" s="446">
        <f t="shared" si="239"/>
        <v>2308</v>
      </c>
      <c r="AV201" s="446">
        <f t="shared" si="240"/>
        <v>2415</v>
      </c>
      <c r="AW201" s="446">
        <f t="shared" si="241"/>
        <v>2792</v>
      </c>
      <c r="AX201" s="446">
        <f t="shared" si="242"/>
        <v>2875</v>
      </c>
      <c r="AY201" s="447">
        <f t="shared" si="274"/>
        <v>2960</v>
      </c>
      <c r="AZ201" s="257">
        <f t="shared" si="275"/>
        <v>3909</v>
      </c>
      <c r="BA201" s="248">
        <f t="shared" si="243"/>
        <v>4171</v>
      </c>
      <c r="BB201" s="248">
        <f t="shared" si="244"/>
        <v>4370.25</v>
      </c>
      <c r="BC201" s="454">
        <f t="shared" si="245"/>
        <v>4881.3374999999996</v>
      </c>
      <c r="BD201" s="454">
        <f t="shared" si="246"/>
        <v>5018.6499999999996</v>
      </c>
      <c r="BE201" s="457">
        <f t="shared" si="247"/>
        <v>5159.1875</v>
      </c>
      <c r="BF201" s="409">
        <f t="shared" si="248"/>
        <v>2287</v>
      </c>
      <c r="BG201" s="405">
        <f t="shared" si="249"/>
        <v>2441</v>
      </c>
      <c r="BH201" s="405">
        <f t="shared" si="250"/>
        <v>2557</v>
      </c>
      <c r="BI201" s="405">
        <f t="shared" si="251"/>
        <v>2856</v>
      </c>
      <c r="BJ201" s="405">
        <f t="shared" si="252"/>
        <v>2936</v>
      </c>
      <c r="BK201" s="410">
        <f t="shared" si="276"/>
        <v>3019</v>
      </c>
      <c r="BL201" s="263">
        <f t="shared" si="277"/>
        <v>4105.5</v>
      </c>
      <c r="BM201" s="264">
        <f t="shared" si="253"/>
        <v>4398</v>
      </c>
      <c r="BN201" s="264">
        <f t="shared" si="254"/>
        <v>4613.625</v>
      </c>
      <c r="BO201" s="454">
        <f t="shared" si="255"/>
        <v>4990.6687499999998</v>
      </c>
      <c r="BP201" s="454">
        <f t="shared" si="256"/>
        <v>5123.3249999999998</v>
      </c>
      <c r="BQ201" s="457">
        <f t="shared" si="257"/>
        <v>5259.09375</v>
      </c>
      <c r="BR201" s="445">
        <f t="shared" si="258"/>
        <v>2402</v>
      </c>
      <c r="BS201" s="446">
        <f t="shared" si="259"/>
        <v>2573</v>
      </c>
      <c r="BT201" s="446">
        <f t="shared" si="260"/>
        <v>2699</v>
      </c>
      <c r="BU201" s="446">
        <f t="shared" si="261"/>
        <v>2920</v>
      </c>
      <c r="BV201" s="446">
        <f t="shared" si="262"/>
        <v>2998</v>
      </c>
      <c r="BW201" s="447">
        <f t="shared" si="278"/>
        <v>3077</v>
      </c>
      <c r="BX201" s="252">
        <v>4302</v>
      </c>
      <c r="BY201" s="387">
        <f t="shared" si="279"/>
        <v>4625</v>
      </c>
      <c r="BZ201" s="387">
        <f t="shared" si="280"/>
        <v>4857</v>
      </c>
      <c r="CA201" s="387">
        <f t="shared" si="281"/>
        <v>5100</v>
      </c>
      <c r="CB201" s="387">
        <f t="shared" si="282"/>
        <v>5228</v>
      </c>
      <c r="CC201" s="388">
        <f t="shared" si="283"/>
        <v>5359</v>
      </c>
      <c r="CD201" s="409">
        <f t="shared" si="263"/>
        <v>2517</v>
      </c>
      <c r="CE201" s="405">
        <f t="shared" si="264"/>
        <v>2706</v>
      </c>
      <c r="CF201" s="405">
        <f t="shared" si="265"/>
        <v>2842</v>
      </c>
      <c r="CG201" s="405">
        <f t="shared" si="266"/>
        <v>2984</v>
      </c>
      <c r="CH201" s="405">
        <f t="shared" si="267"/>
        <v>3059</v>
      </c>
      <c r="CI201" s="440">
        <f t="shared" si="284"/>
        <v>3136</v>
      </c>
      <c r="CJ201" s="246">
        <v>1.72</v>
      </c>
      <c r="CK201" s="389">
        <f t="shared" si="268"/>
        <v>1.849</v>
      </c>
      <c r="CL201" s="389">
        <f t="shared" si="285"/>
        <v>1.9414499999999999</v>
      </c>
      <c r="CM201" s="389">
        <f t="shared" si="286"/>
        <v>2.0385225</v>
      </c>
      <c r="CN201" s="389">
        <f t="shared" si="287"/>
        <v>2.0894855625000002</v>
      </c>
      <c r="CO201" s="390">
        <f t="shared" si="288"/>
        <v>2.1417227015625002</v>
      </c>
    </row>
    <row r="202" spans="1:93" x14ac:dyDescent="0.2">
      <c r="A202" s="679"/>
      <c r="B202" s="332" t="s">
        <v>208</v>
      </c>
      <c r="C202" s="333" t="s">
        <v>15</v>
      </c>
      <c r="D202" s="353">
        <v>2245</v>
      </c>
      <c r="E202" s="348">
        <v>2373</v>
      </c>
      <c r="F202" s="348">
        <v>2479</v>
      </c>
      <c r="G202" s="348">
        <v>2587</v>
      </c>
      <c r="H202" s="348">
        <v>2669</v>
      </c>
      <c r="I202" s="349">
        <v>2751</v>
      </c>
      <c r="J202" s="343">
        <f t="shared" si="269"/>
        <v>1575</v>
      </c>
      <c r="K202" s="344">
        <f t="shared" si="208"/>
        <v>1665</v>
      </c>
      <c r="L202" s="344">
        <f t="shared" si="209"/>
        <v>1739</v>
      </c>
      <c r="M202" s="344">
        <f t="shared" si="210"/>
        <v>1815</v>
      </c>
      <c r="N202" s="344">
        <f t="shared" si="211"/>
        <v>1873</v>
      </c>
      <c r="O202" s="345">
        <f t="shared" si="212"/>
        <v>1930</v>
      </c>
      <c r="P202" s="257">
        <f t="shared" si="213"/>
        <v>2806.25</v>
      </c>
      <c r="Q202" s="248">
        <f t="shared" si="214"/>
        <v>2966.25</v>
      </c>
      <c r="R202" s="248">
        <f t="shared" si="215"/>
        <v>3098.75</v>
      </c>
      <c r="S202" s="454">
        <f t="shared" si="270"/>
        <v>3718.8124999999995</v>
      </c>
      <c r="T202" s="454">
        <f t="shared" si="216"/>
        <v>3836.6874999999995</v>
      </c>
      <c r="U202" s="457">
        <f t="shared" si="216"/>
        <v>3954.5624999999995</v>
      </c>
      <c r="V202" s="452">
        <f t="shared" si="217"/>
        <v>1642</v>
      </c>
      <c r="W202" s="405">
        <f t="shared" si="218"/>
        <v>1736</v>
      </c>
      <c r="X202" s="405">
        <f t="shared" si="219"/>
        <v>1813</v>
      </c>
      <c r="Y202" s="405">
        <f t="shared" si="220"/>
        <v>2176</v>
      </c>
      <c r="Z202" s="405">
        <f t="shared" si="221"/>
        <v>2245</v>
      </c>
      <c r="AA202" s="410">
        <f t="shared" si="271"/>
        <v>2314</v>
      </c>
      <c r="AB202" s="257">
        <f t="shared" si="272"/>
        <v>3367.5</v>
      </c>
      <c r="AC202" s="248">
        <f t="shared" si="222"/>
        <v>3559.5</v>
      </c>
      <c r="AD202" s="248">
        <f t="shared" si="223"/>
        <v>3718.5</v>
      </c>
      <c r="AE202" s="248">
        <f t="shared" si="224"/>
        <v>4462.5749999999989</v>
      </c>
      <c r="AF202" s="248">
        <f t="shared" si="225"/>
        <v>4604.0249999999996</v>
      </c>
      <c r="AG202" s="258">
        <f t="shared" si="226"/>
        <v>4745.4749999999995</v>
      </c>
      <c r="AH202" s="409">
        <f t="shared" si="227"/>
        <v>1970</v>
      </c>
      <c r="AI202" s="405">
        <f t="shared" si="228"/>
        <v>2083</v>
      </c>
      <c r="AJ202" s="405">
        <f t="shared" si="229"/>
        <v>2176</v>
      </c>
      <c r="AK202" s="405">
        <f t="shared" si="230"/>
        <v>2611</v>
      </c>
      <c r="AL202" s="405">
        <f t="shared" si="231"/>
        <v>2694</v>
      </c>
      <c r="AM202" s="410">
        <f t="shared" si="232"/>
        <v>2777</v>
      </c>
      <c r="AN202" s="263">
        <f t="shared" si="273"/>
        <v>3579.625</v>
      </c>
      <c r="AO202" s="366">
        <f t="shared" si="233"/>
        <v>3802.875</v>
      </c>
      <c r="AP202" s="366">
        <f t="shared" si="234"/>
        <v>3978.875</v>
      </c>
      <c r="AQ202" s="469">
        <f t="shared" si="235"/>
        <v>4596.4312499999996</v>
      </c>
      <c r="AR202" s="469">
        <f t="shared" si="236"/>
        <v>4733.7687499999993</v>
      </c>
      <c r="AS202" s="470">
        <f t="shared" si="237"/>
        <v>4872.1062499999998</v>
      </c>
      <c r="AT202" s="445">
        <f t="shared" si="238"/>
        <v>2095</v>
      </c>
      <c r="AU202" s="446">
        <f t="shared" si="239"/>
        <v>2225</v>
      </c>
      <c r="AV202" s="446">
        <f t="shared" si="240"/>
        <v>2328</v>
      </c>
      <c r="AW202" s="446">
        <f t="shared" si="241"/>
        <v>2689</v>
      </c>
      <c r="AX202" s="446">
        <f t="shared" si="242"/>
        <v>2770</v>
      </c>
      <c r="AY202" s="447">
        <f t="shared" si="274"/>
        <v>2851</v>
      </c>
      <c r="AZ202" s="257">
        <f t="shared" si="275"/>
        <v>3791.75</v>
      </c>
      <c r="BA202" s="248">
        <f t="shared" si="243"/>
        <v>4046.25</v>
      </c>
      <c r="BB202" s="248">
        <f t="shared" si="244"/>
        <v>4239.25</v>
      </c>
      <c r="BC202" s="454">
        <f t="shared" si="245"/>
        <v>4730.2875000000004</v>
      </c>
      <c r="BD202" s="454">
        <f t="shared" si="246"/>
        <v>4863.5124999999989</v>
      </c>
      <c r="BE202" s="457">
        <f t="shared" si="247"/>
        <v>4998.7375000000002</v>
      </c>
      <c r="BF202" s="409">
        <f t="shared" si="248"/>
        <v>2219</v>
      </c>
      <c r="BG202" s="405">
        <f t="shared" si="249"/>
        <v>2368</v>
      </c>
      <c r="BH202" s="405">
        <f t="shared" si="250"/>
        <v>2480</v>
      </c>
      <c r="BI202" s="405">
        <f t="shared" si="251"/>
        <v>2768</v>
      </c>
      <c r="BJ202" s="405">
        <f t="shared" si="252"/>
        <v>2846</v>
      </c>
      <c r="BK202" s="410">
        <f t="shared" si="276"/>
        <v>2925</v>
      </c>
      <c r="BL202" s="263">
        <f t="shared" si="277"/>
        <v>4003.875</v>
      </c>
      <c r="BM202" s="264">
        <f t="shared" si="253"/>
        <v>4289.625</v>
      </c>
      <c r="BN202" s="264">
        <f t="shared" si="254"/>
        <v>4499.625</v>
      </c>
      <c r="BO202" s="454">
        <f t="shared" si="255"/>
        <v>4864.1437500000011</v>
      </c>
      <c r="BP202" s="454">
        <f t="shared" si="256"/>
        <v>4993.2562499999985</v>
      </c>
      <c r="BQ202" s="457">
        <f t="shared" si="257"/>
        <v>5125.3687500000005</v>
      </c>
      <c r="BR202" s="445">
        <f t="shared" si="258"/>
        <v>2343</v>
      </c>
      <c r="BS202" s="446">
        <f t="shared" si="259"/>
        <v>2510</v>
      </c>
      <c r="BT202" s="446">
        <f t="shared" si="260"/>
        <v>2633</v>
      </c>
      <c r="BU202" s="446">
        <f t="shared" si="261"/>
        <v>2846</v>
      </c>
      <c r="BV202" s="446">
        <f t="shared" si="262"/>
        <v>2922</v>
      </c>
      <c r="BW202" s="447">
        <f t="shared" si="278"/>
        <v>2999</v>
      </c>
      <c r="BX202" s="252">
        <v>4216</v>
      </c>
      <c r="BY202" s="387">
        <f t="shared" si="279"/>
        <v>4533</v>
      </c>
      <c r="BZ202" s="387">
        <f t="shared" si="280"/>
        <v>4760</v>
      </c>
      <c r="CA202" s="387">
        <f t="shared" si="281"/>
        <v>4998</v>
      </c>
      <c r="CB202" s="387">
        <f t="shared" si="282"/>
        <v>5123</v>
      </c>
      <c r="CC202" s="388">
        <f t="shared" si="283"/>
        <v>5252</v>
      </c>
      <c r="CD202" s="409">
        <f t="shared" si="263"/>
        <v>2467</v>
      </c>
      <c r="CE202" s="405">
        <f t="shared" si="264"/>
        <v>2652</v>
      </c>
      <c r="CF202" s="405">
        <f t="shared" si="265"/>
        <v>2785</v>
      </c>
      <c r="CG202" s="405">
        <f t="shared" si="266"/>
        <v>2924</v>
      </c>
      <c r="CH202" s="405">
        <f t="shared" si="267"/>
        <v>2997</v>
      </c>
      <c r="CI202" s="440">
        <f t="shared" si="284"/>
        <v>3073</v>
      </c>
      <c r="CJ202" s="246">
        <v>1.69</v>
      </c>
      <c r="CK202" s="389">
        <f t="shared" si="268"/>
        <v>1.8167499999999999</v>
      </c>
      <c r="CL202" s="389">
        <f t="shared" si="285"/>
        <v>1.9075874999999998</v>
      </c>
      <c r="CM202" s="389">
        <f t="shared" si="286"/>
        <v>2.0029668749999998</v>
      </c>
      <c r="CN202" s="389">
        <f t="shared" si="287"/>
        <v>2.0530410468749998</v>
      </c>
      <c r="CO202" s="390">
        <f t="shared" si="288"/>
        <v>2.1043670730468746</v>
      </c>
    </row>
    <row r="203" spans="1:93" ht="13.5" thickBot="1" x14ac:dyDescent="0.25">
      <c r="A203" s="678"/>
      <c r="B203" s="334" t="s">
        <v>209</v>
      </c>
      <c r="C203" s="335" t="s">
        <v>15</v>
      </c>
      <c r="D203" s="354">
        <v>1604</v>
      </c>
      <c r="E203" s="350">
        <v>1662</v>
      </c>
      <c r="F203" s="350">
        <v>1703</v>
      </c>
      <c r="G203" s="350">
        <v>1747</v>
      </c>
      <c r="H203" s="350">
        <v>1770</v>
      </c>
      <c r="I203" s="351">
        <v>1793</v>
      </c>
      <c r="J203" s="421">
        <f t="shared" si="269"/>
        <v>1126</v>
      </c>
      <c r="K203" s="422">
        <f t="shared" si="208"/>
        <v>1166</v>
      </c>
      <c r="L203" s="422">
        <f t="shared" si="209"/>
        <v>1195</v>
      </c>
      <c r="M203" s="422">
        <f t="shared" si="210"/>
        <v>1226</v>
      </c>
      <c r="N203" s="422">
        <f t="shared" si="211"/>
        <v>1242</v>
      </c>
      <c r="O203" s="423">
        <f t="shared" si="212"/>
        <v>1258</v>
      </c>
      <c r="P203" s="260">
        <f t="shared" si="213"/>
        <v>2005</v>
      </c>
      <c r="Q203" s="261">
        <f t="shared" si="214"/>
        <v>2077.5</v>
      </c>
      <c r="R203" s="261">
        <f t="shared" si="215"/>
        <v>2128.75</v>
      </c>
      <c r="S203" s="458">
        <f t="shared" si="270"/>
        <v>2511.3125</v>
      </c>
      <c r="T203" s="458">
        <f t="shared" si="216"/>
        <v>2544.375</v>
      </c>
      <c r="U203" s="459">
        <f t="shared" si="216"/>
        <v>2577.4375</v>
      </c>
      <c r="V203" s="453">
        <f t="shared" si="217"/>
        <v>1173</v>
      </c>
      <c r="W203" s="412">
        <f t="shared" si="218"/>
        <v>1216</v>
      </c>
      <c r="X203" s="412">
        <f t="shared" si="219"/>
        <v>1246</v>
      </c>
      <c r="Y203" s="412">
        <f t="shared" si="220"/>
        <v>1470</v>
      </c>
      <c r="Z203" s="412">
        <f t="shared" si="221"/>
        <v>1489</v>
      </c>
      <c r="AA203" s="413">
        <f t="shared" si="271"/>
        <v>1508</v>
      </c>
      <c r="AB203" s="260">
        <f t="shared" si="272"/>
        <v>2406</v>
      </c>
      <c r="AC203" s="261">
        <f t="shared" si="222"/>
        <v>2493</v>
      </c>
      <c r="AD203" s="261">
        <f t="shared" si="223"/>
        <v>2554.5</v>
      </c>
      <c r="AE203" s="261">
        <f t="shared" si="224"/>
        <v>3013.5749999999998</v>
      </c>
      <c r="AF203" s="261">
        <f t="shared" si="225"/>
        <v>3053.25</v>
      </c>
      <c r="AG203" s="262">
        <f t="shared" si="226"/>
        <v>3092.9249999999997</v>
      </c>
      <c r="AH203" s="411">
        <f t="shared" si="227"/>
        <v>1408</v>
      </c>
      <c r="AI203" s="412">
        <f t="shared" si="228"/>
        <v>1459</v>
      </c>
      <c r="AJ203" s="412">
        <f t="shared" si="229"/>
        <v>1495</v>
      </c>
      <c r="AK203" s="412">
        <f t="shared" si="230"/>
        <v>1763</v>
      </c>
      <c r="AL203" s="412">
        <f t="shared" si="231"/>
        <v>1787</v>
      </c>
      <c r="AM203" s="413">
        <f t="shared" si="232"/>
        <v>1810</v>
      </c>
      <c r="AN203" s="269">
        <f t="shared" si="273"/>
        <v>2792</v>
      </c>
      <c r="AO203" s="432">
        <f t="shared" si="233"/>
        <v>2931.5</v>
      </c>
      <c r="AP203" s="432">
        <f t="shared" si="234"/>
        <v>3030.875</v>
      </c>
      <c r="AQ203" s="471">
        <f t="shared" si="235"/>
        <v>3430.9312499999996</v>
      </c>
      <c r="AR203" s="471">
        <f t="shared" si="236"/>
        <v>3490.1875</v>
      </c>
      <c r="AS203" s="472">
        <f t="shared" si="237"/>
        <v>3550.1937499999999</v>
      </c>
      <c r="AT203" s="448">
        <f t="shared" si="238"/>
        <v>1634</v>
      </c>
      <c r="AU203" s="449">
        <f t="shared" si="239"/>
        <v>1715</v>
      </c>
      <c r="AV203" s="449">
        <f t="shared" si="240"/>
        <v>1774</v>
      </c>
      <c r="AW203" s="449">
        <f t="shared" si="241"/>
        <v>2008</v>
      </c>
      <c r="AX203" s="449">
        <f t="shared" si="242"/>
        <v>2042</v>
      </c>
      <c r="AY203" s="450">
        <f t="shared" si="274"/>
        <v>2077</v>
      </c>
      <c r="AZ203" s="260">
        <f t="shared" si="275"/>
        <v>3178</v>
      </c>
      <c r="BA203" s="261">
        <f t="shared" si="243"/>
        <v>3370</v>
      </c>
      <c r="BB203" s="261">
        <f t="shared" si="244"/>
        <v>3507.25</v>
      </c>
      <c r="BC203" s="458">
        <f t="shared" si="245"/>
        <v>3848.2874999999995</v>
      </c>
      <c r="BD203" s="458">
        <f t="shared" si="246"/>
        <v>3927.125</v>
      </c>
      <c r="BE203" s="459">
        <f t="shared" si="247"/>
        <v>4007.4625000000001</v>
      </c>
      <c r="BF203" s="411">
        <f t="shared" si="248"/>
        <v>1860</v>
      </c>
      <c r="BG203" s="412">
        <f t="shared" si="249"/>
        <v>1972</v>
      </c>
      <c r="BH203" s="412">
        <f t="shared" si="250"/>
        <v>2052</v>
      </c>
      <c r="BI203" s="412">
        <f t="shared" si="251"/>
        <v>2252</v>
      </c>
      <c r="BJ203" s="412">
        <f t="shared" si="252"/>
        <v>2298</v>
      </c>
      <c r="BK203" s="413">
        <f t="shared" si="276"/>
        <v>2345</v>
      </c>
      <c r="BL203" s="269">
        <f t="shared" si="277"/>
        <v>3564</v>
      </c>
      <c r="BM203" s="270">
        <f t="shared" si="253"/>
        <v>3808.5</v>
      </c>
      <c r="BN203" s="270">
        <f t="shared" si="254"/>
        <v>3983.625</v>
      </c>
      <c r="BO203" s="458">
        <f t="shared" si="255"/>
        <v>4265.6437499999993</v>
      </c>
      <c r="BP203" s="458">
        <f t="shared" si="256"/>
        <v>4364.0625</v>
      </c>
      <c r="BQ203" s="459">
        <f t="shared" si="257"/>
        <v>4464.7312499999998</v>
      </c>
      <c r="BR203" s="448">
        <f t="shared" si="258"/>
        <v>2085</v>
      </c>
      <c r="BS203" s="449">
        <f t="shared" si="259"/>
        <v>2228</v>
      </c>
      <c r="BT203" s="449">
        <f t="shared" si="260"/>
        <v>2331</v>
      </c>
      <c r="BU203" s="449">
        <f t="shared" si="261"/>
        <v>2496</v>
      </c>
      <c r="BV203" s="449">
        <f t="shared" si="262"/>
        <v>2553</v>
      </c>
      <c r="BW203" s="450">
        <f t="shared" si="278"/>
        <v>2612</v>
      </c>
      <c r="BX203" s="253">
        <v>3950</v>
      </c>
      <c r="BY203" s="431">
        <f t="shared" si="279"/>
        <v>4247</v>
      </c>
      <c r="BZ203" s="431">
        <f t="shared" si="280"/>
        <v>4460</v>
      </c>
      <c r="CA203" s="431">
        <f t="shared" si="281"/>
        <v>4683</v>
      </c>
      <c r="CB203" s="431">
        <f t="shared" si="282"/>
        <v>4801</v>
      </c>
      <c r="CC203" s="433">
        <f t="shared" si="283"/>
        <v>4922</v>
      </c>
      <c r="CD203" s="411">
        <f t="shared" si="263"/>
        <v>2311</v>
      </c>
      <c r="CE203" s="412">
        <f t="shared" si="264"/>
        <v>2485</v>
      </c>
      <c r="CF203" s="412">
        <f t="shared" si="265"/>
        <v>2610</v>
      </c>
      <c r="CG203" s="412">
        <f t="shared" si="266"/>
        <v>2740</v>
      </c>
      <c r="CH203" s="412">
        <f t="shared" si="267"/>
        <v>2809</v>
      </c>
      <c r="CI203" s="441">
        <f t="shared" si="284"/>
        <v>2880</v>
      </c>
      <c r="CJ203" s="247">
        <v>1.58</v>
      </c>
      <c r="CK203" s="391">
        <f t="shared" si="268"/>
        <v>1.6985000000000001</v>
      </c>
      <c r="CL203" s="391">
        <f t="shared" si="285"/>
        <v>1.783425</v>
      </c>
      <c r="CM203" s="391">
        <f t="shared" si="286"/>
        <v>1.87259625</v>
      </c>
      <c r="CN203" s="391">
        <f t="shared" si="287"/>
        <v>1.91941115625</v>
      </c>
      <c r="CO203" s="392">
        <f t="shared" si="288"/>
        <v>1.9673964351562501</v>
      </c>
    </row>
    <row r="204" spans="1:93" x14ac:dyDescent="0.2">
      <c r="A204" s="677">
        <v>3</v>
      </c>
      <c r="B204" s="330" t="s">
        <v>210</v>
      </c>
      <c r="C204" s="331" t="s">
        <v>15</v>
      </c>
      <c r="D204" s="352">
        <v>2391</v>
      </c>
      <c r="E204" s="346">
        <v>2528</v>
      </c>
      <c r="F204" s="346">
        <v>2642</v>
      </c>
      <c r="G204" s="346">
        <v>2759</v>
      </c>
      <c r="H204" s="346">
        <v>2845</v>
      </c>
      <c r="I204" s="347">
        <v>2933</v>
      </c>
      <c r="J204" s="418">
        <f t="shared" si="269"/>
        <v>1678</v>
      </c>
      <c r="K204" s="419">
        <f t="shared" si="208"/>
        <v>1774</v>
      </c>
      <c r="L204" s="419">
        <f t="shared" si="209"/>
        <v>1854</v>
      </c>
      <c r="M204" s="419">
        <f t="shared" si="210"/>
        <v>1936</v>
      </c>
      <c r="N204" s="419">
        <f t="shared" si="211"/>
        <v>1996</v>
      </c>
      <c r="O204" s="420">
        <f t="shared" si="212"/>
        <v>2058</v>
      </c>
      <c r="P204" s="415">
        <f t="shared" si="213"/>
        <v>2988.75</v>
      </c>
      <c r="Q204" s="416">
        <f t="shared" si="214"/>
        <v>3160</v>
      </c>
      <c r="R204" s="416">
        <f t="shared" si="215"/>
        <v>3302.5</v>
      </c>
      <c r="S204" s="455">
        <f t="shared" si="270"/>
        <v>3966.0624999999995</v>
      </c>
      <c r="T204" s="455">
        <f t="shared" si="216"/>
        <v>4089.6874999999995</v>
      </c>
      <c r="U204" s="456">
        <f t="shared" si="216"/>
        <v>4216.1875</v>
      </c>
      <c r="V204" s="451">
        <f t="shared" si="217"/>
        <v>1749</v>
      </c>
      <c r="W204" s="407">
        <f t="shared" si="218"/>
        <v>1849</v>
      </c>
      <c r="X204" s="407">
        <f t="shared" si="219"/>
        <v>1932</v>
      </c>
      <c r="Y204" s="407">
        <f t="shared" si="220"/>
        <v>2321</v>
      </c>
      <c r="Z204" s="407">
        <f t="shared" si="221"/>
        <v>2393</v>
      </c>
      <c r="AA204" s="408">
        <f t="shared" si="271"/>
        <v>2467</v>
      </c>
      <c r="AB204" s="415">
        <f t="shared" si="272"/>
        <v>3586.5</v>
      </c>
      <c r="AC204" s="416">
        <f t="shared" si="222"/>
        <v>3792</v>
      </c>
      <c r="AD204" s="416">
        <f t="shared" si="223"/>
        <v>3963</v>
      </c>
      <c r="AE204" s="416">
        <f t="shared" si="224"/>
        <v>4759.2749999999996</v>
      </c>
      <c r="AF204" s="416">
        <f t="shared" si="225"/>
        <v>4907.6249999999991</v>
      </c>
      <c r="AG204" s="417">
        <f t="shared" si="226"/>
        <v>5059.4250000000002</v>
      </c>
      <c r="AH204" s="406">
        <f t="shared" si="227"/>
        <v>2099</v>
      </c>
      <c r="AI204" s="407">
        <f t="shared" si="228"/>
        <v>2219</v>
      </c>
      <c r="AJ204" s="407">
        <f t="shared" si="229"/>
        <v>2319</v>
      </c>
      <c r="AK204" s="407">
        <f t="shared" si="230"/>
        <v>2785</v>
      </c>
      <c r="AL204" s="407">
        <f t="shared" si="231"/>
        <v>2871</v>
      </c>
      <c r="AM204" s="408">
        <f t="shared" si="232"/>
        <v>2960</v>
      </c>
      <c r="AN204" s="429">
        <f t="shared" si="273"/>
        <v>3754.625</v>
      </c>
      <c r="AO204" s="427">
        <f t="shared" si="233"/>
        <v>3988.75</v>
      </c>
      <c r="AP204" s="427">
        <f t="shared" si="234"/>
        <v>4174.25</v>
      </c>
      <c r="AQ204" s="467">
        <f t="shared" si="235"/>
        <v>4831.7062499999993</v>
      </c>
      <c r="AR204" s="467">
        <f t="shared" si="236"/>
        <v>4974.7187499999991</v>
      </c>
      <c r="AS204" s="468">
        <f t="shared" si="237"/>
        <v>5121.0687500000004</v>
      </c>
      <c r="AT204" s="442">
        <f t="shared" si="238"/>
        <v>2197</v>
      </c>
      <c r="AU204" s="443">
        <f t="shared" si="239"/>
        <v>2334</v>
      </c>
      <c r="AV204" s="443">
        <f t="shared" si="240"/>
        <v>2442</v>
      </c>
      <c r="AW204" s="443">
        <f t="shared" si="241"/>
        <v>2827</v>
      </c>
      <c r="AX204" s="443">
        <f t="shared" si="242"/>
        <v>2911</v>
      </c>
      <c r="AY204" s="444">
        <f t="shared" si="274"/>
        <v>2996</v>
      </c>
      <c r="AZ204" s="415">
        <f t="shared" si="275"/>
        <v>3922.75</v>
      </c>
      <c r="BA204" s="416">
        <f t="shared" si="243"/>
        <v>4185.5</v>
      </c>
      <c r="BB204" s="416">
        <f t="shared" si="244"/>
        <v>4385.5</v>
      </c>
      <c r="BC204" s="455">
        <f t="shared" si="245"/>
        <v>4904.1374999999989</v>
      </c>
      <c r="BD204" s="455">
        <f t="shared" si="246"/>
        <v>5041.8124999999991</v>
      </c>
      <c r="BE204" s="456">
        <f t="shared" si="247"/>
        <v>5182.7125000000005</v>
      </c>
      <c r="BF204" s="406">
        <f t="shared" si="248"/>
        <v>2295</v>
      </c>
      <c r="BG204" s="407">
        <f t="shared" si="249"/>
        <v>2449</v>
      </c>
      <c r="BH204" s="407">
        <f t="shared" si="250"/>
        <v>2566</v>
      </c>
      <c r="BI204" s="407">
        <f t="shared" si="251"/>
        <v>2869</v>
      </c>
      <c r="BJ204" s="407">
        <f t="shared" si="252"/>
        <v>2950</v>
      </c>
      <c r="BK204" s="408">
        <f t="shared" si="276"/>
        <v>3032</v>
      </c>
      <c r="BL204" s="429">
        <f t="shared" si="277"/>
        <v>4090.875</v>
      </c>
      <c r="BM204" s="434">
        <f t="shared" si="253"/>
        <v>4382.25</v>
      </c>
      <c r="BN204" s="434">
        <f t="shared" si="254"/>
        <v>4596.75</v>
      </c>
      <c r="BO204" s="455">
        <f t="shared" si="255"/>
        <v>4976.5687499999985</v>
      </c>
      <c r="BP204" s="455">
        <f t="shared" si="256"/>
        <v>5108.9062499999991</v>
      </c>
      <c r="BQ204" s="456">
        <f t="shared" si="257"/>
        <v>5244.3562500000007</v>
      </c>
      <c r="BR204" s="442">
        <f t="shared" si="258"/>
        <v>2394</v>
      </c>
      <c r="BS204" s="443">
        <f t="shared" si="259"/>
        <v>2564</v>
      </c>
      <c r="BT204" s="443">
        <f t="shared" si="260"/>
        <v>2690</v>
      </c>
      <c r="BU204" s="443">
        <f t="shared" si="261"/>
        <v>2912</v>
      </c>
      <c r="BV204" s="443">
        <f t="shared" si="262"/>
        <v>2989</v>
      </c>
      <c r="BW204" s="444">
        <f t="shared" si="278"/>
        <v>3068</v>
      </c>
      <c r="BX204" s="430">
        <v>4259</v>
      </c>
      <c r="BY204" s="426">
        <f t="shared" si="279"/>
        <v>4579</v>
      </c>
      <c r="BZ204" s="426">
        <f t="shared" si="280"/>
        <v>4808</v>
      </c>
      <c r="CA204" s="426">
        <f t="shared" si="281"/>
        <v>5049</v>
      </c>
      <c r="CB204" s="426">
        <f t="shared" si="282"/>
        <v>5176</v>
      </c>
      <c r="CC204" s="428">
        <f t="shared" si="283"/>
        <v>5306</v>
      </c>
      <c r="CD204" s="406">
        <f t="shared" si="263"/>
        <v>2492</v>
      </c>
      <c r="CE204" s="407">
        <f t="shared" si="264"/>
        <v>2679</v>
      </c>
      <c r="CF204" s="407">
        <f t="shared" si="265"/>
        <v>2813</v>
      </c>
      <c r="CG204" s="407">
        <f t="shared" si="266"/>
        <v>2954</v>
      </c>
      <c r="CH204" s="407">
        <f t="shared" si="267"/>
        <v>3028</v>
      </c>
      <c r="CI204" s="439">
        <f t="shared" si="284"/>
        <v>3105</v>
      </c>
      <c r="CJ204" s="402">
        <v>1.7</v>
      </c>
      <c r="CK204" s="403">
        <f t="shared" si="268"/>
        <v>1.8274999999999999</v>
      </c>
      <c r="CL204" s="403">
        <f t="shared" si="285"/>
        <v>1.9188749999999999</v>
      </c>
      <c r="CM204" s="403">
        <f t="shared" si="286"/>
        <v>2.0148187499999999</v>
      </c>
      <c r="CN204" s="403">
        <f t="shared" si="287"/>
        <v>2.0651892187500001</v>
      </c>
      <c r="CO204" s="404">
        <f t="shared" si="288"/>
        <v>2.1168189492187501</v>
      </c>
    </row>
    <row r="205" spans="1:93" x14ac:dyDescent="0.2">
      <c r="A205" s="679"/>
      <c r="B205" s="332" t="s">
        <v>211</v>
      </c>
      <c r="C205" s="333" t="s">
        <v>15</v>
      </c>
      <c r="D205" s="353">
        <v>2290</v>
      </c>
      <c r="E205" s="348">
        <v>2421</v>
      </c>
      <c r="F205" s="348">
        <v>2530</v>
      </c>
      <c r="G205" s="348">
        <v>2641</v>
      </c>
      <c r="H205" s="348">
        <v>2724</v>
      </c>
      <c r="I205" s="349">
        <v>2807</v>
      </c>
      <c r="J205" s="343">
        <f t="shared" si="269"/>
        <v>1607</v>
      </c>
      <c r="K205" s="344">
        <f t="shared" si="208"/>
        <v>1699</v>
      </c>
      <c r="L205" s="344">
        <f t="shared" si="209"/>
        <v>1775</v>
      </c>
      <c r="M205" s="344">
        <f t="shared" si="210"/>
        <v>1853</v>
      </c>
      <c r="N205" s="344">
        <f t="shared" si="211"/>
        <v>1911</v>
      </c>
      <c r="O205" s="345">
        <f t="shared" si="212"/>
        <v>1969</v>
      </c>
      <c r="P205" s="257">
        <f t="shared" si="213"/>
        <v>2862.5</v>
      </c>
      <c r="Q205" s="248">
        <f t="shared" si="214"/>
        <v>3026.25</v>
      </c>
      <c r="R205" s="248">
        <f t="shared" si="215"/>
        <v>3162.5</v>
      </c>
      <c r="S205" s="454">
        <f t="shared" si="270"/>
        <v>3796.4374999999995</v>
      </c>
      <c r="T205" s="454">
        <f t="shared" si="216"/>
        <v>3915.7499999999995</v>
      </c>
      <c r="U205" s="457">
        <f t="shared" si="216"/>
        <v>4035.0624999999995</v>
      </c>
      <c r="V205" s="452">
        <f t="shared" si="217"/>
        <v>1675</v>
      </c>
      <c r="W205" s="405">
        <f t="shared" si="218"/>
        <v>1771</v>
      </c>
      <c r="X205" s="405">
        <f t="shared" si="219"/>
        <v>1851</v>
      </c>
      <c r="Y205" s="405">
        <f t="shared" si="220"/>
        <v>2221</v>
      </c>
      <c r="Z205" s="405">
        <f t="shared" si="221"/>
        <v>2291</v>
      </c>
      <c r="AA205" s="410">
        <f t="shared" si="271"/>
        <v>2361</v>
      </c>
      <c r="AB205" s="257">
        <f t="shared" si="272"/>
        <v>3435</v>
      </c>
      <c r="AC205" s="248">
        <f t="shared" si="222"/>
        <v>3631.5</v>
      </c>
      <c r="AD205" s="248">
        <f t="shared" si="223"/>
        <v>3795</v>
      </c>
      <c r="AE205" s="248">
        <f t="shared" si="224"/>
        <v>4555.7249999999995</v>
      </c>
      <c r="AF205" s="248">
        <f t="shared" si="225"/>
        <v>4698.8999999999996</v>
      </c>
      <c r="AG205" s="258">
        <f t="shared" si="226"/>
        <v>4842.0749999999989</v>
      </c>
      <c r="AH205" s="409">
        <f t="shared" si="227"/>
        <v>2010</v>
      </c>
      <c r="AI205" s="405">
        <f t="shared" si="228"/>
        <v>2125</v>
      </c>
      <c r="AJ205" s="405">
        <f t="shared" si="229"/>
        <v>2221</v>
      </c>
      <c r="AK205" s="405">
        <f t="shared" si="230"/>
        <v>2666</v>
      </c>
      <c r="AL205" s="405">
        <f t="shared" si="231"/>
        <v>2749</v>
      </c>
      <c r="AM205" s="410">
        <f t="shared" si="232"/>
        <v>2833</v>
      </c>
      <c r="AN205" s="263">
        <f t="shared" si="273"/>
        <v>3608.75</v>
      </c>
      <c r="AO205" s="366">
        <f t="shared" si="233"/>
        <v>3833.625</v>
      </c>
      <c r="AP205" s="366">
        <f t="shared" si="234"/>
        <v>4011.75</v>
      </c>
      <c r="AQ205" s="469">
        <f t="shared" si="235"/>
        <v>4640.7937499999998</v>
      </c>
      <c r="AR205" s="469">
        <f t="shared" si="236"/>
        <v>4778.9249999999993</v>
      </c>
      <c r="AS205" s="470">
        <f t="shared" si="237"/>
        <v>4917.8062499999996</v>
      </c>
      <c r="AT205" s="445">
        <f t="shared" si="238"/>
        <v>2112</v>
      </c>
      <c r="AU205" s="446">
        <f t="shared" si="239"/>
        <v>2243</v>
      </c>
      <c r="AV205" s="446">
        <f t="shared" si="240"/>
        <v>2347</v>
      </c>
      <c r="AW205" s="446">
        <f t="shared" si="241"/>
        <v>2715</v>
      </c>
      <c r="AX205" s="446">
        <f t="shared" si="242"/>
        <v>2796</v>
      </c>
      <c r="AY205" s="447">
        <f t="shared" si="274"/>
        <v>2877</v>
      </c>
      <c r="AZ205" s="257">
        <f t="shared" si="275"/>
        <v>3782.5</v>
      </c>
      <c r="BA205" s="248">
        <f t="shared" si="243"/>
        <v>4035.75</v>
      </c>
      <c r="BB205" s="248">
        <f t="shared" si="244"/>
        <v>4228.5</v>
      </c>
      <c r="BC205" s="454">
        <f t="shared" si="245"/>
        <v>4725.8625000000002</v>
      </c>
      <c r="BD205" s="454">
        <f t="shared" si="246"/>
        <v>4858.9499999999989</v>
      </c>
      <c r="BE205" s="457">
        <f t="shared" si="247"/>
        <v>4993.5375000000004</v>
      </c>
      <c r="BF205" s="409">
        <f t="shared" si="248"/>
        <v>2213</v>
      </c>
      <c r="BG205" s="405">
        <f t="shared" si="249"/>
        <v>2361</v>
      </c>
      <c r="BH205" s="405">
        <f t="shared" si="250"/>
        <v>2474</v>
      </c>
      <c r="BI205" s="405">
        <f t="shared" si="251"/>
        <v>2765</v>
      </c>
      <c r="BJ205" s="405">
        <f t="shared" si="252"/>
        <v>2843</v>
      </c>
      <c r="BK205" s="410">
        <f t="shared" si="276"/>
        <v>2922</v>
      </c>
      <c r="BL205" s="263">
        <f t="shared" si="277"/>
        <v>3956.25</v>
      </c>
      <c r="BM205" s="264">
        <f t="shared" si="253"/>
        <v>4237.875</v>
      </c>
      <c r="BN205" s="264">
        <f t="shared" si="254"/>
        <v>4445.25</v>
      </c>
      <c r="BO205" s="454">
        <f t="shared" si="255"/>
        <v>4810.9312500000005</v>
      </c>
      <c r="BP205" s="454">
        <f t="shared" si="256"/>
        <v>4938.9749999999985</v>
      </c>
      <c r="BQ205" s="457">
        <f t="shared" si="257"/>
        <v>5069.2687500000011</v>
      </c>
      <c r="BR205" s="445">
        <f t="shared" si="258"/>
        <v>2315</v>
      </c>
      <c r="BS205" s="446">
        <f t="shared" si="259"/>
        <v>2480</v>
      </c>
      <c r="BT205" s="446">
        <f t="shared" si="260"/>
        <v>2601</v>
      </c>
      <c r="BU205" s="446">
        <f t="shared" si="261"/>
        <v>2815</v>
      </c>
      <c r="BV205" s="446">
        <f t="shared" si="262"/>
        <v>2890</v>
      </c>
      <c r="BW205" s="447">
        <f t="shared" si="278"/>
        <v>2966</v>
      </c>
      <c r="BX205" s="252">
        <v>4130</v>
      </c>
      <c r="BY205" s="387">
        <f t="shared" si="279"/>
        <v>4440</v>
      </c>
      <c r="BZ205" s="387">
        <f t="shared" si="280"/>
        <v>4662</v>
      </c>
      <c r="CA205" s="387">
        <f t="shared" si="281"/>
        <v>4896</v>
      </c>
      <c r="CB205" s="387">
        <f t="shared" si="282"/>
        <v>5019</v>
      </c>
      <c r="CC205" s="388">
        <f t="shared" si="283"/>
        <v>5145</v>
      </c>
      <c r="CD205" s="409">
        <f t="shared" si="263"/>
        <v>2417</v>
      </c>
      <c r="CE205" s="405">
        <f t="shared" si="264"/>
        <v>2598</v>
      </c>
      <c r="CF205" s="405">
        <f t="shared" si="265"/>
        <v>2728</v>
      </c>
      <c r="CG205" s="405">
        <f t="shared" si="266"/>
        <v>2865</v>
      </c>
      <c r="CH205" s="405">
        <f t="shared" si="267"/>
        <v>2937</v>
      </c>
      <c r="CI205" s="440">
        <f t="shared" si="284"/>
        <v>3010</v>
      </c>
      <c r="CJ205" s="246">
        <v>1.65</v>
      </c>
      <c r="CK205" s="389">
        <f t="shared" si="268"/>
        <v>1.7737499999999999</v>
      </c>
      <c r="CL205" s="389">
        <f t="shared" si="285"/>
        <v>1.8624375</v>
      </c>
      <c r="CM205" s="389">
        <f t="shared" si="286"/>
        <v>1.955559375</v>
      </c>
      <c r="CN205" s="389">
        <f t="shared" si="287"/>
        <v>2.004448359375</v>
      </c>
      <c r="CO205" s="390">
        <f t="shared" si="288"/>
        <v>2.0545595683593749</v>
      </c>
    </row>
    <row r="206" spans="1:93" x14ac:dyDescent="0.2">
      <c r="A206" s="679"/>
      <c r="B206" s="332" t="s">
        <v>212</v>
      </c>
      <c r="C206" s="333" t="s">
        <v>15</v>
      </c>
      <c r="D206" s="353">
        <v>1905</v>
      </c>
      <c r="E206" s="348">
        <v>2013</v>
      </c>
      <c r="F206" s="348">
        <v>2102</v>
      </c>
      <c r="G206" s="348">
        <v>2193</v>
      </c>
      <c r="H206" s="348">
        <v>2260</v>
      </c>
      <c r="I206" s="349">
        <v>2327</v>
      </c>
      <c r="J206" s="343">
        <f t="shared" si="269"/>
        <v>1337</v>
      </c>
      <c r="K206" s="344">
        <f t="shared" si="208"/>
        <v>1412</v>
      </c>
      <c r="L206" s="344">
        <f t="shared" si="209"/>
        <v>1475</v>
      </c>
      <c r="M206" s="344">
        <f t="shared" si="210"/>
        <v>1539</v>
      </c>
      <c r="N206" s="344">
        <f t="shared" si="211"/>
        <v>1586</v>
      </c>
      <c r="O206" s="345">
        <f t="shared" si="212"/>
        <v>1633</v>
      </c>
      <c r="P206" s="257">
        <f t="shared" si="213"/>
        <v>2381.25</v>
      </c>
      <c r="Q206" s="248">
        <f t="shared" si="214"/>
        <v>2516.25</v>
      </c>
      <c r="R206" s="248">
        <f t="shared" si="215"/>
        <v>2627.5</v>
      </c>
      <c r="S206" s="454">
        <f t="shared" si="270"/>
        <v>3152.4374999999995</v>
      </c>
      <c r="T206" s="454">
        <f t="shared" si="216"/>
        <v>3248.7499999999995</v>
      </c>
      <c r="U206" s="457">
        <f t="shared" si="216"/>
        <v>3345.0624999999995</v>
      </c>
      <c r="V206" s="452">
        <f t="shared" si="217"/>
        <v>1394</v>
      </c>
      <c r="W206" s="405">
        <f t="shared" si="218"/>
        <v>1473</v>
      </c>
      <c r="X206" s="405">
        <f t="shared" si="219"/>
        <v>1538</v>
      </c>
      <c r="Y206" s="405">
        <f t="shared" si="220"/>
        <v>1845</v>
      </c>
      <c r="Z206" s="405">
        <f t="shared" si="221"/>
        <v>1901</v>
      </c>
      <c r="AA206" s="410">
        <f t="shared" si="271"/>
        <v>1957</v>
      </c>
      <c r="AB206" s="257">
        <f t="shared" si="272"/>
        <v>2857.5</v>
      </c>
      <c r="AC206" s="248">
        <f t="shared" si="222"/>
        <v>3019.5</v>
      </c>
      <c r="AD206" s="248">
        <f t="shared" si="223"/>
        <v>3153</v>
      </c>
      <c r="AE206" s="248">
        <f t="shared" si="224"/>
        <v>3782.9249999999993</v>
      </c>
      <c r="AF206" s="248">
        <f t="shared" si="225"/>
        <v>3898.4999999999991</v>
      </c>
      <c r="AG206" s="258">
        <f t="shared" si="226"/>
        <v>4014.0749999999994</v>
      </c>
      <c r="AH206" s="409">
        <f t="shared" si="227"/>
        <v>1672</v>
      </c>
      <c r="AI206" s="405">
        <f t="shared" si="228"/>
        <v>1767</v>
      </c>
      <c r="AJ206" s="405">
        <f t="shared" si="229"/>
        <v>1845</v>
      </c>
      <c r="AK206" s="405">
        <f t="shared" si="230"/>
        <v>2214</v>
      </c>
      <c r="AL206" s="405">
        <f t="shared" si="231"/>
        <v>2281</v>
      </c>
      <c r="AM206" s="410">
        <f t="shared" si="232"/>
        <v>2349</v>
      </c>
      <c r="AN206" s="263">
        <f t="shared" si="273"/>
        <v>3164.875</v>
      </c>
      <c r="AO206" s="366">
        <f t="shared" si="233"/>
        <v>3363.125</v>
      </c>
      <c r="AP206" s="366">
        <f t="shared" si="234"/>
        <v>3518.25</v>
      </c>
      <c r="AQ206" s="469">
        <f t="shared" si="235"/>
        <v>4048.4437499999995</v>
      </c>
      <c r="AR206" s="469">
        <f t="shared" si="236"/>
        <v>4165.6249999999991</v>
      </c>
      <c r="AS206" s="470">
        <f t="shared" si="237"/>
        <v>4283.5562499999996</v>
      </c>
      <c r="AT206" s="445">
        <f t="shared" si="238"/>
        <v>1852</v>
      </c>
      <c r="AU206" s="446">
        <f t="shared" si="239"/>
        <v>1968</v>
      </c>
      <c r="AV206" s="446">
        <f t="shared" si="240"/>
        <v>2059</v>
      </c>
      <c r="AW206" s="446">
        <f t="shared" si="241"/>
        <v>2369</v>
      </c>
      <c r="AX206" s="446">
        <f t="shared" si="242"/>
        <v>2437</v>
      </c>
      <c r="AY206" s="447">
        <f t="shared" si="274"/>
        <v>2506</v>
      </c>
      <c r="AZ206" s="257">
        <f t="shared" si="275"/>
        <v>3472.25</v>
      </c>
      <c r="BA206" s="248">
        <f t="shared" si="243"/>
        <v>3706.75</v>
      </c>
      <c r="BB206" s="248">
        <f t="shared" si="244"/>
        <v>3883.5</v>
      </c>
      <c r="BC206" s="454">
        <f t="shared" si="245"/>
        <v>4313.9624999999996</v>
      </c>
      <c r="BD206" s="454">
        <f t="shared" si="246"/>
        <v>4432.7499999999991</v>
      </c>
      <c r="BE206" s="457">
        <f t="shared" si="247"/>
        <v>4553.0374999999995</v>
      </c>
      <c r="BF206" s="409">
        <f t="shared" si="248"/>
        <v>2032</v>
      </c>
      <c r="BG206" s="405">
        <f t="shared" si="249"/>
        <v>2169</v>
      </c>
      <c r="BH206" s="405">
        <f t="shared" si="250"/>
        <v>2272</v>
      </c>
      <c r="BI206" s="405">
        <f t="shared" si="251"/>
        <v>2524</v>
      </c>
      <c r="BJ206" s="405">
        <f t="shared" si="252"/>
        <v>2594</v>
      </c>
      <c r="BK206" s="410">
        <f t="shared" si="276"/>
        <v>2664</v>
      </c>
      <c r="BL206" s="263">
        <f t="shared" si="277"/>
        <v>3779.625</v>
      </c>
      <c r="BM206" s="264">
        <f t="shared" si="253"/>
        <v>4050.375</v>
      </c>
      <c r="BN206" s="264">
        <f t="shared" si="254"/>
        <v>4248.75</v>
      </c>
      <c r="BO206" s="454">
        <f t="shared" si="255"/>
        <v>4579.4812499999998</v>
      </c>
      <c r="BP206" s="454">
        <f t="shared" si="256"/>
        <v>4699.8749999999991</v>
      </c>
      <c r="BQ206" s="457">
        <f t="shared" si="257"/>
        <v>4822.5187499999993</v>
      </c>
      <c r="BR206" s="445">
        <f t="shared" si="258"/>
        <v>2212</v>
      </c>
      <c r="BS206" s="446">
        <f t="shared" si="259"/>
        <v>2370</v>
      </c>
      <c r="BT206" s="446">
        <f t="shared" si="260"/>
        <v>2486</v>
      </c>
      <c r="BU206" s="446">
        <f t="shared" si="261"/>
        <v>2679</v>
      </c>
      <c r="BV206" s="446">
        <f t="shared" si="262"/>
        <v>2750</v>
      </c>
      <c r="BW206" s="447">
        <f t="shared" si="278"/>
        <v>2822</v>
      </c>
      <c r="BX206" s="252">
        <v>4087</v>
      </c>
      <c r="BY206" s="387">
        <f t="shared" si="279"/>
        <v>4394</v>
      </c>
      <c r="BZ206" s="387">
        <f t="shared" si="280"/>
        <v>4614</v>
      </c>
      <c r="CA206" s="387">
        <f t="shared" si="281"/>
        <v>4845</v>
      </c>
      <c r="CB206" s="387">
        <f t="shared" si="282"/>
        <v>4967</v>
      </c>
      <c r="CC206" s="388">
        <f t="shared" si="283"/>
        <v>5092</v>
      </c>
      <c r="CD206" s="409">
        <f t="shared" si="263"/>
        <v>2391</v>
      </c>
      <c r="CE206" s="405">
        <f t="shared" si="264"/>
        <v>2571</v>
      </c>
      <c r="CF206" s="405">
        <f t="shared" si="265"/>
        <v>2700</v>
      </c>
      <c r="CG206" s="405">
        <f t="shared" si="266"/>
        <v>2835</v>
      </c>
      <c r="CH206" s="405">
        <f t="shared" si="267"/>
        <v>2906</v>
      </c>
      <c r="CI206" s="440">
        <f t="shared" si="284"/>
        <v>2979</v>
      </c>
      <c r="CJ206" s="246">
        <v>1.63</v>
      </c>
      <c r="CK206" s="389">
        <f t="shared" si="268"/>
        <v>1.7522499999999999</v>
      </c>
      <c r="CL206" s="389">
        <f t="shared" si="285"/>
        <v>1.8398625</v>
      </c>
      <c r="CM206" s="389">
        <f t="shared" si="286"/>
        <v>1.9318556249999999</v>
      </c>
      <c r="CN206" s="389">
        <f t="shared" si="287"/>
        <v>1.9801520156249999</v>
      </c>
      <c r="CO206" s="390">
        <f t="shared" si="288"/>
        <v>2.0296558160156248</v>
      </c>
    </row>
    <row r="207" spans="1:93" ht="13.5" thickBot="1" x14ac:dyDescent="0.25">
      <c r="A207" s="678"/>
      <c r="B207" s="334" t="s">
        <v>213</v>
      </c>
      <c r="C207" s="335" t="s">
        <v>15</v>
      </c>
      <c r="D207" s="354">
        <v>1604</v>
      </c>
      <c r="E207" s="350">
        <v>1662</v>
      </c>
      <c r="F207" s="350">
        <v>1703</v>
      </c>
      <c r="G207" s="350">
        <v>1747</v>
      </c>
      <c r="H207" s="350">
        <v>1770</v>
      </c>
      <c r="I207" s="351">
        <v>1793</v>
      </c>
      <c r="J207" s="421">
        <f t="shared" si="269"/>
        <v>1126</v>
      </c>
      <c r="K207" s="422">
        <f t="shared" si="208"/>
        <v>1166</v>
      </c>
      <c r="L207" s="422">
        <f t="shared" si="209"/>
        <v>1195</v>
      </c>
      <c r="M207" s="422">
        <f t="shared" si="210"/>
        <v>1226</v>
      </c>
      <c r="N207" s="422">
        <f t="shared" si="211"/>
        <v>1242</v>
      </c>
      <c r="O207" s="423">
        <f t="shared" si="212"/>
        <v>1258</v>
      </c>
      <c r="P207" s="260">
        <f t="shared" si="213"/>
        <v>2005</v>
      </c>
      <c r="Q207" s="261">
        <f t="shared" si="214"/>
        <v>2077.5</v>
      </c>
      <c r="R207" s="261">
        <f t="shared" si="215"/>
        <v>2128.75</v>
      </c>
      <c r="S207" s="458">
        <f t="shared" si="270"/>
        <v>2511.3125</v>
      </c>
      <c r="T207" s="458">
        <f t="shared" si="216"/>
        <v>2544.375</v>
      </c>
      <c r="U207" s="459">
        <f t="shared" si="216"/>
        <v>2577.4375</v>
      </c>
      <c r="V207" s="453">
        <f t="shared" si="217"/>
        <v>1173</v>
      </c>
      <c r="W207" s="412">
        <f t="shared" si="218"/>
        <v>1216</v>
      </c>
      <c r="X207" s="412">
        <f t="shared" si="219"/>
        <v>1246</v>
      </c>
      <c r="Y207" s="412">
        <f t="shared" si="220"/>
        <v>1470</v>
      </c>
      <c r="Z207" s="412">
        <f t="shared" si="221"/>
        <v>1489</v>
      </c>
      <c r="AA207" s="413">
        <f t="shared" si="271"/>
        <v>1508</v>
      </c>
      <c r="AB207" s="260">
        <f t="shared" si="272"/>
        <v>2406</v>
      </c>
      <c r="AC207" s="261">
        <f t="shared" si="222"/>
        <v>2493</v>
      </c>
      <c r="AD207" s="261">
        <f t="shared" si="223"/>
        <v>2554.5</v>
      </c>
      <c r="AE207" s="261">
        <f t="shared" si="224"/>
        <v>3013.5749999999998</v>
      </c>
      <c r="AF207" s="261">
        <f t="shared" si="225"/>
        <v>3053.25</v>
      </c>
      <c r="AG207" s="262">
        <f t="shared" si="226"/>
        <v>3092.9249999999997</v>
      </c>
      <c r="AH207" s="411">
        <f t="shared" si="227"/>
        <v>1408</v>
      </c>
      <c r="AI207" s="412">
        <f t="shared" si="228"/>
        <v>1459</v>
      </c>
      <c r="AJ207" s="412">
        <f t="shared" si="229"/>
        <v>1495</v>
      </c>
      <c r="AK207" s="412">
        <f t="shared" si="230"/>
        <v>1763</v>
      </c>
      <c r="AL207" s="412">
        <f t="shared" si="231"/>
        <v>1787</v>
      </c>
      <c r="AM207" s="413">
        <f t="shared" si="232"/>
        <v>1810</v>
      </c>
      <c r="AN207" s="269">
        <f t="shared" si="273"/>
        <v>2792</v>
      </c>
      <c r="AO207" s="432">
        <f t="shared" si="233"/>
        <v>2931.5</v>
      </c>
      <c r="AP207" s="432">
        <f t="shared" si="234"/>
        <v>3030.875</v>
      </c>
      <c r="AQ207" s="471">
        <f t="shared" si="235"/>
        <v>3430.9312499999996</v>
      </c>
      <c r="AR207" s="471">
        <f t="shared" si="236"/>
        <v>3490.1875</v>
      </c>
      <c r="AS207" s="472">
        <f t="shared" si="237"/>
        <v>3550.1937499999999</v>
      </c>
      <c r="AT207" s="448">
        <f t="shared" si="238"/>
        <v>1634</v>
      </c>
      <c r="AU207" s="449">
        <f t="shared" si="239"/>
        <v>1715</v>
      </c>
      <c r="AV207" s="449">
        <f t="shared" si="240"/>
        <v>1774</v>
      </c>
      <c r="AW207" s="449">
        <f t="shared" si="241"/>
        <v>2008</v>
      </c>
      <c r="AX207" s="449">
        <f t="shared" si="242"/>
        <v>2042</v>
      </c>
      <c r="AY207" s="450">
        <f t="shared" si="274"/>
        <v>2077</v>
      </c>
      <c r="AZ207" s="260">
        <f t="shared" si="275"/>
        <v>3178</v>
      </c>
      <c r="BA207" s="261">
        <f t="shared" si="243"/>
        <v>3370</v>
      </c>
      <c r="BB207" s="261">
        <f t="shared" si="244"/>
        <v>3507.25</v>
      </c>
      <c r="BC207" s="458">
        <f t="shared" si="245"/>
        <v>3848.2874999999995</v>
      </c>
      <c r="BD207" s="458">
        <f t="shared" si="246"/>
        <v>3927.125</v>
      </c>
      <c r="BE207" s="459">
        <f t="shared" si="247"/>
        <v>4007.4625000000001</v>
      </c>
      <c r="BF207" s="411">
        <f t="shared" si="248"/>
        <v>1860</v>
      </c>
      <c r="BG207" s="412">
        <f t="shared" si="249"/>
        <v>1972</v>
      </c>
      <c r="BH207" s="412">
        <f t="shared" si="250"/>
        <v>2052</v>
      </c>
      <c r="BI207" s="412">
        <f t="shared" si="251"/>
        <v>2252</v>
      </c>
      <c r="BJ207" s="412">
        <f t="shared" si="252"/>
        <v>2298</v>
      </c>
      <c r="BK207" s="413">
        <f t="shared" si="276"/>
        <v>2345</v>
      </c>
      <c r="BL207" s="269">
        <f t="shared" si="277"/>
        <v>3564</v>
      </c>
      <c r="BM207" s="270">
        <f t="shared" si="253"/>
        <v>3808.5</v>
      </c>
      <c r="BN207" s="270">
        <f t="shared" si="254"/>
        <v>3983.625</v>
      </c>
      <c r="BO207" s="458">
        <f t="shared" si="255"/>
        <v>4265.6437499999993</v>
      </c>
      <c r="BP207" s="458">
        <f t="shared" si="256"/>
        <v>4364.0625</v>
      </c>
      <c r="BQ207" s="459">
        <f t="shared" si="257"/>
        <v>4464.7312499999998</v>
      </c>
      <c r="BR207" s="448">
        <f t="shared" si="258"/>
        <v>2085</v>
      </c>
      <c r="BS207" s="449">
        <f t="shared" si="259"/>
        <v>2228</v>
      </c>
      <c r="BT207" s="449">
        <f t="shared" si="260"/>
        <v>2331</v>
      </c>
      <c r="BU207" s="449">
        <f t="shared" si="261"/>
        <v>2496</v>
      </c>
      <c r="BV207" s="449">
        <f t="shared" si="262"/>
        <v>2553</v>
      </c>
      <c r="BW207" s="450">
        <f t="shared" si="278"/>
        <v>2612</v>
      </c>
      <c r="BX207" s="253">
        <v>3950</v>
      </c>
      <c r="BY207" s="431">
        <f t="shared" si="279"/>
        <v>4247</v>
      </c>
      <c r="BZ207" s="431">
        <f t="shared" si="280"/>
        <v>4460</v>
      </c>
      <c r="CA207" s="431">
        <f t="shared" si="281"/>
        <v>4683</v>
      </c>
      <c r="CB207" s="431">
        <f t="shared" si="282"/>
        <v>4801</v>
      </c>
      <c r="CC207" s="433">
        <f t="shared" si="283"/>
        <v>4922</v>
      </c>
      <c r="CD207" s="411">
        <f t="shared" si="263"/>
        <v>2311</v>
      </c>
      <c r="CE207" s="412">
        <f t="shared" si="264"/>
        <v>2485</v>
      </c>
      <c r="CF207" s="412">
        <f t="shared" si="265"/>
        <v>2610</v>
      </c>
      <c r="CG207" s="412">
        <f t="shared" si="266"/>
        <v>2740</v>
      </c>
      <c r="CH207" s="412">
        <f t="shared" si="267"/>
        <v>2809</v>
      </c>
      <c r="CI207" s="441">
        <f t="shared" si="284"/>
        <v>2880</v>
      </c>
      <c r="CJ207" s="247">
        <v>1.58</v>
      </c>
      <c r="CK207" s="391">
        <f t="shared" si="268"/>
        <v>1.6985000000000001</v>
      </c>
      <c r="CL207" s="391">
        <f t="shared" si="285"/>
        <v>1.783425</v>
      </c>
      <c r="CM207" s="391">
        <f t="shared" si="286"/>
        <v>1.87259625</v>
      </c>
      <c r="CN207" s="391">
        <f t="shared" si="287"/>
        <v>1.91941115625</v>
      </c>
      <c r="CO207" s="392">
        <f t="shared" si="288"/>
        <v>1.9673964351562501</v>
      </c>
    </row>
    <row r="208" spans="1:93" ht="25.5" x14ac:dyDescent="0.2">
      <c r="A208" s="677">
        <v>4</v>
      </c>
      <c r="B208" s="330" t="s">
        <v>264</v>
      </c>
      <c r="C208" s="331" t="s">
        <v>15</v>
      </c>
      <c r="D208" s="352">
        <v>2142</v>
      </c>
      <c r="E208" s="346">
        <v>2264</v>
      </c>
      <c r="F208" s="346">
        <v>2365</v>
      </c>
      <c r="G208" s="346">
        <v>2469</v>
      </c>
      <c r="H208" s="346">
        <v>2545</v>
      </c>
      <c r="I208" s="347">
        <v>2623</v>
      </c>
      <c r="J208" s="418">
        <f t="shared" si="269"/>
        <v>1503</v>
      </c>
      <c r="K208" s="419">
        <f t="shared" si="208"/>
        <v>1588</v>
      </c>
      <c r="L208" s="419">
        <f t="shared" si="209"/>
        <v>1659</v>
      </c>
      <c r="M208" s="419">
        <f t="shared" si="210"/>
        <v>1732</v>
      </c>
      <c r="N208" s="419">
        <f t="shared" si="211"/>
        <v>1786</v>
      </c>
      <c r="O208" s="420">
        <f t="shared" si="212"/>
        <v>1840</v>
      </c>
      <c r="P208" s="415">
        <f t="shared" si="213"/>
        <v>2677.5</v>
      </c>
      <c r="Q208" s="416">
        <f t="shared" si="214"/>
        <v>2830</v>
      </c>
      <c r="R208" s="416">
        <f t="shared" si="215"/>
        <v>2956.25</v>
      </c>
      <c r="S208" s="455">
        <f t="shared" si="270"/>
        <v>3549.1874999999995</v>
      </c>
      <c r="T208" s="455">
        <f t="shared" si="216"/>
        <v>3658.4374999999995</v>
      </c>
      <c r="U208" s="456">
        <f t="shared" si="216"/>
        <v>3770.5624999999995</v>
      </c>
      <c r="V208" s="451">
        <f t="shared" si="217"/>
        <v>1567</v>
      </c>
      <c r="W208" s="407">
        <f t="shared" si="218"/>
        <v>1656</v>
      </c>
      <c r="X208" s="407">
        <f t="shared" si="219"/>
        <v>1730</v>
      </c>
      <c r="Y208" s="407">
        <f t="shared" si="220"/>
        <v>2077</v>
      </c>
      <c r="Z208" s="407">
        <f t="shared" si="221"/>
        <v>2141</v>
      </c>
      <c r="AA208" s="408">
        <f t="shared" si="271"/>
        <v>2206</v>
      </c>
      <c r="AB208" s="415">
        <f t="shared" si="272"/>
        <v>3213</v>
      </c>
      <c r="AC208" s="416">
        <f t="shared" si="222"/>
        <v>3396</v>
      </c>
      <c r="AD208" s="416">
        <f t="shared" si="223"/>
        <v>3547.5</v>
      </c>
      <c r="AE208" s="416">
        <f t="shared" si="224"/>
        <v>4259.0249999999996</v>
      </c>
      <c r="AF208" s="416">
        <f t="shared" si="225"/>
        <v>4390.1249999999991</v>
      </c>
      <c r="AG208" s="417">
        <f t="shared" si="226"/>
        <v>4524.6749999999993</v>
      </c>
      <c r="AH208" s="406">
        <f t="shared" si="227"/>
        <v>1880</v>
      </c>
      <c r="AI208" s="407">
        <f t="shared" si="228"/>
        <v>1987</v>
      </c>
      <c r="AJ208" s="407">
        <f t="shared" si="229"/>
        <v>2076</v>
      </c>
      <c r="AK208" s="407">
        <f t="shared" si="230"/>
        <v>2492</v>
      </c>
      <c r="AL208" s="407">
        <f t="shared" si="231"/>
        <v>2569</v>
      </c>
      <c r="AM208" s="408">
        <f t="shared" si="232"/>
        <v>2647</v>
      </c>
      <c r="AN208" s="429">
        <f t="shared" si="273"/>
        <v>3453</v>
      </c>
      <c r="AO208" s="427">
        <f t="shared" si="233"/>
        <v>3668.5</v>
      </c>
      <c r="AP208" s="427">
        <f t="shared" si="234"/>
        <v>3838.375</v>
      </c>
      <c r="AQ208" s="467">
        <f t="shared" si="235"/>
        <v>4431.0187499999993</v>
      </c>
      <c r="AR208" s="467">
        <f t="shared" si="236"/>
        <v>4560.3437499999991</v>
      </c>
      <c r="AS208" s="468">
        <f t="shared" si="237"/>
        <v>4693.0062499999995</v>
      </c>
      <c r="AT208" s="442">
        <f t="shared" si="238"/>
        <v>2021</v>
      </c>
      <c r="AU208" s="443">
        <f t="shared" si="239"/>
        <v>2147</v>
      </c>
      <c r="AV208" s="443">
        <f t="shared" si="240"/>
        <v>2246</v>
      </c>
      <c r="AW208" s="443">
        <f t="shared" si="241"/>
        <v>2593</v>
      </c>
      <c r="AX208" s="443">
        <f t="shared" si="242"/>
        <v>2668</v>
      </c>
      <c r="AY208" s="444">
        <f t="shared" si="274"/>
        <v>2746</v>
      </c>
      <c r="AZ208" s="415">
        <f t="shared" si="275"/>
        <v>3693</v>
      </c>
      <c r="BA208" s="416">
        <f t="shared" si="243"/>
        <v>3941</v>
      </c>
      <c r="BB208" s="416">
        <f t="shared" si="244"/>
        <v>4129.25</v>
      </c>
      <c r="BC208" s="455">
        <f t="shared" si="245"/>
        <v>4603.0124999999989</v>
      </c>
      <c r="BD208" s="455">
        <f t="shared" si="246"/>
        <v>4730.5624999999991</v>
      </c>
      <c r="BE208" s="456">
        <f t="shared" si="247"/>
        <v>4861.3374999999996</v>
      </c>
      <c r="BF208" s="406">
        <f t="shared" si="248"/>
        <v>2161</v>
      </c>
      <c r="BG208" s="407">
        <f t="shared" si="249"/>
        <v>2306</v>
      </c>
      <c r="BH208" s="407">
        <f t="shared" si="250"/>
        <v>2416</v>
      </c>
      <c r="BI208" s="407">
        <f t="shared" si="251"/>
        <v>2693</v>
      </c>
      <c r="BJ208" s="407">
        <f t="shared" si="252"/>
        <v>2768</v>
      </c>
      <c r="BK208" s="408">
        <f t="shared" si="276"/>
        <v>2844</v>
      </c>
      <c r="BL208" s="429">
        <f t="shared" si="277"/>
        <v>3933</v>
      </c>
      <c r="BM208" s="434">
        <f t="shared" si="253"/>
        <v>4213.5</v>
      </c>
      <c r="BN208" s="434">
        <f t="shared" si="254"/>
        <v>4420.125</v>
      </c>
      <c r="BO208" s="455">
        <f t="shared" si="255"/>
        <v>4775.0062499999985</v>
      </c>
      <c r="BP208" s="455">
        <f t="shared" si="256"/>
        <v>4900.7812499999991</v>
      </c>
      <c r="BQ208" s="456">
        <f t="shared" si="257"/>
        <v>5029.6687499999998</v>
      </c>
      <c r="BR208" s="442">
        <f t="shared" si="258"/>
        <v>2301</v>
      </c>
      <c r="BS208" s="443">
        <f t="shared" si="259"/>
        <v>2465</v>
      </c>
      <c r="BT208" s="443">
        <f t="shared" si="260"/>
        <v>2586</v>
      </c>
      <c r="BU208" s="443">
        <f t="shared" si="261"/>
        <v>2794</v>
      </c>
      <c r="BV208" s="443">
        <f t="shared" si="262"/>
        <v>2867</v>
      </c>
      <c r="BW208" s="444">
        <f t="shared" si="278"/>
        <v>2943</v>
      </c>
      <c r="BX208" s="430">
        <v>4173</v>
      </c>
      <c r="BY208" s="426">
        <f t="shared" si="279"/>
        <v>4486</v>
      </c>
      <c r="BZ208" s="426">
        <f t="shared" si="280"/>
        <v>4711</v>
      </c>
      <c r="CA208" s="426">
        <f t="shared" si="281"/>
        <v>4947</v>
      </c>
      <c r="CB208" s="426">
        <f t="shared" si="282"/>
        <v>5071</v>
      </c>
      <c r="CC208" s="428">
        <f t="shared" si="283"/>
        <v>5198</v>
      </c>
      <c r="CD208" s="406">
        <f t="shared" si="263"/>
        <v>2442</v>
      </c>
      <c r="CE208" s="407">
        <f t="shared" si="264"/>
        <v>2625</v>
      </c>
      <c r="CF208" s="407">
        <f t="shared" si="265"/>
        <v>2756</v>
      </c>
      <c r="CG208" s="407">
        <f t="shared" si="266"/>
        <v>2894</v>
      </c>
      <c r="CH208" s="407">
        <f t="shared" si="267"/>
        <v>2967</v>
      </c>
      <c r="CI208" s="439">
        <f t="shared" si="284"/>
        <v>3041</v>
      </c>
      <c r="CJ208" s="402">
        <v>1.67</v>
      </c>
      <c r="CK208" s="403">
        <f t="shared" si="268"/>
        <v>1.79525</v>
      </c>
      <c r="CL208" s="403">
        <f t="shared" si="285"/>
        <v>1.8850125</v>
      </c>
      <c r="CM208" s="403">
        <f t="shared" si="286"/>
        <v>1.9792631249999999</v>
      </c>
      <c r="CN208" s="403">
        <f t="shared" si="287"/>
        <v>2.0287447031250001</v>
      </c>
      <c r="CO208" s="404">
        <f t="shared" si="288"/>
        <v>2.079463320703125</v>
      </c>
    </row>
    <row r="209" spans="1:93" x14ac:dyDescent="0.2">
      <c r="A209" s="679"/>
      <c r="B209" s="332" t="s">
        <v>214</v>
      </c>
      <c r="C209" s="333" t="s">
        <v>15</v>
      </c>
      <c r="D209" s="353">
        <v>1951</v>
      </c>
      <c r="E209" s="348">
        <v>2061</v>
      </c>
      <c r="F209" s="348">
        <v>2152</v>
      </c>
      <c r="G209" s="348">
        <v>2245</v>
      </c>
      <c r="H209" s="348">
        <v>2314</v>
      </c>
      <c r="I209" s="349">
        <v>2384</v>
      </c>
      <c r="J209" s="343">
        <f t="shared" si="269"/>
        <v>1369</v>
      </c>
      <c r="K209" s="344">
        <f t="shared" si="208"/>
        <v>1446</v>
      </c>
      <c r="L209" s="344">
        <f t="shared" si="209"/>
        <v>1510</v>
      </c>
      <c r="M209" s="344">
        <f t="shared" si="210"/>
        <v>1575</v>
      </c>
      <c r="N209" s="344">
        <f t="shared" si="211"/>
        <v>1624</v>
      </c>
      <c r="O209" s="345">
        <f t="shared" si="212"/>
        <v>1673</v>
      </c>
      <c r="P209" s="257">
        <f t="shared" si="213"/>
        <v>2438.75</v>
      </c>
      <c r="Q209" s="248">
        <f t="shared" si="214"/>
        <v>2576.25</v>
      </c>
      <c r="R209" s="248">
        <f t="shared" si="215"/>
        <v>2690</v>
      </c>
      <c r="S209" s="454">
        <f t="shared" si="270"/>
        <v>3227.1874999999995</v>
      </c>
      <c r="T209" s="454">
        <f t="shared" si="216"/>
        <v>3326.3749999999995</v>
      </c>
      <c r="U209" s="457">
        <f t="shared" si="216"/>
        <v>3426.9999999999995</v>
      </c>
      <c r="V209" s="452">
        <f t="shared" si="217"/>
        <v>1427</v>
      </c>
      <c r="W209" s="405">
        <f t="shared" si="218"/>
        <v>1508</v>
      </c>
      <c r="X209" s="405">
        <f t="shared" si="219"/>
        <v>1574</v>
      </c>
      <c r="Y209" s="405">
        <f t="shared" si="220"/>
        <v>1888</v>
      </c>
      <c r="Z209" s="405">
        <f t="shared" si="221"/>
        <v>1946</v>
      </c>
      <c r="AA209" s="410">
        <f t="shared" si="271"/>
        <v>2005</v>
      </c>
      <c r="AB209" s="257">
        <f t="shared" si="272"/>
        <v>2926.5</v>
      </c>
      <c r="AC209" s="248">
        <f t="shared" si="222"/>
        <v>3091.5</v>
      </c>
      <c r="AD209" s="248">
        <f t="shared" si="223"/>
        <v>3228</v>
      </c>
      <c r="AE209" s="248">
        <f t="shared" si="224"/>
        <v>3872.6249999999991</v>
      </c>
      <c r="AF209" s="248">
        <f t="shared" si="225"/>
        <v>3991.6499999999992</v>
      </c>
      <c r="AG209" s="258">
        <f t="shared" si="226"/>
        <v>4112.3999999999996</v>
      </c>
      <c r="AH209" s="409">
        <f t="shared" si="227"/>
        <v>1713</v>
      </c>
      <c r="AI209" s="405">
        <f t="shared" si="228"/>
        <v>1809</v>
      </c>
      <c r="AJ209" s="405">
        <f t="shared" si="229"/>
        <v>1889</v>
      </c>
      <c r="AK209" s="405">
        <f t="shared" si="230"/>
        <v>2266</v>
      </c>
      <c r="AL209" s="405">
        <f t="shared" si="231"/>
        <v>2336</v>
      </c>
      <c r="AM209" s="410">
        <f t="shared" si="232"/>
        <v>2406</v>
      </c>
      <c r="AN209" s="263">
        <f t="shared" si="273"/>
        <v>3227.375</v>
      </c>
      <c r="AO209" s="366">
        <f t="shared" si="233"/>
        <v>3428.625</v>
      </c>
      <c r="AP209" s="366">
        <f t="shared" si="234"/>
        <v>3586.5</v>
      </c>
      <c r="AQ209" s="469">
        <f t="shared" si="235"/>
        <v>4128.4687499999991</v>
      </c>
      <c r="AR209" s="469">
        <f t="shared" si="236"/>
        <v>4248.4874999999993</v>
      </c>
      <c r="AS209" s="470">
        <f t="shared" si="237"/>
        <v>4370.5499999999993</v>
      </c>
      <c r="AT209" s="445">
        <f t="shared" si="238"/>
        <v>1889</v>
      </c>
      <c r="AU209" s="446">
        <f t="shared" si="239"/>
        <v>2006</v>
      </c>
      <c r="AV209" s="446">
        <f t="shared" si="240"/>
        <v>2099</v>
      </c>
      <c r="AW209" s="446">
        <f t="shared" si="241"/>
        <v>2416</v>
      </c>
      <c r="AX209" s="446">
        <f t="shared" si="242"/>
        <v>2486</v>
      </c>
      <c r="AY209" s="447">
        <f t="shared" si="274"/>
        <v>2557</v>
      </c>
      <c r="AZ209" s="257">
        <f t="shared" si="275"/>
        <v>3528.25</v>
      </c>
      <c r="BA209" s="248">
        <f t="shared" si="243"/>
        <v>3765.75</v>
      </c>
      <c r="BB209" s="248">
        <f t="shared" si="244"/>
        <v>3945</v>
      </c>
      <c r="BC209" s="454">
        <f t="shared" si="245"/>
        <v>4384.3124999999991</v>
      </c>
      <c r="BD209" s="454">
        <f t="shared" si="246"/>
        <v>4505.3249999999998</v>
      </c>
      <c r="BE209" s="457">
        <f t="shared" si="247"/>
        <v>4628.6999999999989</v>
      </c>
      <c r="BF209" s="409">
        <f t="shared" si="248"/>
        <v>2065</v>
      </c>
      <c r="BG209" s="405">
        <f t="shared" si="249"/>
        <v>2203</v>
      </c>
      <c r="BH209" s="405">
        <f t="shared" si="250"/>
        <v>2308</v>
      </c>
      <c r="BI209" s="405">
        <f t="shared" si="251"/>
        <v>2565</v>
      </c>
      <c r="BJ209" s="405">
        <f t="shared" si="252"/>
        <v>2636</v>
      </c>
      <c r="BK209" s="410">
        <f t="shared" si="276"/>
        <v>2708</v>
      </c>
      <c r="BL209" s="263">
        <f t="shared" si="277"/>
        <v>3829.125</v>
      </c>
      <c r="BM209" s="264">
        <f t="shared" si="253"/>
        <v>4102.875</v>
      </c>
      <c r="BN209" s="264">
        <f t="shared" si="254"/>
        <v>4303.5</v>
      </c>
      <c r="BO209" s="454">
        <f t="shared" si="255"/>
        <v>4640.1562499999991</v>
      </c>
      <c r="BP209" s="454">
        <f t="shared" si="256"/>
        <v>4762.1625000000004</v>
      </c>
      <c r="BQ209" s="457">
        <f t="shared" si="257"/>
        <v>4886.8499999999985</v>
      </c>
      <c r="BR209" s="445">
        <f t="shared" si="258"/>
        <v>2241</v>
      </c>
      <c r="BS209" s="446">
        <f t="shared" si="259"/>
        <v>2401</v>
      </c>
      <c r="BT209" s="446">
        <f t="shared" si="260"/>
        <v>2518</v>
      </c>
      <c r="BU209" s="446">
        <f t="shared" si="261"/>
        <v>2715</v>
      </c>
      <c r="BV209" s="446">
        <f t="shared" si="262"/>
        <v>2786</v>
      </c>
      <c r="BW209" s="447">
        <f t="shared" si="278"/>
        <v>2859</v>
      </c>
      <c r="BX209" s="252">
        <v>4130</v>
      </c>
      <c r="BY209" s="387">
        <f t="shared" si="279"/>
        <v>4440</v>
      </c>
      <c r="BZ209" s="387">
        <f t="shared" si="280"/>
        <v>4662</v>
      </c>
      <c r="CA209" s="387">
        <f t="shared" si="281"/>
        <v>4896</v>
      </c>
      <c r="CB209" s="387">
        <f t="shared" si="282"/>
        <v>5019</v>
      </c>
      <c r="CC209" s="388">
        <f t="shared" si="283"/>
        <v>5145</v>
      </c>
      <c r="CD209" s="409">
        <f t="shared" si="263"/>
        <v>2417</v>
      </c>
      <c r="CE209" s="405">
        <f t="shared" si="264"/>
        <v>2598</v>
      </c>
      <c r="CF209" s="405">
        <f t="shared" si="265"/>
        <v>2728</v>
      </c>
      <c r="CG209" s="405">
        <f t="shared" si="266"/>
        <v>2865</v>
      </c>
      <c r="CH209" s="405">
        <f t="shared" si="267"/>
        <v>2937</v>
      </c>
      <c r="CI209" s="440">
        <f t="shared" si="284"/>
        <v>3010</v>
      </c>
      <c r="CJ209" s="246">
        <v>1.65</v>
      </c>
      <c r="CK209" s="389">
        <f t="shared" si="268"/>
        <v>1.7737499999999999</v>
      </c>
      <c r="CL209" s="389">
        <f t="shared" si="285"/>
        <v>1.8624375</v>
      </c>
      <c r="CM209" s="389">
        <f t="shared" si="286"/>
        <v>1.955559375</v>
      </c>
      <c r="CN209" s="389">
        <f t="shared" si="287"/>
        <v>2.004448359375</v>
      </c>
      <c r="CO209" s="390">
        <f t="shared" si="288"/>
        <v>2.0545595683593749</v>
      </c>
    </row>
    <row r="210" spans="1:93" x14ac:dyDescent="0.2">
      <c r="A210" s="679"/>
      <c r="B210" s="332" t="s">
        <v>215</v>
      </c>
      <c r="C210" s="333" t="s">
        <v>15</v>
      </c>
      <c r="D210" s="353">
        <v>1791</v>
      </c>
      <c r="E210" s="348">
        <v>1891</v>
      </c>
      <c r="F210" s="348">
        <v>1974</v>
      </c>
      <c r="G210" s="348">
        <v>2059</v>
      </c>
      <c r="H210" s="348">
        <v>2122</v>
      </c>
      <c r="I210" s="349">
        <v>2185</v>
      </c>
      <c r="J210" s="343">
        <f t="shared" si="269"/>
        <v>1257</v>
      </c>
      <c r="K210" s="344">
        <f t="shared" si="208"/>
        <v>1327</v>
      </c>
      <c r="L210" s="344">
        <f t="shared" si="209"/>
        <v>1385</v>
      </c>
      <c r="M210" s="344">
        <f t="shared" si="210"/>
        <v>1445</v>
      </c>
      <c r="N210" s="344">
        <f t="shared" si="211"/>
        <v>1489</v>
      </c>
      <c r="O210" s="345">
        <f t="shared" si="212"/>
        <v>1533</v>
      </c>
      <c r="P210" s="257">
        <f t="shared" si="213"/>
        <v>2238.75</v>
      </c>
      <c r="Q210" s="248">
        <f t="shared" si="214"/>
        <v>2363.75</v>
      </c>
      <c r="R210" s="248">
        <f t="shared" si="215"/>
        <v>2467.5</v>
      </c>
      <c r="S210" s="454">
        <f t="shared" si="270"/>
        <v>2959.8124999999995</v>
      </c>
      <c r="T210" s="454">
        <f t="shared" si="216"/>
        <v>3050.3749999999995</v>
      </c>
      <c r="U210" s="457">
        <f t="shared" si="216"/>
        <v>3140.9374999999995</v>
      </c>
      <c r="V210" s="452">
        <f t="shared" si="217"/>
        <v>1310</v>
      </c>
      <c r="W210" s="405">
        <f t="shared" si="218"/>
        <v>1383</v>
      </c>
      <c r="X210" s="405">
        <f t="shared" si="219"/>
        <v>1444</v>
      </c>
      <c r="Y210" s="405">
        <f t="shared" si="220"/>
        <v>1732</v>
      </c>
      <c r="Z210" s="405">
        <f t="shared" si="221"/>
        <v>1785</v>
      </c>
      <c r="AA210" s="410">
        <f t="shared" si="271"/>
        <v>1838</v>
      </c>
      <c r="AB210" s="257">
        <f t="shared" si="272"/>
        <v>2686.5</v>
      </c>
      <c r="AC210" s="248">
        <f t="shared" si="222"/>
        <v>2836.5</v>
      </c>
      <c r="AD210" s="248">
        <f t="shared" si="223"/>
        <v>2961</v>
      </c>
      <c r="AE210" s="248">
        <f t="shared" si="224"/>
        <v>3551.7749999999992</v>
      </c>
      <c r="AF210" s="248">
        <f t="shared" si="225"/>
        <v>3660.4499999999994</v>
      </c>
      <c r="AG210" s="258">
        <f t="shared" si="226"/>
        <v>3769.1249999999991</v>
      </c>
      <c r="AH210" s="409">
        <f t="shared" si="227"/>
        <v>1572</v>
      </c>
      <c r="AI210" s="405">
        <f t="shared" si="228"/>
        <v>1660</v>
      </c>
      <c r="AJ210" s="405">
        <f t="shared" si="229"/>
        <v>1733</v>
      </c>
      <c r="AK210" s="405">
        <f t="shared" si="230"/>
        <v>2078</v>
      </c>
      <c r="AL210" s="405">
        <f t="shared" si="231"/>
        <v>2142</v>
      </c>
      <c r="AM210" s="410">
        <f t="shared" si="232"/>
        <v>2205</v>
      </c>
      <c r="AN210" s="263">
        <f t="shared" si="273"/>
        <v>3036.625</v>
      </c>
      <c r="AO210" s="366">
        <f t="shared" si="233"/>
        <v>3225.875</v>
      </c>
      <c r="AP210" s="366">
        <f t="shared" si="234"/>
        <v>3374.25</v>
      </c>
      <c r="AQ210" s="469">
        <f t="shared" si="235"/>
        <v>3875.0812499999993</v>
      </c>
      <c r="AR210" s="469">
        <f t="shared" si="236"/>
        <v>3987.0874999999996</v>
      </c>
      <c r="AS210" s="470">
        <f t="shared" si="237"/>
        <v>4099.8437499999991</v>
      </c>
      <c r="AT210" s="445">
        <f t="shared" si="238"/>
        <v>1777</v>
      </c>
      <c r="AU210" s="446">
        <f t="shared" si="239"/>
        <v>1888</v>
      </c>
      <c r="AV210" s="446">
        <f t="shared" si="240"/>
        <v>1974</v>
      </c>
      <c r="AW210" s="446">
        <f t="shared" si="241"/>
        <v>2267</v>
      </c>
      <c r="AX210" s="446">
        <f t="shared" si="242"/>
        <v>2333</v>
      </c>
      <c r="AY210" s="447">
        <f t="shared" si="274"/>
        <v>2399</v>
      </c>
      <c r="AZ210" s="257">
        <f t="shared" si="275"/>
        <v>3386.75</v>
      </c>
      <c r="BA210" s="248">
        <f t="shared" si="243"/>
        <v>3615.25</v>
      </c>
      <c r="BB210" s="248">
        <f t="shared" si="244"/>
        <v>3787.5</v>
      </c>
      <c r="BC210" s="454">
        <f t="shared" si="245"/>
        <v>4198.3874999999998</v>
      </c>
      <c r="BD210" s="454">
        <f t="shared" si="246"/>
        <v>4313.7249999999995</v>
      </c>
      <c r="BE210" s="457">
        <f t="shared" si="247"/>
        <v>4430.5624999999991</v>
      </c>
      <c r="BF210" s="409">
        <f t="shared" si="248"/>
        <v>1982</v>
      </c>
      <c r="BG210" s="405">
        <f t="shared" si="249"/>
        <v>2115</v>
      </c>
      <c r="BH210" s="405">
        <f t="shared" si="250"/>
        <v>2216</v>
      </c>
      <c r="BI210" s="405">
        <f t="shared" si="251"/>
        <v>2457</v>
      </c>
      <c r="BJ210" s="405">
        <f t="shared" si="252"/>
        <v>2524</v>
      </c>
      <c r="BK210" s="410">
        <f t="shared" si="276"/>
        <v>2592</v>
      </c>
      <c r="BL210" s="263">
        <f t="shared" si="277"/>
        <v>3736.875</v>
      </c>
      <c r="BM210" s="264">
        <f t="shared" si="253"/>
        <v>4004.625</v>
      </c>
      <c r="BN210" s="264">
        <f t="shared" si="254"/>
        <v>4200.75</v>
      </c>
      <c r="BO210" s="454">
        <f t="shared" si="255"/>
        <v>4521.6937500000004</v>
      </c>
      <c r="BP210" s="454">
        <f t="shared" si="256"/>
        <v>4640.3624999999993</v>
      </c>
      <c r="BQ210" s="457">
        <f t="shared" si="257"/>
        <v>4761.2812499999991</v>
      </c>
      <c r="BR210" s="445">
        <f t="shared" si="258"/>
        <v>2187</v>
      </c>
      <c r="BS210" s="446">
        <f t="shared" si="259"/>
        <v>2343</v>
      </c>
      <c r="BT210" s="446">
        <f t="shared" si="260"/>
        <v>2458</v>
      </c>
      <c r="BU210" s="446">
        <f t="shared" si="261"/>
        <v>2646</v>
      </c>
      <c r="BV210" s="446">
        <f t="shared" si="262"/>
        <v>2715</v>
      </c>
      <c r="BW210" s="447">
        <f t="shared" si="278"/>
        <v>2786</v>
      </c>
      <c r="BX210" s="252">
        <v>4087</v>
      </c>
      <c r="BY210" s="387">
        <f t="shared" si="279"/>
        <v>4394</v>
      </c>
      <c r="BZ210" s="387">
        <f t="shared" si="280"/>
        <v>4614</v>
      </c>
      <c r="CA210" s="387">
        <f t="shared" si="281"/>
        <v>4845</v>
      </c>
      <c r="CB210" s="387">
        <f t="shared" si="282"/>
        <v>4967</v>
      </c>
      <c r="CC210" s="388">
        <f t="shared" si="283"/>
        <v>5092</v>
      </c>
      <c r="CD210" s="409">
        <f t="shared" si="263"/>
        <v>2391</v>
      </c>
      <c r="CE210" s="405">
        <f t="shared" si="264"/>
        <v>2571</v>
      </c>
      <c r="CF210" s="405">
        <f t="shared" si="265"/>
        <v>2700</v>
      </c>
      <c r="CG210" s="405">
        <f t="shared" si="266"/>
        <v>2835</v>
      </c>
      <c r="CH210" s="405">
        <f t="shared" si="267"/>
        <v>2906</v>
      </c>
      <c r="CI210" s="440">
        <f t="shared" si="284"/>
        <v>2979</v>
      </c>
      <c r="CJ210" s="246">
        <v>1.63</v>
      </c>
      <c r="CK210" s="389">
        <f t="shared" si="268"/>
        <v>1.7522499999999999</v>
      </c>
      <c r="CL210" s="389">
        <f t="shared" si="285"/>
        <v>1.8398625</v>
      </c>
      <c r="CM210" s="389">
        <f t="shared" si="286"/>
        <v>1.9318556249999999</v>
      </c>
      <c r="CN210" s="389">
        <f t="shared" si="287"/>
        <v>1.9801520156249999</v>
      </c>
      <c r="CO210" s="390">
        <f t="shared" si="288"/>
        <v>2.0296558160156248</v>
      </c>
    </row>
    <row r="211" spans="1:93" ht="13.5" thickBot="1" x14ac:dyDescent="0.25">
      <c r="A211" s="678"/>
      <c r="B211" s="334" t="s">
        <v>216</v>
      </c>
      <c r="C211" s="335" t="s">
        <v>15</v>
      </c>
      <c r="D211" s="354">
        <v>1604</v>
      </c>
      <c r="E211" s="350">
        <v>1662</v>
      </c>
      <c r="F211" s="350">
        <v>1703</v>
      </c>
      <c r="G211" s="350">
        <v>1747</v>
      </c>
      <c r="H211" s="350">
        <v>1770</v>
      </c>
      <c r="I211" s="351">
        <v>1793</v>
      </c>
      <c r="J211" s="421">
        <f t="shared" si="269"/>
        <v>1126</v>
      </c>
      <c r="K211" s="422">
        <f t="shared" si="208"/>
        <v>1166</v>
      </c>
      <c r="L211" s="422">
        <f t="shared" si="209"/>
        <v>1195</v>
      </c>
      <c r="M211" s="422">
        <f t="shared" si="210"/>
        <v>1226</v>
      </c>
      <c r="N211" s="422">
        <f t="shared" si="211"/>
        <v>1242</v>
      </c>
      <c r="O211" s="423">
        <f t="shared" si="212"/>
        <v>1258</v>
      </c>
      <c r="P211" s="260">
        <f t="shared" si="213"/>
        <v>2005</v>
      </c>
      <c r="Q211" s="261">
        <f t="shared" si="214"/>
        <v>2077.5</v>
      </c>
      <c r="R211" s="261">
        <f t="shared" si="215"/>
        <v>2128.75</v>
      </c>
      <c r="S211" s="458">
        <f t="shared" si="270"/>
        <v>2511.3125</v>
      </c>
      <c r="T211" s="458">
        <f t="shared" si="216"/>
        <v>2544.375</v>
      </c>
      <c r="U211" s="459">
        <f t="shared" si="216"/>
        <v>2577.4375</v>
      </c>
      <c r="V211" s="453">
        <f t="shared" si="217"/>
        <v>1173</v>
      </c>
      <c r="W211" s="412">
        <f t="shared" si="218"/>
        <v>1216</v>
      </c>
      <c r="X211" s="412">
        <f t="shared" si="219"/>
        <v>1246</v>
      </c>
      <c r="Y211" s="412">
        <f t="shared" si="220"/>
        <v>1470</v>
      </c>
      <c r="Z211" s="412">
        <f t="shared" si="221"/>
        <v>1489</v>
      </c>
      <c r="AA211" s="413">
        <f t="shared" si="271"/>
        <v>1508</v>
      </c>
      <c r="AB211" s="260">
        <f t="shared" si="272"/>
        <v>2406</v>
      </c>
      <c r="AC211" s="261">
        <f t="shared" si="222"/>
        <v>2493</v>
      </c>
      <c r="AD211" s="261">
        <f t="shared" si="223"/>
        <v>2554.5</v>
      </c>
      <c r="AE211" s="261">
        <f t="shared" si="224"/>
        <v>3013.5749999999998</v>
      </c>
      <c r="AF211" s="261">
        <f t="shared" si="225"/>
        <v>3053.25</v>
      </c>
      <c r="AG211" s="262">
        <f t="shared" si="226"/>
        <v>3092.9249999999997</v>
      </c>
      <c r="AH211" s="411">
        <f t="shared" si="227"/>
        <v>1408</v>
      </c>
      <c r="AI211" s="412">
        <f t="shared" si="228"/>
        <v>1459</v>
      </c>
      <c r="AJ211" s="412">
        <f t="shared" si="229"/>
        <v>1495</v>
      </c>
      <c r="AK211" s="412">
        <f t="shared" si="230"/>
        <v>1763</v>
      </c>
      <c r="AL211" s="412">
        <f t="shared" si="231"/>
        <v>1787</v>
      </c>
      <c r="AM211" s="413">
        <f t="shared" si="232"/>
        <v>1810</v>
      </c>
      <c r="AN211" s="269">
        <f t="shared" si="273"/>
        <v>2792</v>
      </c>
      <c r="AO211" s="432">
        <f t="shared" si="233"/>
        <v>2931.5</v>
      </c>
      <c r="AP211" s="432">
        <f t="shared" si="234"/>
        <v>3030.875</v>
      </c>
      <c r="AQ211" s="471">
        <f t="shared" si="235"/>
        <v>3430.9312499999996</v>
      </c>
      <c r="AR211" s="471">
        <f t="shared" si="236"/>
        <v>3490.1875</v>
      </c>
      <c r="AS211" s="472">
        <f t="shared" si="237"/>
        <v>3550.1937499999999</v>
      </c>
      <c r="AT211" s="448">
        <f t="shared" si="238"/>
        <v>1634</v>
      </c>
      <c r="AU211" s="449">
        <f t="shared" si="239"/>
        <v>1715</v>
      </c>
      <c r="AV211" s="449">
        <f t="shared" si="240"/>
        <v>1774</v>
      </c>
      <c r="AW211" s="449">
        <f t="shared" si="241"/>
        <v>2008</v>
      </c>
      <c r="AX211" s="449">
        <f t="shared" si="242"/>
        <v>2042</v>
      </c>
      <c r="AY211" s="450">
        <f t="shared" si="274"/>
        <v>2077</v>
      </c>
      <c r="AZ211" s="260">
        <f t="shared" si="275"/>
        <v>3178</v>
      </c>
      <c r="BA211" s="261">
        <f t="shared" si="243"/>
        <v>3370</v>
      </c>
      <c r="BB211" s="261">
        <f t="shared" si="244"/>
        <v>3507.25</v>
      </c>
      <c r="BC211" s="458">
        <f t="shared" si="245"/>
        <v>3848.2874999999995</v>
      </c>
      <c r="BD211" s="458">
        <f t="shared" si="246"/>
        <v>3927.125</v>
      </c>
      <c r="BE211" s="459">
        <f t="shared" si="247"/>
        <v>4007.4625000000001</v>
      </c>
      <c r="BF211" s="411">
        <f t="shared" si="248"/>
        <v>1860</v>
      </c>
      <c r="BG211" s="412">
        <f t="shared" si="249"/>
        <v>1972</v>
      </c>
      <c r="BH211" s="412">
        <f t="shared" si="250"/>
        <v>2052</v>
      </c>
      <c r="BI211" s="412">
        <f t="shared" si="251"/>
        <v>2252</v>
      </c>
      <c r="BJ211" s="412">
        <f t="shared" si="252"/>
        <v>2298</v>
      </c>
      <c r="BK211" s="413">
        <f t="shared" si="276"/>
        <v>2345</v>
      </c>
      <c r="BL211" s="269">
        <f t="shared" si="277"/>
        <v>3564</v>
      </c>
      <c r="BM211" s="270">
        <f t="shared" si="253"/>
        <v>3808.5</v>
      </c>
      <c r="BN211" s="270">
        <f t="shared" si="254"/>
        <v>3983.625</v>
      </c>
      <c r="BO211" s="458">
        <f t="shared" si="255"/>
        <v>4265.6437499999993</v>
      </c>
      <c r="BP211" s="458">
        <f t="shared" si="256"/>
        <v>4364.0625</v>
      </c>
      <c r="BQ211" s="459">
        <f t="shared" si="257"/>
        <v>4464.7312499999998</v>
      </c>
      <c r="BR211" s="448">
        <f t="shared" si="258"/>
        <v>2085</v>
      </c>
      <c r="BS211" s="449">
        <f t="shared" si="259"/>
        <v>2228</v>
      </c>
      <c r="BT211" s="449">
        <f t="shared" si="260"/>
        <v>2331</v>
      </c>
      <c r="BU211" s="449">
        <f t="shared" si="261"/>
        <v>2496</v>
      </c>
      <c r="BV211" s="449">
        <f t="shared" si="262"/>
        <v>2553</v>
      </c>
      <c r="BW211" s="450">
        <f t="shared" si="278"/>
        <v>2612</v>
      </c>
      <c r="BX211" s="253">
        <v>3950</v>
      </c>
      <c r="BY211" s="431">
        <f t="shared" si="279"/>
        <v>4247</v>
      </c>
      <c r="BZ211" s="431">
        <f t="shared" si="280"/>
        <v>4460</v>
      </c>
      <c r="CA211" s="431">
        <f t="shared" si="281"/>
        <v>4683</v>
      </c>
      <c r="CB211" s="431">
        <f t="shared" si="282"/>
        <v>4801</v>
      </c>
      <c r="CC211" s="433">
        <f t="shared" si="283"/>
        <v>4922</v>
      </c>
      <c r="CD211" s="411">
        <f t="shared" si="263"/>
        <v>2311</v>
      </c>
      <c r="CE211" s="412">
        <f t="shared" si="264"/>
        <v>2485</v>
      </c>
      <c r="CF211" s="412">
        <f t="shared" si="265"/>
        <v>2610</v>
      </c>
      <c r="CG211" s="412">
        <f t="shared" si="266"/>
        <v>2740</v>
      </c>
      <c r="CH211" s="412">
        <f t="shared" si="267"/>
        <v>2809</v>
      </c>
      <c r="CI211" s="441">
        <f t="shared" si="284"/>
        <v>2880</v>
      </c>
      <c r="CJ211" s="247">
        <v>1.58</v>
      </c>
      <c r="CK211" s="391">
        <f t="shared" si="268"/>
        <v>1.6985000000000001</v>
      </c>
      <c r="CL211" s="391">
        <f t="shared" si="285"/>
        <v>1.783425</v>
      </c>
      <c r="CM211" s="391">
        <f t="shared" si="286"/>
        <v>1.87259625</v>
      </c>
      <c r="CN211" s="391">
        <f t="shared" si="287"/>
        <v>1.91941115625</v>
      </c>
      <c r="CO211" s="392">
        <f t="shared" si="288"/>
        <v>1.9673964351562501</v>
      </c>
    </row>
    <row r="212" spans="1:93" ht="38.25" x14ac:dyDescent="0.2">
      <c r="A212" s="677">
        <v>5</v>
      </c>
      <c r="B212" s="330" t="s">
        <v>265</v>
      </c>
      <c r="C212" s="331" t="s">
        <v>15</v>
      </c>
      <c r="D212" s="352">
        <v>1763</v>
      </c>
      <c r="E212" s="346">
        <v>1862</v>
      </c>
      <c r="F212" s="346">
        <v>1943</v>
      </c>
      <c r="G212" s="346">
        <v>2026</v>
      </c>
      <c r="H212" s="346">
        <v>2088</v>
      </c>
      <c r="I212" s="347">
        <v>2150</v>
      </c>
      <c r="J212" s="418">
        <f t="shared" si="269"/>
        <v>1237</v>
      </c>
      <c r="K212" s="419">
        <f t="shared" si="269"/>
        <v>1307</v>
      </c>
      <c r="L212" s="419">
        <f t="shared" si="269"/>
        <v>1363</v>
      </c>
      <c r="M212" s="419">
        <f t="shared" si="269"/>
        <v>1422</v>
      </c>
      <c r="N212" s="419">
        <f t="shared" si="269"/>
        <v>1465</v>
      </c>
      <c r="O212" s="420">
        <f t="shared" si="212"/>
        <v>1509</v>
      </c>
      <c r="P212" s="415">
        <f t="shared" si="213"/>
        <v>2203.75</v>
      </c>
      <c r="Q212" s="416">
        <f t="shared" si="213"/>
        <v>2327.5</v>
      </c>
      <c r="R212" s="416">
        <f t="shared" si="213"/>
        <v>2428.75</v>
      </c>
      <c r="S212" s="455">
        <f t="shared" si="270"/>
        <v>2912.375</v>
      </c>
      <c r="T212" s="455">
        <f t="shared" si="270"/>
        <v>3001.4999999999995</v>
      </c>
      <c r="U212" s="456">
        <f t="shared" si="270"/>
        <v>3090.6249999999995</v>
      </c>
      <c r="V212" s="451">
        <f t="shared" si="217"/>
        <v>1290</v>
      </c>
      <c r="W212" s="407">
        <f t="shared" si="217"/>
        <v>1362</v>
      </c>
      <c r="X212" s="407">
        <f t="shared" si="217"/>
        <v>1421</v>
      </c>
      <c r="Y212" s="407">
        <f t="shared" si="217"/>
        <v>1704</v>
      </c>
      <c r="Z212" s="407">
        <f t="shared" si="221"/>
        <v>1756</v>
      </c>
      <c r="AA212" s="408">
        <f t="shared" si="271"/>
        <v>1809</v>
      </c>
      <c r="AB212" s="415">
        <f t="shared" si="272"/>
        <v>2644.5</v>
      </c>
      <c r="AC212" s="416">
        <f t="shared" si="272"/>
        <v>2793</v>
      </c>
      <c r="AD212" s="416">
        <f t="shared" si="272"/>
        <v>2914.5</v>
      </c>
      <c r="AE212" s="416">
        <f t="shared" si="272"/>
        <v>3494.85</v>
      </c>
      <c r="AF212" s="416">
        <f t="shared" si="272"/>
        <v>3601.7999999999993</v>
      </c>
      <c r="AG212" s="417">
        <f t="shared" si="226"/>
        <v>3708.7499999999991</v>
      </c>
      <c r="AH212" s="406">
        <f t="shared" si="227"/>
        <v>1548</v>
      </c>
      <c r="AI212" s="407">
        <f t="shared" si="228"/>
        <v>1634</v>
      </c>
      <c r="AJ212" s="407">
        <f t="shared" si="229"/>
        <v>1705</v>
      </c>
      <c r="AK212" s="407">
        <f t="shared" si="230"/>
        <v>2045</v>
      </c>
      <c r="AL212" s="407">
        <f t="shared" si="231"/>
        <v>2108</v>
      </c>
      <c r="AM212" s="408">
        <f t="shared" si="232"/>
        <v>2170</v>
      </c>
      <c r="AN212" s="429">
        <f t="shared" si="273"/>
        <v>3015.875</v>
      </c>
      <c r="AO212" s="427">
        <f t="shared" si="273"/>
        <v>3204.75</v>
      </c>
      <c r="AP212" s="427">
        <f t="shared" si="273"/>
        <v>3351.375</v>
      </c>
      <c r="AQ212" s="467">
        <f t="shared" si="273"/>
        <v>3845.1374999999998</v>
      </c>
      <c r="AR212" s="467">
        <f t="shared" si="273"/>
        <v>3956.0999999999995</v>
      </c>
      <c r="AS212" s="468">
        <f t="shared" si="237"/>
        <v>4067.8124999999991</v>
      </c>
      <c r="AT212" s="442">
        <f t="shared" si="238"/>
        <v>1765</v>
      </c>
      <c r="AU212" s="443">
        <f t="shared" si="238"/>
        <v>1875</v>
      </c>
      <c r="AV212" s="443">
        <f t="shared" si="238"/>
        <v>1961</v>
      </c>
      <c r="AW212" s="443">
        <f t="shared" si="238"/>
        <v>2250</v>
      </c>
      <c r="AX212" s="443">
        <f t="shared" si="242"/>
        <v>2315</v>
      </c>
      <c r="AY212" s="444">
        <f t="shared" si="274"/>
        <v>2380</v>
      </c>
      <c r="AZ212" s="415">
        <f t="shared" si="275"/>
        <v>3387.25</v>
      </c>
      <c r="BA212" s="416">
        <f t="shared" si="275"/>
        <v>3616.5</v>
      </c>
      <c r="BB212" s="416">
        <f t="shared" si="275"/>
        <v>3788.25</v>
      </c>
      <c r="BC212" s="455">
        <f t="shared" si="275"/>
        <v>4195.4250000000002</v>
      </c>
      <c r="BD212" s="455">
        <f t="shared" si="275"/>
        <v>4310.3999999999996</v>
      </c>
      <c r="BE212" s="456">
        <f t="shared" si="247"/>
        <v>4426.8749999999991</v>
      </c>
      <c r="BF212" s="406">
        <f t="shared" si="248"/>
        <v>1982</v>
      </c>
      <c r="BG212" s="407">
        <f t="shared" si="248"/>
        <v>2116</v>
      </c>
      <c r="BH212" s="407">
        <f t="shared" si="248"/>
        <v>2217</v>
      </c>
      <c r="BI212" s="407">
        <f t="shared" si="248"/>
        <v>2455</v>
      </c>
      <c r="BJ212" s="407">
        <f t="shared" si="252"/>
        <v>2522</v>
      </c>
      <c r="BK212" s="408">
        <f t="shared" si="276"/>
        <v>2590</v>
      </c>
      <c r="BL212" s="429">
        <f t="shared" si="277"/>
        <v>3758.625</v>
      </c>
      <c r="BM212" s="434">
        <f t="shared" si="277"/>
        <v>4028.25</v>
      </c>
      <c r="BN212" s="434">
        <f t="shared" si="277"/>
        <v>4225.125</v>
      </c>
      <c r="BO212" s="455">
        <f t="shared" si="277"/>
        <v>4545.7125000000005</v>
      </c>
      <c r="BP212" s="455">
        <f t="shared" si="277"/>
        <v>4664.7</v>
      </c>
      <c r="BQ212" s="456">
        <f t="shared" si="257"/>
        <v>4785.9374999999991</v>
      </c>
      <c r="BR212" s="442">
        <f t="shared" si="258"/>
        <v>2199</v>
      </c>
      <c r="BS212" s="443">
        <f t="shared" si="258"/>
        <v>2357</v>
      </c>
      <c r="BT212" s="443">
        <f t="shared" si="258"/>
        <v>2472</v>
      </c>
      <c r="BU212" s="443">
        <f t="shared" si="258"/>
        <v>2660</v>
      </c>
      <c r="BV212" s="443">
        <f t="shared" si="262"/>
        <v>2729</v>
      </c>
      <c r="BW212" s="444">
        <f t="shared" si="278"/>
        <v>2800</v>
      </c>
      <c r="BX212" s="430">
        <v>4130</v>
      </c>
      <c r="BY212" s="426">
        <f t="shared" si="279"/>
        <v>4440</v>
      </c>
      <c r="BZ212" s="426">
        <f t="shared" si="280"/>
        <v>4662</v>
      </c>
      <c r="CA212" s="426">
        <f t="shared" si="281"/>
        <v>4896</v>
      </c>
      <c r="CB212" s="426">
        <f t="shared" si="282"/>
        <v>5019</v>
      </c>
      <c r="CC212" s="428">
        <f t="shared" si="283"/>
        <v>5145</v>
      </c>
      <c r="CD212" s="406">
        <f t="shared" si="263"/>
        <v>2417</v>
      </c>
      <c r="CE212" s="407">
        <f t="shared" si="263"/>
        <v>2598</v>
      </c>
      <c r="CF212" s="407">
        <f t="shared" si="263"/>
        <v>2728</v>
      </c>
      <c r="CG212" s="407">
        <f t="shared" si="263"/>
        <v>2865</v>
      </c>
      <c r="CH212" s="407">
        <f t="shared" si="267"/>
        <v>2937</v>
      </c>
      <c r="CI212" s="439">
        <f t="shared" si="284"/>
        <v>3010</v>
      </c>
      <c r="CJ212" s="402">
        <v>1.65</v>
      </c>
      <c r="CK212" s="403">
        <f t="shared" si="268"/>
        <v>1.7737499999999999</v>
      </c>
      <c r="CL212" s="403">
        <f t="shared" si="285"/>
        <v>1.8624375</v>
      </c>
      <c r="CM212" s="403">
        <f t="shared" si="286"/>
        <v>1.955559375</v>
      </c>
      <c r="CN212" s="403">
        <f t="shared" si="287"/>
        <v>2.004448359375</v>
      </c>
      <c r="CO212" s="404">
        <f t="shared" si="288"/>
        <v>2.0545595683593749</v>
      </c>
    </row>
    <row r="213" spans="1:93" x14ac:dyDescent="0.2">
      <c r="A213" s="679"/>
      <c r="B213" s="332" t="s">
        <v>217</v>
      </c>
      <c r="C213" s="333" t="s">
        <v>15</v>
      </c>
      <c r="D213" s="353">
        <v>1637</v>
      </c>
      <c r="E213" s="348">
        <v>1729</v>
      </c>
      <c r="F213" s="348">
        <v>1803</v>
      </c>
      <c r="G213" s="348">
        <v>1880</v>
      </c>
      <c r="H213" s="348">
        <v>1936</v>
      </c>
      <c r="I213" s="349">
        <v>1993</v>
      </c>
      <c r="J213" s="343">
        <f t="shared" si="269"/>
        <v>1149</v>
      </c>
      <c r="K213" s="344">
        <f t="shared" si="269"/>
        <v>1213</v>
      </c>
      <c r="L213" s="344">
        <f t="shared" si="269"/>
        <v>1265</v>
      </c>
      <c r="M213" s="344">
        <f t="shared" si="269"/>
        <v>1319</v>
      </c>
      <c r="N213" s="344">
        <f t="shared" si="269"/>
        <v>1358</v>
      </c>
      <c r="O213" s="345">
        <f t="shared" si="212"/>
        <v>1398</v>
      </c>
      <c r="P213" s="257">
        <f t="shared" ref="P213:R276" si="289">D213*1.25</f>
        <v>2046.25</v>
      </c>
      <c r="Q213" s="248">
        <f t="shared" si="289"/>
        <v>2161.25</v>
      </c>
      <c r="R213" s="248">
        <f t="shared" si="289"/>
        <v>2253.75</v>
      </c>
      <c r="S213" s="454">
        <f t="shared" si="270"/>
        <v>2702.5</v>
      </c>
      <c r="T213" s="454">
        <f t="shared" si="270"/>
        <v>2783</v>
      </c>
      <c r="U213" s="457">
        <f t="shared" si="270"/>
        <v>2864.9375</v>
      </c>
      <c r="V213" s="452">
        <f t="shared" ref="V213:Y276" si="290">ROUNDUP(P213*0.585,0)</f>
        <v>1198</v>
      </c>
      <c r="W213" s="405">
        <f t="shared" si="290"/>
        <v>1265</v>
      </c>
      <c r="X213" s="405">
        <f t="shared" si="290"/>
        <v>1319</v>
      </c>
      <c r="Y213" s="405">
        <f t="shared" si="290"/>
        <v>1581</v>
      </c>
      <c r="Z213" s="405">
        <f t="shared" si="221"/>
        <v>1629</v>
      </c>
      <c r="AA213" s="410">
        <f t="shared" si="271"/>
        <v>1676</v>
      </c>
      <c r="AB213" s="257">
        <f t="shared" si="272"/>
        <v>2455.5</v>
      </c>
      <c r="AC213" s="248">
        <f t="shared" si="272"/>
        <v>2593.5</v>
      </c>
      <c r="AD213" s="248">
        <f t="shared" si="272"/>
        <v>2704.5</v>
      </c>
      <c r="AE213" s="248">
        <f t="shared" si="272"/>
        <v>3243</v>
      </c>
      <c r="AF213" s="248">
        <f t="shared" si="272"/>
        <v>3339.6</v>
      </c>
      <c r="AG213" s="258">
        <f t="shared" si="226"/>
        <v>3437.9249999999997</v>
      </c>
      <c r="AH213" s="409">
        <f t="shared" si="227"/>
        <v>1437</v>
      </c>
      <c r="AI213" s="405">
        <f t="shared" si="228"/>
        <v>1518</v>
      </c>
      <c r="AJ213" s="405">
        <f t="shared" si="229"/>
        <v>1583</v>
      </c>
      <c r="AK213" s="405">
        <f t="shared" si="230"/>
        <v>1898</v>
      </c>
      <c r="AL213" s="405">
        <f t="shared" si="231"/>
        <v>1954</v>
      </c>
      <c r="AM213" s="410">
        <f t="shared" si="232"/>
        <v>2012</v>
      </c>
      <c r="AN213" s="263">
        <f t="shared" si="273"/>
        <v>2863.375</v>
      </c>
      <c r="AO213" s="366">
        <f t="shared" si="273"/>
        <v>3043.625</v>
      </c>
      <c r="AP213" s="366">
        <f t="shared" si="273"/>
        <v>3181.875</v>
      </c>
      <c r="AQ213" s="469">
        <f t="shared" si="273"/>
        <v>3643.5</v>
      </c>
      <c r="AR213" s="469">
        <f t="shared" si="273"/>
        <v>3746.45</v>
      </c>
      <c r="AS213" s="470">
        <f t="shared" si="237"/>
        <v>3851.4437499999999</v>
      </c>
      <c r="AT213" s="445">
        <f t="shared" ref="AT213:AW276" si="291">ROUNDUP(AN213*0.585,0)</f>
        <v>1676</v>
      </c>
      <c r="AU213" s="446">
        <f t="shared" si="291"/>
        <v>1781</v>
      </c>
      <c r="AV213" s="446">
        <f t="shared" si="291"/>
        <v>1862</v>
      </c>
      <c r="AW213" s="446">
        <f t="shared" si="291"/>
        <v>2132</v>
      </c>
      <c r="AX213" s="446">
        <f t="shared" si="242"/>
        <v>2192</v>
      </c>
      <c r="AY213" s="447">
        <f t="shared" si="274"/>
        <v>2254</v>
      </c>
      <c r="AZ213" s="257">
        <f t="shared" si="275"/>
        <v>3271.25</v>
      </c>
      <c r="BA213" s="248">
        <f t="shared" si="275"/>
        <v>3493.75</v>
      </c>
      <c r="BB213" s="248">
        <f t="shared" si="275"/>
        <v>3659.25</v>
      </c>
      <c r="BC213" s="454">
        <f t="shared" si="275"/>
        <v>4044</v>
      </c>
      <c r="BD213" s="454">
        <f t="shared" si="275"/>
        <v>4153.3</v>
      </c>
      <c r="BE213" s="457">
        <f t="shared" si="247"/>
        <v>4264.9624999999996</v>
      </c>
      <c r="BF213" s="409">
        <f t="shared" ref="BF213:BI276" si="292">ROUNDUP(AZ213*0.585,0)</f>
        <v>1914</v>
      </c>
      <c r="BG213" s="405">
        <f t="shared" si="292"/>
        <v>2044</v>
      </c>
      <c r="BH213" s="405">
        <f t="shared" si="292"/>
        <v>2141</v>
      </c>
      <c r="BI213" s="405">
        <f t="shared" si="292"/>
        <v>2366</v>
      </c>
      <c r="BJ213" s="405">
        <f t="shared" si="252"/>
        <v>2430</v>
      </c>
      <c r="BK213" s="410">
        <f t="shared" si="276"/>
        <v>2496</v>
      </c>
      <c r="BL213" s="263">
        <f t="shared" si="277"/>
        <v>3679.125</v>
      </c>
      <c r="BM213" s="264">
        <f t="shared" si="277"/>
        <v>3943.875</v>
      </c>
      <c r="BN213" s="264">
        <f t="shared" si="277"/>
        <v>4136.625</v>
      </c>
      <c r="BO213" s="454">
        <f t="shared" si="277"/>
        <v>4444.5</v>
      </c>
      <c r="BP213" s="454">
        <f t="shared" si="277"/>
        <v>4560.1500000000005</v>
      </c>
      <c r="BQ213" s="457">
        <f t="shared" si="257"/>
        <v>4678.4812499999998</v>
      </c>
      <c r="BR213" s="445">
        <f t="shared" ref="BR213:BU276" si="293">ROUNDUP(BL213*0.585,0)</f>
        <v>2153</v>
      </c>
      <c r="BS213" s="446">
        <f t="shared" si="293"/>
        <v>2308</v>
      </c>
      <c r="BT213" s="446">
        <f t="shared" si="293"/>
        <v>2420</v>
      </c>
      <c r="BU213" s="446">
        <f t="shared" si="293"/>
        <v>2601</v>
      </c>
      <c r="BV213" s="446">
        <f t="shared" si="262"/>
        <v>2668</v>
      </c>
      <c r="BW213" s="447">
        <f t="shared" si="278"/>
        <v>2737</v>
      </c>
      <c r="BX213" s="252">
        <v>4087</v>
      </c>
      <c r="BY213" s="387">
        <f t="shared" si="279"/>
        <v>4394</v>
      </c>
      <c r="BZ213" s="387">
        <f t="shared" si="280"/>
        <v>4614</v>
      </c>
      <c r="CA213" s="387">
        <f t="shared" si="281"/>
        <v>4845</v>
      </c>
      <c r="CB213" s="387">
        <f t="shared" si="282"/>
        <v>4967</v>
      </c>
      <c r="CC213" s="388">
        <f t="shared" si="283"/>
        <v>5092</v>
      </c>
      <c r="CD213" s="409">
        <f t="shared" ref="CD213:CG276" si="294">ROUNDUP(BX213*0.585,0)</f>
        <v>2391</v>
      </c>
      <c r="CE213" s="405">
        <f t="shared" si="294"/>
        <v>2571</v>
      </c>
      <c r="CF213" s="405">
        <f t="shared" si="294"/>
        <v>2700</v>
      </c>
      <c r="CG213" s="405">
        <f t="shared" si="294"/>
        <v>2835</v>
      </c>
      <c r="CH213" s="405">
        <f t="shared" si="267"/>
        <v>2906</v>
      </c>
      <c r="CI213" s="440">
        <f t="shared" si="284"/>
        <v>2979</v>
      </c>
      <c r="CJ213" s="246">
        <v>1.63</v>
      </c>
      <c r="CK213" s="389">
        <f t="shared" si="268"/>
        <v>1.7522499999999999</v>
      </c>
      <c r="CL213" s="389">
        <f t="shared" si="285"/>
        <v>1.8398625</v>
      </c>
      <c r="CM213" s="389">
        <f t="shared" si="286"/>
        <v>1.9318556249999999</v>
      </c>
      <c r="CN213" s="389">
        <f t="shared" si="287"/>
        <v>1.9801520156249999</v>
      </c>
      <c r="CO213" s="390">
        <f t="shared" si="288"/>
        <v>2.0296558160156248</v>
      </c>
    </row>
    <row r="214" spans="1:93" ht="13.5" thickBot="1" x14ac:dyDescent="0.25">
      <c r="A214" s="678"/>
      <c r="B214" s="334" t="s">
        <v>218</v>
      </c>
      <c r="C214" s="335" t="s">
        <v>15</v>
      </c>
      <c r="D214" s="354">
        <v>1604</v>
      </c>
      <c r="E214" s="350">
        <v>1662</v>
      </c>
      <c r="F214" s="350">
        <v>1703</v>
      </c>
      <c r="G214" s="350">
        <v>1747</v>
      </c>
      <c r="H214" s="350">
        <v>1770</v>
      </c>
      <c r="I214" s="351">
        <v>1793</v>
      </c>
      <c r="J214" s="421">
        <f t="shared" si="269"/>
        <v>1126</v>
      </c>
      <c r="K214" s="422">
        <f t="shared" si="269"/>
        <v>1166</v>
      </c>
      <c r="L214" s="422">
        <f t="shared" si="269"/>
        <v>1195</v>
      </c>
      <c r="M214" s="422">
        <f t="shared" si="269"/>
        <v>1226</v>
      </c>
      <c r="N214" s="422">
        <f t="shared" si="269"/>
        <v>1242</v>
      </c>
      <c r="O214" s="423">
        <f t="shared" si="212"/>
        <v>1258</v>
      </c>
      <c r="P214" s="260">
        <f t="shared" si="289"/>
        <v>2005</v>
      </c>
      <c r="Q214" s="261">
        <f t="shared" si="289"/>
        <v>2077.5</v>
      </c>
      <c r="R214" s="261">
        <f t="shared" si="289"/>
        <v>2128.75</v>
      </c>
      <c r="S214" s="458">
        <f t="shared" si="270"/>
        <v>2511.3125</v>
      </c>
      <c r="T214" s="458">
        <f t="shared" si="270"/>
        <v>2544.375</v>
      </c>
      <c r="U214" s="459">
        <f t="shared" si="270"/>
        <v>2577.4375</v>
      </c>
      <c r="V214" s="453">
        <f t="shared" si="290"/>
        <v>1173</v>
      </c>
      <c r="W214" s="412">
        <f t="shared" si="290"/>
        <v>1216</v>
      </c>
      <c r="X214" s="412">
        <f t="shared" si="290"/>
        <v>1246</v>
      </c>
      <c r="Y214" s="412">
        <f t="shared" si="290"/>
        <v>1470</v>
      </c>
      <c r="Z214" s="412">
        <f t="shared" si="221"/>
        <v>1489</v>
      </c>
      <c r="AA214" s="413">
        <f t="shared" si="271"/>
        <v>1508</v>
      </c>
      <c r="AB214" s="260">
        <f t="shared" si="272"/>
        <v>2406</v>
      </c>
      <c r="AC214" s="261">
        <f t="shared" si="272"/>
        <v>2493</v>
      </c>
      <c r="AD214" s="261">
        <f t="shared" si="272"/>
        <v>2554.5</v>
      </c>
      <c r="AE214" s="261">
        <f t="shared" si="272"/>
        <v>3013.5749999999998</v>
      </c>
      <c r="AF214" s="261">
        <f t="shared" si="272"/>
        <v>3053.25</v>
      </c>
      <c r="AG214" s="262">
        <f t="shared" si="226"/>
        <v>3092.9249999999997</v>
      </c>
      <c r="AH214" s="411">
        <f t="shared" si="227"/>
        <v>1408</v>
      </c>
      <c r="AI214" s="412">
        <f t="shared" si="228"/>
        <v>1459</v>
      </c>
      <c r="AJ214" s="412">
        <f t="shared" si="229"/>
        <v>1495</v>
      </c>
      <c r="AK214" s="412">
        <f t="shared" si="230"/>
        <v>1763</v>
      </c>
      <c r="AL214" s="412">
        <f t="shared" si="231"/>
        <v>1787</v>
      </c>
      <c r="AM214" s="413">
        <f t="shared" si="232"/>
        <v>1810</v>
      </c>
      <c r="AN214" s="269">
        <f t="shared" si="273"/>
        <v>2792</v>
      </c>
      <c r="AO214" s="432">
        <f t="shared" si="273"/>
        <v>2931.5</v>
      </c>
      <c r="AP214" s="432">
        <f t="shared" si="273"/>
        <v>3030.875</v>
      </c>
      <c r="AQ214" s="471">
        <f t="shared" si="273"/>
        <v>3430.9312499999996</v>
      </c>
      <c r="AR214" s="471">
        <f t="shared" si="273"/>
        <v>3490.1875</v>
      </c>
      <c r="AS214" s="472">
        <f t="shared" si="237"/>
        <v>3550.1937499999999</v>
      </c>
      <c r="AT214" s="448">
        <f t="shared" si="291"/>
        <v>1634</v>
      </c>
      <c r="AU214" s="449">
        <f t="shared" si="291"/>
        <v>1715</v>
      </c>
      <c r="AV214" s="449">
        <f t="shared" si="291"/>
        <v>1774</v>
      </c>
      <c r="AW214" s="449">
        <f t="shared" si="291"/>
        <v>2008</v>
      </c>
      <c r="AX214" s="449">
        <f t="shared" si="242"/>
        <v>2042</v>
      </c>
      <c r="AY214" s="450">
        <f t="shared" si="274"/>
        <v>2077</v>
      </c>
      <c r="AZ214" s="260">
        <f t="shared" si="275"/>
        <v>3178</v>
      </c>
      <c r="BA214" s="261">
        <f t="shared" si="275"/>
        <v>3370</v>
      </c>
      <c r="BB214" s="261">
        <f t="shared" si="275"/>
        <v>3507.25</v>
      </c>
      <c r="BC214" s="458">
        <f t="shared" si="275"/>
        <v>3848.2874999999995</v>
      </c>
      <c r="BD214" s="458">
        <f t="shared" si="275"/>
        <v>3927.125</v>
      </c>
      <c r="BE214" s="459">
        <f t="shared" si="247"/>
        <v>4007.4625000000001</v>
      </c>
      <c r="BF214" s="411">
        <f t="shared" si="292"/>
        <v>1860</v>
      </c>
      <c r="BG214" s="412">
        <f t="shared" si="292"/>
        <v>1972</v>
      </c>
      <c r="BH214" s="412">
        <f t="shared" si="292"/>
        <v>2052</v>
      </c>
      <c r="BI214" s="412">
        <f t="shared" si="292"/>
        <v>2252</v>
      </c>
      <c r="BJ214" s="412">
        <f t="shared" si="252"/>
        <v>2298</v>
      </c>
      <c r="BK214" s="413">
        <f t="shared" si="276"/>
        <v>2345</v>
      </c>
      <c r="BL214" s="269">
        <f t="shared" si="277"/>
        <v>3564</v>
      </c>
      <c r="BM214" s="270">
        <f t="shared" si="277"/>
        <v>3808.5</v>
      </c>
      <c r="BN214" s="270">
        <f t="shared" si="277"/>
        <v>3983.625</v>
      </c>
      <c r="BO214" s="458">
        <f t="shared" si="277"/>
        <v>4265.6437499999993</v>
      </c>
      <c r="BP214" s="458">
        <f t="shared" si="277"/>
        <v>4364.0625</v>
      </c>
      <c r="BQ214" s="459">
        <f t="shared" si="257"/>
        <v>4464.7312499999998</v>
      </c>
      <c r="BR214" s="448">
        <f t="shared" si="293"/>
        <v>2085</v>
      </c>
      <c r="BS214" s="449">
        <f t="shared" si="293"/>
        <v>2228</v>
      </c>
      <c r="BT214" s="449">
        <f t="shared" si="293"/>
        <v>2331</v>
      </c>
      <c r="BU214" s="449">
        <f t="shared" si="293"/>
        <v>2496</v>
      </c>
      <c r="BV214" s="449">
        <f t="shared" si="262"/>
        <v>2553</v>
      </c>
      <c r="BW214" s="450">
        <f t="shared" si="278"/>
        <v>2612</v>
      </c>
      <c r="BX214" s="253">
        <v>3950</v>
      </c>
      <c r="BY214" s="431">
        <f t="shared" si="279"/>
        <v>4247</v>
      </c>
      <c r="BZ214" s="431">
        <f t="shared" si="280"/>
        <v>4460</v>
      </c>
      <c r="CA214" s="431">
        <f t="shared" si="281"/>
        <v>4683</v>
      </c>
      <c r="CB214" s="431">
        <f t="shared" si="282"/>
        <v>4801</v>
      </c>
      <c r="CC214" s="433">
        <f t="shared" si="283"/>
        <v>4922</v>
      </c>
      <c r="CD214" s="411">
        <f t="shared" si="294"/>
        <v>2311</v>
      </c>
      <c r="CE214" s="412">
        <f t="shared" si="294"/>
        <v>2485</v>
      </c>
      <c r="CF214" s="412">
        <f t="shared" si="294"/>
        <v>2610</v>
      </c>
      <c r="CG214" s="412">
        <f t="shared" si="294"/>
        <v>2740</v>
      </c>
      <c r="CH214" s="412">
        <f t="shared" si="267"/>
        <v>2809</v>
      </c>
      <c r="CI214" s="441">
        <f t="shared" si="284"/>
        <v>2880</v>
      </c>
      <c r="CJ214" s="247">
        <v>1.58</v>
      </c>
      <c r="CK214" s="391">
        <f t="shared" si="268"/>
        <v>1.6985000000000001</v>
      </c>
      <c r="CL214" s="391">
        <f t="shared" si="285"/>
        <v>1.783425</v>
      </c>
      <c r="CM214" s="391">
        <f t="shared" si="286"/>
        <v>1.87259625</v>
      </c>
      <c r="CN214" s="391">
        <f t="shared" si="287"/>
        <v>1.91941115625</v>
      </c>
      <c r="CO214" s="392">
        <f t="shared" si="288"/>
        <v>1.9673964351562501</v>
      </c>
    </row>
    <row r="215" spans="1:93" ht="25.5" x14ac:dyDescent="0.2">
      <c r="A215" s="677">
        <v>6</v>
      </c>
      <c r="B215" s="330" t="s">
        <v>266</v>
      </c>
      <c r="C215" s="331" t="s">
        <v>15</v>
      </c>
      <c r="D215" s="352">
        <v>2425</v>
      </c>
      <c r="E215" s="346">
        <v>2565</v>
      </c>
      <c r="F215" s="346">
        <v>2680</v>
      </c>
      <c r="G215" s="346">
        <v>2799</v>
      </c>
      <c r="H215" s="346">
        <v>2887</v>
      </c>
      <c r="I215" s="347">
        <v>2975</v>
      </c>
      <c r="J215" s="418">
        <f t="shared" si="269"/>
        <v>1701</v>
      </c>
      <c r="K215" s="419">
        <f t="shared" si="269"/>
        <v>1800</v>
      </c>
      <c r="L215" s="419">
        <f t="shared" si="269"/>
        <v>1880</v>
      </c>
      <c r="M215" s="419">
        <f t="shared" si="269"/>
        <v>1964</v>
      </c>
      <c r="N215" s="419">
        <f t="shared" si="269"/>
        <v>2025</v>
      </c>
      <c r="O215" s="420">
        <f t="shared" si="212"/>
        <v>2087</v>
      </c>
      <c r="P215" s="415">
        <f t="shared" si="289"/>
        <v>3031.25</v>
      </c>
      <c r="Q215" s="416">
        <f t="shared" si="289"/>
        <v>3206.25</v>
      </c>
      <c r="R215" s="416">
        <f t="shared" si="289"/>
        <v>3350</v>
      </c>
      <c r="S215" s="455">
        <f t="shared" si="270"/>
        <v>4023.5624999999995</v>
      </c>
      <c r="T215" s="455">
        <f t="shared" si="270"/>
        <v>4150.0625</v>
      </c>
      <c r="U215" s="456">
        <f t="shared" si="270"/>
        <v>4276.5625</v>
      </c>
      <c r="V215" s="451">
        <f t="shared" si="290"/>
        <v>1774</v>
      </c>
      <c r="W215" s="407">
        <f t="shared" si="290"/>
        <v>1876</v>
      </c>
      <c r="X215" s="407">
        <f t="shared" si="290"/>
        <v>1960</v>
      </c>
      <c r="Y215" s="407">
        <f t="shared" si="290"/>
        <v>2354</v>
      </c>
      <c r="Z215" s="407">
        <f t="shared" si="221"/>
        <v>2428</v>
      </c>
      <c r="AA215" s="408">
        <f t="shared" si="271"/>
        <v>2502</v>
      </c>
      <c r="AB215" s="415">
        <f t="shared" si="272"/>
        <v>3637.5</v>
      </c>
      <c r="AC215" s="416">
        <f t="shared" si="272"/>
        <v>3847.5</v>
      </c>
      <c r="AD215" s="416">
        <f t="shared" si="272"/>
        <v>4020</v>
      </c>
      <c r="AE215" s="416">
        <f t="shared" si="272"/>
        <v>4828.2749999999996</v>
      </c>
      <c r="AF215" s="416">
        <f t="shared" si="272"/>
        <v>4980.0749999999998</v>
      </c>
      <c r="AG215" s="417">
        <f t="shared" si="226"/>
        <v>5131.875</v>
      </c>
      <c r="AH215" s="406">
        <f t="shared" si="227"/>
        <v>2128</v>
      </c>
      <c r="AI215" s="407">
        <f t="shared" si="228"/>
        <v>2251</v>
      </c>
      <c r="AJ215" s="407">
        <f t="shared" si="229"/>
        <v>2352</v>
      </c>
      <c r="AK215" s="407">
        <f t="shared" si="230"/>
        <v>2825</v>
      </c>
      <c r="AL215" s="407">
        <f t="shared" si="231"/>
        <v>2914</v>
      </c>
      <c r="AM215" s="408">
        <f t="shared" si="232"/>
        <v>3003</v>
      </c>
      <c r="AN215" s="429">
        <f t="shared" si="273"/>
        <v>3771.375</v>
      </c>
      <c r="AO215" s="427">
        <f t="shared" si="273"/>
        <v>4007.125</v>
      </c>
      <c r="AP215" s="427">
        <f t="shared" si="273"/>
        <v>4192.75</v>
      </c>
      <c r="AQ215" s="467">
        <f t="shared" si="273"/>
        <v>4857.9562499999993</v>
      </c>
      <c r="AR215" s="467">
        <f t="shared" si="273"/>
        <v>5002.8062499999996</v>
      </c>
      <c r="AS215" s="468">
        <f t="shared" si="237"/>
        <v>5148.40625</v>
      </c>
      <c r="AT215" s="442">
        <f t="shared" si="291"/>
        <v>2207</v>
      </c>
      <c r="AU215" s="443">
        <f t="shared" si="291"/>
        <v>2345</v>
      </c>
      <c r="AV215" s="443">
        <f t="shared" si="291"/>
        <v>2453</v>
      </c>
      <c r="AW215" s="443">
        <f t="shared" si="291"/>
        <v>2842</v>
      </c>
      <c r="AX215" s="443">
        <f t="shared" si="242"/>
        <v>2927</v>
      </c>
      <c r="AY215" s="444">
        <f t="shared" si="274"/>
        <v>3012</v>
      </c>
      <c r="AZ215" s="415">
        <f t="shared" si="275"/>
        <v>3905.25</v>
      </c>
      <c r="BA215" s="416">
        <f t="shared" si="275"/>
        <v>4166.75</v>
      </c>
      <c r="BB215" s="416">
        <f t="shared" si="275"/>
        <v>4365.5</v>
      </c>
      <c r="BC215" s="455">
        <f t="shared" si="275"/>
        <v>4887.6374999999989</v>
      </c>
      <c r="BD215" s="455">
        <f t="shared" si="275"/>
        <v>5025.5374999999995</v>
      </c>
      <c r="BE215" s="456">
        <f t="shared" si="247"/>
        <v>5164.9375</v>
      </c>
      <c r="BF215" s="406">
        <f t="shared" si="292"/>
        <v>2285</v>
      </c>
      <c r="BG215" s="407">
        <f t="shared" si="292"/>
        <v>2438</v>
      </c>
      <c r="BH215" s="407">
        <f t="shared" si="292"/>
        <v>2554</v>
      </c>
      <c r="BI215" s="407">
        <f t="shared" si="292"/>
        <v>2860</v>
      </c>
      <c r="BJ215" s="407">
        <f t="shared" si="252"/>
        <v>2940</v>
      </c>
      <c r="BK215" s="408">
        <f t="shared" si="276"/>
        <v>3022</v>
      </c>
      <c r="BL215" s="429">
        <f t="shared" si="277"/>
        <v>4039.125</v>
      </c>
      <c r="BM215" s="434">
        <f t="shared" si="277"/>
        <v>4326.375</v>
      </c>
      <c r="BN215" s="434">
        <f t="shared" si="277"/>
        <v>4538.25</v>
      </c>
      <c r="BO215" s="455">
        <f t="shared" si="277"/>
        <v>4917.3187499999985</v>
      </c>
      <c r="BP215" s="455">
        <f t="shared" si="277"/>
        <v>5048.2687499999993</v>
      </c>
      <c r="BQ215" s="456">
        <f t="shared" si="257"/>
        <v>5181.46875</v>
      </c>
      <c r="BR215" s="442">
        <f t="shared" si="293"/>
        <v>2363</v>
      </c>
      <c r="BS215" s="443">
        <f t="shared" si="293"/>
        <v>2531</v>
      </c>
      <c r="BT215" s="443">
        <f t="shared" si="293"/>
        <v>2655</v>
      </c>
      <c r="BU215" s="443">
        <f t="shared" si="293"/>
        <v>2877</v>
      </c>
      <c r="BV215" s="443">
        <f t="shared" si="262"/>
        <v>2954</v>
      </c>
      <c r="BW215" s="444">
        <f t="shared" si="278"/>
        <v>3032</v>
      </c>
      <c r="BX215" s="430">
        <v>4173</v>
      </c>
      <c r="BY215" s="426">
        <f t="shared" si="279"/>
        <v>4486</v>
      </c>
      <c r="BZ215" s="426">
        <f t="shared" si="280"/>
        <v>4711</v>
      </c>
      <c r="CA215" s="426">
        <f t="shared" si="281"/>
        <v>4947</v>
      </c>
      <c r="CB215" s="426">
        <f t="shared" si="282"/>
        <v>5071</v>
      </c>
      <c r="CC215" s="428">
        <f t="shared" si="283"/>
        <v>5198</v>
      </c>
      <c r="CD215" s="406">
        <f t="shared" si="294"/>
        <v>2442</v>
      </c>
      <c r="CE215" s="407">
        <f t="shared" si="294"/>
        <v>2625</v>
      </c>
      <c r="CF215" s="407">
        <f t="shared" si="294"/>
        <v>2756</v>
      </c>
      <c r="CG215" s="407">
        <f t="shared" si="294"/>
        <v>2894</v>
      </c>
      <c r="CH215" s="407">
        <f t="shared" si="267"/>
        <v>2967</v>
      </c>
      <c r="CI215" s="439">
        <f t="shared" si="284"/>
        <v>3041</v>
      </c>
      <c r="CJ215" s="402">
        <v>1.67</v>
      </c>
      <c r="CK215" s="403">
        <f t="shared" si="268"/>
        <v>1.79525</v>
      </c>
      <c r="CL215" s="403">
        <f t="shared" si="285"/>
        <v>1.8850125</v>
      </c>
      <c r="CM215" s="403">
        <f t="shared" si="286"/>
        <v>1.9792631249999999</v>
      </c>
      <c r="CN215" s="403">
        <f t="shared" si="287"/>
        <v>2.0287447031250001</v>
      </c>
      <c r="CO215" s="404">
        <f t="shared" si="288"/>
        <v>2.079463320703125</v>
      </c>
    </row>
    <row r="216" spans="1:93" x14ac:dyDescent="0.2">
      <c r="A216" s="679"/>
      <c r="B216" s="332" t="s">
        <v>219</v>
      </c>
      <c r="C216" s="333" t="s">
        <v>15</v>
      </c>
      <c r="D216" s="353">
        <v>1980</v>
      </c>
      <c r="E216" s="348">
        <v>2092</v>
      </c>
      <c r="F216" s="348">
        <v>2185</v>
      </c>
      <c r="G216" s="348">
        <v>2279</v>
      </c>
      <c r="H216" s="348">
        <v>2350</v>
      </c>
      <c r="I216" s="349">
        <v>2421</v>
      </c>
      <c r="J216" s="343">
        <f t="shared" si="269"/>
        <v>1389</v>
      </c>
      <c r="K216" s="344">
        <f t="shared" si="269"/>
        <v>1468</v>
      </c>
      <c r="L216" s="344">
        <f t="shared" si="269"/>
        <v>1533</v>
      </c>
      <c r="M216" s="344">
        <f t="shared" si="269"/>
        <v>1599</v>
      </c>
      <c r="N216" s="344">
        <f t="shared" si="269"/>
        <v>1649</v>
      </c>
      <c r="O216" s="345">
        <f t="shared" si="212"/>
        <v>1699</v>
      </c>
      <c r="P216" s="257">
        <f t="shared" si="289"/>
        <v>2475</v>
      </c>
      <c r="Q216" s="248">
        <f t="shared" si="289"/>
        <v>2615</v>
      </c>
      <c r="R216" s="248">
        <f t="shared" si="289"/>
        <v>2731.25</v>
      </c>
      <c r="S216" s="454">
        <f t="shared" si="270"/>
        <v>3276.0624999999995</v>
      </c>
      <c r="T216" s="454">
        <f t="shared" si="270"/>
        <v>3378.1249999999995</v>
      </c>
      <c r="U216" s="457">
        <f t="shared" si="270"/>
        <v>3480.1874999999995</v>
      </c>
      <c r="V216" s="452">
        <f t="shared" si="290"/>
        <v>1448</v>
      </c>
      <c r="W216" s="405">
        <f t="shared" si="290"/>
        <v>1530</v>
      </c>
      <c r="X216" s="405">
        <f t="shared" si="290"/>
        <v>1598</v>
      </c>
      <c r="Y216" s="405">
        <f t="shared" si="290"/>
        <v>1917</v>
      </c>
      <c r="Z216" s="405">
        <f t="shared" si="221"/>
        <v>1977</v>
      </c>
      <c r="AA216" s="410">
        <f t="shared" si="271"/>
        <v>2036</v>
      </c>
      <c r="AB216" s="257">
        <f t="shared" si="272"/>
        <v>2970</v>
      </c>
      <c r="AC216" s="248">
        <f t="shared" si="272"/>
        <v>3138</v>
      </c>
      <c r="AD216" s="248">
        <f t="shared" si="272"/>
        <v>3277.5</v>
      </c>
      <c r="AE216" s="248">
        <f t="shared" si="272"/>
        <v>3931.2749999999992</v>
      </c>
      <c r="AF216" s="248">
        <f t="shared" si="272"/>
        <v>4053.7499999999991</v>
      </c>
      <c r="AG216" s="258">
        <f t="shared" si="226"/>
        <v>4176.2249999999995</v>
      </c>
      <c r="AH216" s="409">
        <f t="shared" si="227"/>
        <v>1738</v>
      </c>
      <c r="AI216" s="405">
        <f t="shared" si="228"/>
        <v>1836</v>
      </c>
      <c r="AJ216" s="405">
        <f t="shared" si="229"/>
        <v>1918</v>
      </c>
      <c r="AK216" s="405">
        <f t="shared" si="230"/>
        <v>2300</v>
      </c>
      <c r="AL216" s="405">
        <f t="shared" si="231"/>
        <v>2372</v>
      </c>
      <c r="AM216" s="410">
        <f t="shared" si="232"/>
        <v>2444</v>
      </c>
      <c r="AN216" s="263">
        <f t="shared" si="273"/>
        <v>3249.25</v>
      </c>
      <c r="AO216" s="366">
        <f t="shared" si="273"/>
        <v>3452</v>
      </c>
      <c r="AP216" s="366">
        <f t="shared" si="273"/>
        <v>3611.625</v>
      </c>
      <c r="AQ216" s="469">
        <f t="shared" si="273"/>
        <v>4159.7062499999993</v>
      </c>
      <c r="AR216" s="469">
        <f t="shared" si="273"/>
        <v>4282.0624999999991</v>
      </c>
      <c r="AS216" s="470">
        <f t="shared" si="237"/>
        <v>4405.1687499999998</v>
      </c>
      <c r="AT216" s="445">
        <f t="shared" si="291"/>
        <v>1901</v>
      </c>
      <c r="AU216" s="446">
        <f t="shared" si="291"/>
        <v>2020</v>
      </c>
      <c r="AV216" s="446">
        <f t="shared" si="291"/>
        <v>2113</v>
      </c>
      <c r="AW216" s="446">
        <f t="shared" si="291"/>
        <v>2434</v>
      </c>
      <c r="AX216" s="446">
        <f t="shared" si="242"/>
        <v>2506</v>
      </c>
      <c r="AY216" s="447">
        <f t="shared" si="274"/>
        <v>2578</v>
      </c>
      <c r="AZ216" s="257">
        <f t="shared" si="275"/>
        <v>3528.5</v>
      </c>
      <c r="BA216" s="248">
        <f t="shared" si="275"/>
        <v>3766</v>
      </c>
      <c r="BB216" s="248">
        <f t="shared" si="275"/>
        <v>3945.75</v>
      </c>
      <c r="BC216" s="454">
        <f t="shared" si="275"/>
        <v>4388.1374999999998</v>
      </c>
      <c r="BD216" s="454">
        <f t="shared" si="275"/>
        <v>4510.3749999999991</v>
      </c>
      <c r="BE216" s="457">
        <f t="shared" si="247"/>
        <v>4634.1125000000002</v>
      </c>
      <c r="BF216" s="409">
        <f t="shared" si="292"/>
        <v>2065</v>
      </c>
      <c r="BG216" s="405">
        <f t="shared" si="292"/>
        <v>2204</v>
      </c>
      <c r="BH216" s="405">
        <f t="shared" si="292"/>
        <v>2309</v>
      </c>
      <c r="BI216" s="405">
        <f t="shared" si="292"/>
        <v>2568</v>
      </c>
      <c r="BJ216" s="405">
        <f t="shared" si="252"/>
        <v>2639</v>
      </c>
      <c r="BK216" s="410">
        <f t="shared" si="276"/>
        <v>2711</v>
      </c>
      <c r="BL216" s="263">
        <f t="shared" si="277"/>
        <v>3807.75</v>
      </c>
      <c r="BM216" s="264">
        <f t="shared" si="277"/>
        <v>4080</v>
      </c>
      <c r="BN216" s="264">
        <f t="shared" si="277"/>
        <v>4279.875</v>
      </c>
      <c r="BO216" s="454">
        <f t="shared" si="277"/>
        <v>4616.5687500000004</v>
      </c>
      <c r="BP216" s="454">
        <f t="shared" si="277"/>
        <v>4738.6874999999991</v>
      </c>
      <c r="BQ216" s="457">
        <f t="shared" si="257"/>
        <v>4863.0562500000005</v>
      </c>
      <c r="BR216" s="445">
        <f t="shared" si="293"/>
        <v>2228</v>
      </c>
      <c r="BS216" s="446">
        <f t="shared" si="293"/>
        <v>2387</v>
      </c>
      <c r="BT216" s="446">
        <f t="shared" si="293"/>
        <v>2504</v>
      </c>
      <c r="BU216" s="446">
        <f t="shared" si="293"/>
        <v>2701</v>
      </c>
      <c r="BV216" s="446">
        <f t="shared" si="262"/>
        <v>2773</v>
      </c>
      <c r="BW216" s="447">
        <f t="shared" si="278"/>
        <v>2845</v>
      </c>
      <c r="BX216" s="252">
        <v>4087</v>
      </c>
      <c r="BY216" s="387">
        <f t="shared" si="279"/>
        <v>4394</v>
      </c>
      <c r="BZ216" s="387">
        <f t="shared" si="280"/>
        <v>4614</v>
      </c>
      <c r="CA216" s="387">
        <f t="shared" si="281"/>
        <v>4845</v>
      </c>
      <c r="CB216" s="387">
        <f t="shared" si="282"/>
        <v>4967</v>
      </c>
      <c r="CC216" s="388">
        <f t="shared" si="283"/>
        <v>5092</v>
      </c>
      <c r="CD216" s="409">
        <f t="shared" si="294"/>
        <v>2391</v>
      </c>
      <c r="CE216" s="405">
        <f t="shared" si="294"/>
        <v>2571</v>
      </c>
      <c r="CF216" s="405">
        <f t="shared" si="294"/>
        <v>2700</v>
      </c>
      <c r="CG216" s="405">
        <f t="shared" si="294"/>
        <v>2835</v>
      </c>
      <c r="CH216" s="405">
        <f t="shared" si="267"/>
        <v>2906</v>
      </c>
      <c r="CI216" s="440">
        <f t="shared" si="284"/>
        <v>2979</v>
      </c>
      <c r="CJ216" s="246">
        <v>1.63</v>
      </c>
      <c r="CK216" s="389">
        <f t="shared" si="268"/>
        <v>1.7522499999999999</v>
      </c>
      <c r="CL216" s="389">
        <f t="shared" si="285"/>
        <v>1.8398625</v>
      </c>
      <c r="CM216" s="389">
        <f t="shared" si="286"/>
        <v>1.9318556249999999</v>
      </c>
      <c r="CN216" s="389">
        <f t="shared" si="287"/>
        <v>1.9801520156249999</v>
      </c>
      <c r="CO216" s="390">
        <f t="shared" si="288"/>
        <v>2.0296558160156248</v>
      </c>
    </row>
    <row r="217" spans="1:93" x14ac:dyDescent="0.2">
      <c r="A217" s="679"/>
      <c r="B217" s="332" t="s">
        <v>220</v>
      </c>
      <c r="C217" s="333" t="s">
        <v>15</v>
      </c>
      <c r="D217" s="353">
        <v>1841</v>
      </c>
      <c r="E217" s="348">
        <v>1944</v>
      </c>
      <c r="F217" s="348">
        <v>2029</v>
      </c>
      <c r="G217" s="348">
        <v>2117</v>
      </c>
      <c r="H217" s="348">
        <v>2181</v>
      </c>
      <c r="I217" s="349">
        <v>2247</v>
      </c>
      <c r="J217" s="343">
        <f t="shared" si="269"/>
        <v>1292</v>
      </c>
      <c r="K217" s="344">
        <f t="shared" si="269"/>
        <v>1364</v>
      </c>
      <c r="L217" s="344">
        <f t="shared" si="269"/>
        <v>1424</v>
      </c>
      <c r="M217" s="344">
        <f t="shared" si="269"/>
        <v>1485</v>
      </c>
      <c r="N217" s="344">
        <f t="shared" si="269"/>
        <v>1530</v>
      </c>
      <c r="O217" s="345">
        <f t="shared" si="212"/>
        <v>1577</v>
      </c>
      <c r="P217" s="257">
        <f t="shared" si="289"/>
        <v>2301.25</v>
      </c>
      <c r="Q217" s="248">
        <f t="shared" si="289"/>
        <v>2430</v>
      </c>
      <c r="R217" s="248">
        <f t="shared" si="289"/>
        <v>2536.25</v>
      </c>
      <c r="S217" s="454">
        <f t="shared" si="270"/>
        <v>3043.1874999999995</v>
      </c>
      <c r="T217" s="454">
        <f t="shared" si="270"/>
        <v>3135.1874999999995</v>
      </c>
      <c r="U217" s="457">
        <f t="shared" si="270"/>
        <v>3230.0624999999995</v>
      </c>
      <c r="V217" s="452">
        <f t="shared" si="290"/>
        <v>1347</v>
      </c>
      <c r="W217" s="405">
        <f t="shared" si="290"/>
        <v>1422</v>
      </c>
      <c r="X217" s="405">
        <f t="shared" si="290"/>
        <v>1484</v>
      </c>
      <c r="Y217" s="405">
        <f t="shared" si="290"/>
        <v>1781</v>
      </c>
      <c r="Z217" s="405">
        <f t="shared" si="221"/>
        <v>1835</v>
      </c>
      <c r="AA217" s="410">
        <f t="shared" si="271"/>
        <v>1890</v>
      </c>
      <c r="AB217" s="257">
        <f t="shared" si="272"/>
        <v>2761.5</v>
      </c>
      <c r="AC217" s="248">
        <f t="shared" si="272"/>
        <v>2916</v>
      </c>
      <c r="AD217" s="248">
        <f t="shared" si="272"/>
        <v>3043.5</v>
      </c>
      <c r="AE217" s="248">
        <f t="shared" si="272"/>
        <v>3651.8249999999994</v>
      </c>
      <c r="AF217" s="248">
        <f t="shared" si="272"/>
        <v>3762.2249999999995</v>
      </c>
      <c r="AG217" s="258">
        <f t="shared" si="226"/>
        <v>3876.0749999999994</v>
      </c>
      <c r="AH217" s="409">
        <f t="shared" si="227"/>
        <v>1616</v>
      </c>
      <c r="AI217" s="405">
        <f t="shared" si="228"/>
        <v>1706</v>
      </c>
      <c r="AJ217" s="405">
        <f t="shared" si="229"/>
        <v>1781</v>
      </c>
      <c r="AK217" s="405">
        <f t="shared" si="230"/>
        <v>2137</v>
      </c>
      <c r="AL217" s="405">
        <f t="shared" si="231"/>
        <v>2201</v>
      </c>
      <c r="AM217" s="410">
        <f t="shared" si="232"/>
        <v>2268</v>
      </c>
      <c r="AN217" s="263">
        <f t="shared" si="273"/>
        <v>3071.125</v>
      </c>
      <c r="AO217" s="366">
        <f t="shared" si="273"/>
        <v>3262</v>
      </c>
      <c r="AP217" s="366">
        <f t="shared" si="273"/>
        <v>3411.375</v>
      </c>
      <c r="AQ217" s="469">
        <f t="shared" si="273"/>
        <v>3924.1187499999996</v>
      </c>
      <c r="AR217" s="469">
        <f t="shared" si="273"/>
        <v>4036.6687499999998</v>
      </c>
      <c r="AS217" s="470">
        <f t="shared" si="237"/>
        <v>4152.5562499999996</v>
      </c>
      <c r="AT217" s="445">
        <f t="shared" si="291"/>
        <v>1797</v>
      </c>
      <c r="AU217" s="446">
        <f t="shared" si="291"/>
        <v>1909</v>
      </c>
      <c r="AV217" s="446">
        <f t="shared" si="291"/>
        <v>1996</v>
      </c>
      <c r="AW217" s="446">
        <f t="shared" si="291"/>
        <v>2296</v>
      </c>
      <c r="AX217" s="446">
        <f t="shared" si="242"/>
        <v>2362</v>
      </c>
      <c r="AY217" s="447">
        <f t="shared" si="274"/>
        <v>2430</v>
      </c>
      <c r="AZ217" s="257">
        <f t="shared" si="275"/>
        <v>3380.75</v>
      </c>
      <c r="BA217" s="248">
        <f t="shared" si="275"/>
        <v>3608</v>
      </c>
      <c r="BB217" s="248">
        <f t="shared" si="275"/>
        <v>3779.25</v>
      </c>
      <c r="BC217" s="454">
        <f t="shared" si="275"/>
        <v>4196.4124999999995</v>
      </c>
      <c r="BD217" s="454">
        <f t="shared" si="275"/>
        <v>4311.1125000000002</v>
      </c>
      <c r="BE217" s="457">
        <f t="shared" si="247"/>
        <v>4429.0374999999995</v>
      </c>
      <c r="BF217" s="409">
        <f t="shared" si="292"/>
        <v>1978</v>
      </c>
      <c r="BG217" s="405">
        <f t="shared" si="292"/>
        <v>2111</v>
      </c>
      <c r="BH217" s="405">
        <f t="shared" si="292"/>
        <v>2211</v>
      </c>
      <c r="BI217" s="405">
        <f t="shared" si="292"/>
        <v>2455</v>
      </c>
      <c r="BJ217" s="405">
        <f t="shared" si="252"/>
        <v>2523</v>
      </c>
      <c r="BK217" s="410">
        <f t="shared" si="276"/>
        <v>2591</v>
      </c>
      <c r="BL217" s="263">
        <f t="shared" si="277"/>
        <v>3690.375</v>
      </c>
      <c r="BM217" s="264">
        <f t="shared" si="277"/>
        <v>3954</v>
      </c>
      <c r="BN217" s="264">
        <f t="shared" si="277"/>
        <v>4147.125</v>
      </c>
      <c r="BO217" s="454">
        <f t="shared" si="277"/>
        <v>4468.7062499999993</v>
      </c>
      <c r="BP217" s="454">
        <f t="shared" si="277"/>
        <v>4585.5562500000005</v>
      </c>
      <c r="BQ217" s="457">
        <f t="shared" si="257"/>
        <v>4705.5187499999993</v>
      </c>
      <c r="BR217" s="445">
        <f t="shared" si="293"/>
        <v>2159</v>
      </c>
      <c r="BS217" s="446">
        <f t="shared" si="293"/>
        <v>2314</v>
      </c>
      <c r="BT217" s="446">
        <f t="shared" si="293"/>
        <v>2427</v>
      </c>
      <c r="BU217" s="446">
        <f t="shared" si="293"/>
        <v>2615</v>
      </c>
      <c r="BV217" s="446">
        <f t="shared" si="262"/>
        <v>2683</v>
      </c>
      <c r="BW217" s="447">
        <f t="shared" si="278"/>
        <v>2753</v>
      </c>
      <c r="BX217" s="252">
        <v>4000</v>
      </c>
      <c r="BY217" s="387">
        <f t="shared" si="279"/>
        <v>4300</v>
      </c>
      <c r="BZ217" s="387">
        <f t="shared" si="280"/>
        <v>4515</v>
      </c>
      <c r="CA217" s="387">
        <f t="shared" si="281"/>
        <v>4741</v>
      </c>
      <c r="CB217" s="387">
        <f t="shared" si="282"/>
        <v>4860</v>
      </c>
      <c r="CC217" s="388">
        <f t="shared" si="283"/>
        <v>4982</v>
      </c>
      <c r="CD217" s="409">
        <f t="shared" si="294"/>
        <v>2340</v>
      </c>
      <c r="CE217" s="405">
        <f t="shared" si="294"/>
        <v>2516</v>
      </c>
      <c r="CF217" s="405">
        <f t="shared" si="294"/>
        <v>2642</v>
      </c>
      <c r="CG217" s="405">
        <f t="shared" si="294"/>
        <v>2774</v>
      </c>
      <c r="CH217" s="405">
        <f t="shared" si="267"/>
        <v>2844</v>
      </c>
      <c r="CI217" s="440">
        <f t="shared" si="284"/>
        <v>2915</v>
      </c>
      <c r="CJ217" s="246">
        <v>1.6</v>
      </c>
      <c r="CK217" s="389">
        <f t="shared" si="268"/>
        <v>1.7200000000000002</v>
      </c>
      <c r="CL217" s="389">
        <f t="shared" si="285"/>
        <v>1.8060000000000003</v>
      </c>
      <c r="CM217" s="389">
        <f t="shared" si="286"/>
        <v>1.8963000000000003</v>
      </c>
      <c r="CN217" s="389">
        <f t="shared" si="287"/>
        <v>1.9437075000000004</v>
      </c>
      <c r="CO217" s="390">
        <f t="shared" si="288"/>
        <v>1.9923001875000004</v>
      </c>
    </row>
    <row r="218" spans="1:93" ht="13.5" thickBot="1" x14ac:dyDescent="0.25">
      <c r="A218" s="678"/>
      <c r="B218" s="334" t="s">
        <v>216</v>
      </c>
      <c r="C218" s="335" t="s">
        <v>15</v>
      </c>
      <c r="D218" s="354">
        <v>1604</v>
      </c>
      <c r="E218" s="350">
        <v>1662</v>
      </c>
      <c r="F218" s="350">
        <v>1703</v>
      </c>
      <c r="G218" s="350">
        <v>1747</v>
      </c>
      <c r="H218" s="350">
        <v>1770</v>
      </c>
      <c r="I218" s="351">
        <v>1793</v>
      </c>
      <c r="J218" s="421">
        <f t="shared" si="269"/>
        <v>1126</v>
      </c>
      <c r="K218" s="422">
        <f t="shared" si="269"/>
        <v>1166</v>
      </c>
      <c r="L218" s="422">
        <f t="shared" si="269"/>
        <v>1195</v>
      </c>
      <c r="M218" s="422">
        <f t="shared" si="269"/>
        <v>1226</v>
      </c>
      <c r="N218" s="422">
        <f t="shared" si="269"/>
        <v>1242</v>
      </c>
      <c r="O218" s="423">
        <f t="shared" si="212"/>
        <v>1258</v>
      </c>
      <c r="P218" s="260">
        <f t="shared" si="289"/>
        <v>2005</v>
      </c>
      <c r="Q218" s="261">
        <f t="shared" si="289"/>
        <v>2077.5</v>
      </c>
      <c r="R218" s="261">
        <f t="shared" si="289"/>
        <v>2128.75</v>
      </c>
      <c r="S218" s="458">
        <f t="shared" si="270"/>
        <v>2511.3125</v>
      </c>
      <c r="T218" s="458">
        <f t="shared" si="270"/>
        <v>2544.375</v>
      </c>
      <c r="U218" s="459">
        <f t="shared" si="270"/>
        <v>2577.4375</v>
      </c>
      <c r="V218" s="453">
        <f t="shared" si="290"/>
        <v>1173</v>
      </c>
      <c r="W218" s="412">
        <f t="shared" si="290"/>
        <v>1216</v>
      </c>
      <c r="X218" s="412">
        <f t="shared" si="290"/>
        <v>1246</v>
      </c>
      <c r="Y218" s="412">
        <f t="shared" si="290"/>
        <v>1470</v>
      </c>
      <c r="Z218" s="412">
        <f t="shared" si="221"/>
        <v>1489</v>
      </c>
      <c r="AA218" s="413">
        <f t="shared" si="271"/>
        <v>1508</v>
      </c>
      <c r="AB218" s="260">
        <f t="shared" si="272"/>
        <v>2406</v>
      </c>
      <c r="AC218" s="261">
        <f t="shared" si="272"/>
        <v>2493</v>
      </c>
      <c r="AD218" s="261">
        <f t="shared" si="272"/>
        <v>2554.5</v>
      </c>
      <c r="AE218" s="261">
        <f t="shared" si="272"/>
        <v>3013.5749999999998</v>
      </c>
      <c r="AF218" s="261">
        <f t="shared" si="272"/>
        <v>3053.25</v>
      </c>
      <c r="AG218" s="262">
        <f t="shared" si="226"/>
        <v>3092.9249999999997</v>
      </c>
      <c r="AH218" s="411">
        <f t="shared" si="227"/>
        <v>1408</v>
      </c>
      <c r="AI218" s="412">
        <f t="shared" si="228"/>
        <v>1459</v>
      </c>
      <c r="AJ218" s="412">
        <f t="shared" si="229"/>
        <v>1495</v>
      </c>
      <c r="AK218" s="412">
        <f t="shared" si="230"/>
        <v>1763</v>
      </c>
      <c r="AL218" s="412">
        <f t="shared" si="231"/>
        <v>1787</v>
      </c>
      <c r="AM218" s="413">
        <f t="shared" si="232"/>
        <v>1810</v>
      </c>
      <c r="AN218" s="269">
        <f t="shared" si="273"/>
        <v>2792</v>
      </c>
      <c r="AO218" s="432">
        <f t="shared" si="273"/>
        <v>2931.5</v>
      </c>
      <c r="AP218" s="432">
        <f t="shared" si="273"/>
        <v>3030.875</v>
      </c>
      <c r="AQ218" s="471">
        <f t="shared" si="273"/>
        <v>3430.9312499999996</v>
      </c>
      <c r="AR218" s="471">
        <f t="shared" si="273"/>
        <v>3490.1875</v>
      </c>
      <c r="AS218" s="472">
        <f t="shared" si="237"/>
        <v>3550.1937499999999</v>
      </c>
      <c r="AT218" s="448">
        <f t="shared" si="291"/>
        <v>1634</v>
      </c>
      <c r="AU218" s="449">
        <f t="shared" si="291"/>
        <v>1715</v>
      </c>
      <c r="AV218" s="449">
        <f t="shared" si="291"/>
        <v>1774</v>
      </c>
      <c r="AW218" s="449">
        <f t="shared" si="291"/>
        <v>2008</v>
      </c>
      <c r="AX218" s="449">
        <f t="shared" si="242"/>
        <v>2042</v>
      </c>
      <c r="AY218" s="450">
        <f t="shared" si="274"/>
        <v>2077</v>
      </c>
      <c r="AZ218" s="260">
        <f t="shared" si="275"/>
        <v>3178</v>
      </c>
      <c r="BA218" s="261">
        <f t="shared" si="275"/>
        <v>3370</v>
      </c>
      <c r="BB218" s="261">
        <f t="shared" si="275"/>
        <v>3507.25</v>
      </c>
      <c r="BC218" s="458">
        <f t="shared" si="275"/>
        <v>3848.2874999999995</v>
      </c>
      <c r="BD218" s="458">
        <f t="shared" si="275"/>
        <v>3927.125</v>
      </c>
      <c r="BE218" s="459">
        <f t="shared" si="247"/>
        <v>4007.4625000000001</v>
      </c>
      <c r="BF218" s="411">
        <f t="shared" si="292"/>
        <v>1860</v>
      </c>
      <c r="BG218" s="412">
        <f t="shared" si="292"/>
        <v>1972</v>
      </c>
      <c r="BH218" s="412">
        <f t="shared" si="292"/>
        <v>2052</v>
      </c>
      <c r="BI218" s="412">
        <f t="shared" si="292"/>
        <v>2252</v>
      </c>
      <c r="BJ218" s="412">
        <f t="shared" si="252"/>
        <v>2298</v>
      </c>
      <c r="BK218" s="413">
        <f t="shared" si="276"/>
        <v>2345</v>
      </c>
      <c r="BL218" s="269">
        <f t="shared" si="277"/>
        <v>3564</v>
      </c>
      <c r="BM218" s="270">
        <f t="shared" si="277"/>
        <v>3808.5</v>
      </c>
      <c r="BN218" s="270">
        <f t="shared" si="277"/>
        <v>3983.625</v>
      </c>
      <c r="BO218" s="458">
        <f t="shared" si="277"/>
        <v>4265.6437499999993</v>
      </c>
      <c r="BP218" s="458">
        <f t="shared" si="277"/>
        <v>4364.0625</v>
      </c>
      <c r="BQ218" s="459">
        <f t="shared" si="257"/>
        <v>4464.7312499999998</v>
      </c>
      <c r="BR218" s="448">
        <f t="shared" si="293"/>
        <v>2085</v>
      </c>
      <c r="BS218" s="449">
        <f t="shared" si="293"/>
        <v>2228</v>
      </c>
      <c r="BT218" s="449">
        <f t="shared" si="293"/>
        <v>2331</v>
      </c>
      <c r="BU218" s="449">
        <f t="shared" si="293"/>
        <v>2496</v>
      </c>
      <c r="BV218" s="449">
        <f t="shared" si="262"/>
        <v>2553</v>
      </c>
      <c r="BW218" s="450">
        <f t="shared" si="278"/>
        <v>2612</v>
      </c>
      <c r="BX218" s="253">
        <v>3950</v>
      </c>
      <c r="BY218" s="431">
        <f t="shared" si="279"/>
        <v>4247</v>
      </c>
      <c r="BZ218" s="431">
        <f t="shared" si="280"/>
        <v>4460</v>
      </c>
      <c r="CA218" s="431">
        <f t="shared" si="281"/>
        <v>4683</v>
      </c>
      <c r="CB218" s="431">
        <f t="shared" si="282"/>
        <v>4801</v>
      </c>
      <c r="CC218" s="433">
        <f t="shared" si="283"/>
        <v>4922</v>
      </c>
      <c r="CD218" s="411">
        <f t="shared" si="294"/>
        <v>2311</v>
      </c>
      <c r="CE218" s="412">
        <f t="shared" si="294"/>
        <v>2485</v>
      </c>
      <c r="CF218" s="412">
        <f t="shared" si="294"/>
        <v>2610</v>
      </c>
      <c r="CG218" s="412">
        <f t="shared" si="294"/>
        <v>2740</v>
      </c>
      <c r="CH218" s="412">
        <f t="shared" si="267"/>
        <v>2809</v>
      </c>
      <c r="CI218" s="441">
        <f t="shared" si="284"/>
        <v>2880</v>
      </c>
      <c r="CJ218" s="247">
        <v>1.58</v>
      </c>
      <c r="CK218" s="391">
        <f t="shared" si="268"/>
        <v>1.6985000000000001</v>
      </c>
      <c r="CL218" s="391">
        <f t="shared" si="285"/>
        <v>1.783425</v>
      </c>
      <c r="CM218" s="391">
        <f t="shared" si="286"/>
        <v>1.87259625</v>
      </c>
      <c r="CN218" s="391">
        <f t="shared" si="287"/>
        <v>1.91941115625</v>
      </c>
      <c r="CO218" s="392">
        <f t="shared" si="288"/>
        <v>1.9673964351562501</v>
      </c>
    </row>
    <row r="219" spans="1:93" ht="25.5" x14ac:dyDescent="0.2">
      <c r="A219" s="677">
        <v>7</v>
      </c>
      <c r="B219" s="330" t="s">
        <v>311</v>
      </c>
      <c r="C219" s="331" t="s">
        <v>195</v>
      </c>
      <c r="D219" s="355">
        <v>1935</v>
      </c>
      <c r="E219" s="356">
        <v>2044</v>
      </c>
      <c r="F219" s="356">
        <v>2134</v>
      </c>
      <c r="G219" s="356">
        <v>2226</v>
      </c>
      <c r="H219" s="356">
        <v>2295</v>
      </c>
      <c r="I219" s="357">
        <v>2364</v>
      </c>
      <c r="J219" s="418">
        <f t="shared" si="269"/>
        <v>1358</v>
      </c>
      <c r="K219" s="419">
        <f t="shared" si="269"/>
        <v>1434</v>
      </c>
      <c r="L219" s="419">
        <f t="shared" si="269"/>
        <v>1497</v>
      </c>
      <c r="M219" s="419">
        <f t="shared" si="269"/>
        <v>1562</v>
      </c>
      <c r="N219" s="419">
        <f t="shared" si="269"/>
        <v>1610</v>
      </c>
      <c r="O219" s="420">
        <f t="shared" si="212"/>
        <v>1659</v>
      </c>
      <c r="P219" s="415">
        <f t="shared" si="289"/>
        <v>2418.75</v>
      </c>
      <c r="Q219" s="416">
        <f t="shared" si="289"/>
        <v>2555</v>
      </c>
      <c r="R219" s="416">
        <f t="shared" si="289"/>
        <v>2667.5</v>
      </c>
      <c r="S219" s="455">
        <f t="shared" si="270"/>
        <v>3199.8749999999995</v>
      </c>
      <c r="T219" s="455">
        <f t="shared" si="270"/>
        <v>3299.0624999999995</v>
      </c>
      <c r="U219" s="456">
        <f t="shared" si="270"/>
        <v>3398.2499999999995</v>
      </c>
      <c r="V219" s="451">
        <f t="shared" si="290"/>
        <v>1415</v>
      </c>
      <c r="W219" s="407">
        <f t="shared" si="290"/>
        <v>1495</v>
      </c>
      <c r="X219" s="407">
        <f t="shared" si="290"/>
        <v>1561</v>
      </c>
      <c r="Y219" s="407">
        <f t="shared" si="290"/>
        <v>1872</v>
      </c>
      <c r="Z219" s="407">
        <f t="shared" si="221"/>
        <v>1930</v>
      </c>
      <c r="AA219" s="408">
        <f t="shared" si="271"/>
        <v>1988</v>
      </c>
      <c r="AB219" s="415">
        <f t="shared" si="272"/>
        <v>2902.5</v>
      </c>
      <c r="AC219" s="416">
        <f t="shared" si="272"/>
        <v>3066</v>
      </c>
      <c r="AD219" s="416">
        <f t="shared" si="272"/>
        <v>3201</v>
      </c>
      <c r="AE219" s="416">
        <f t="shared" si="272"/>
        <v>3839.8499999999995</v>
      </c>
      <c r="AF219" s="416">
        <f t="shared" si="272"/>
        <v>3958.8749999999991</v>
      </c>
      <c r="AG219" s="417">
        <f t="shared" si="226"/>
        <v>4077.8999999999992</v>
      </c>
      <c r="AH219" s="406">
        <f t="shared" si="227"/>
        <v>1698</v>
      </c>
      <c r="AI219" s="407">
        <f t="shared" si="228"/>
        <v>1794</v>
      </c>
      <c r="AJ219" s="407">
        <f t="shared" si="229"/>
        <v>1873</v>
      </c>
      <c r="AK219" s="407">
        <f t="shared" si="230"/>
        <v>2247</v>
      </c>
      <c r="AL219" s="407">
        <f t="shared" si="231"/>
        <v>2316</v>
      </c>
      <c r="AM219" s="408">
        <f t="shared" si="232"/>
        <v>2386</v>
      </c>
      <c r="AN219" s="429">
        <f t="shared" si="273"/>
        <v>3198.625</v>
      </c>
      <c r="AO219" s="427">
        <f t="shared" si="273"/>
        <v>3398</v>
      </c>
      <c r="AP219" s="427">
        <f t="shared" si="273"/>
        <v>3554.25</v>
      </c>
      <c r="AQ219" s="467">
        <f t="shared" si="273"/>
        <v>4091.1374999999998</v>
      </c>
      <c r="AR219" s="467">
        <f t="shared" si="273"/>
        <v>4210.9062499999991</v>
      </c>
      <c r="AS219" s="468">
        <f t="shared" si="237"/>
        <v>4331.4249999999993</v>
      </c>
      <c r="AT219" s="442">
        <f t="shared" si="291"/>
        <v>1872</v>
      </c>
      <c r="AU219" s="443">
        <f t="shared" si="291"/>
        <v>1988</v>
      </c>
      <c r="AV219" s="443">
        <f t="shared" si="291"/>
        <v>2080</v>
      </c>
      <c r="AW219" s="443">
        <f t="shared" si="291"/>
        <v>2394</v>
      </c>
      <c r="AX219" s="443">
        <f t="shared" si="242"/>
        <v>2464</v>
      </c>
      <c r="AY219" s="444">
        <f t="shared" si="274"/>
        <v>2534</v>
      </c>
      <c r="AZ219" s="415">
        <f t="shared" si="275"/>
        <v>3494.75</v>
      </c>
      <c r="BA219" s="416">
        <f t="shared" si="275"/>
        <v>3730</v>
      </c>
      <c r="BB219" s="416">
        <f t="shared" si="275"/>
        <v>3907.5</v>
      </c>
      <c r="BC219" s="455">
        <f t="shared" si="275"/>
        <v>4342.4250000000002</v>
      </c>
      <c r="BD219" s="455">
        <f t="shared" si="275"/>
        <v>4462.9374999999991</v>
      </c>
      <c r="BE219" s="456">
        <f t="shared" si="247"/>
        <v>4584.95</v>
      </c>
      <c r="BF219" s="406">
        <f t="shared" si="292"/>
        <v>2045</v>
      </c>
      <c r="BG219" s="407">
        <f t="shared" si="292"/>
        <v>2183</v>
      </c>
      <c r="BH219" s="407">
        <f t="shared" si="292"/>
        <v>2286</v>
      </c>
      <c r="BI219" s="407">
        <f t="shared" si="292"/>
        <v>2541</v>
      </c>
      <c r="BJ219" s="407">
        <f t="shared" si="252"/>
        <v>2611</v>
      </c>
      <c r="BK219" s="408">
        <f t="shared" si="276"/>
        <v>2683</v>
      </c>
      <c r="BL219" s="429">
        <f t="shared" si="277"/>
        <v>3790.875</v>
      </c>
      <c r="BM219" s="434">
        <f t="shared" si="277"/>
        <v>4062</v>
      </c>
      <c r="BN219" s="434">
        <f t="shared" si="277"/>
        <v>4260.75</v>
      </c>
      <c r="BO219" s="455">
        <f t="shared" si="277"/>
        <v>4593.7125000000005</v>
      </c>
      <c r="BP219" s="455">
        <f t="shared" si="277"/>
        <v>4714.9687499999991</v>
      </c>
      <c r="BQ219" s="456">
        <f t="shared" si="257"/>
        <v>4838.4750000000004</v>
      </c>
      <c r="BR219" s="442">
        <f t="shared" si="293"/>
        <v>2218</v>
      </c>
      <c r="BS219" s="443">
        <f t="shared" si="293"/>
        <v>2377</v>
      </c>
      <c r="BT219" s="443">
        <f t="shared" si="293"/>
        <v>2493</v>
      </c>
      <c r="BU219" s="443">
        <f t="shared" si="293"/>
        <v>2688</v>
      </c>
      <c r="BV219" s="443">
        <f t="shared" si="262"/>
        <v>2759</v>
      </c>
      <c r="BW219" s="444">
        <f t="shared" si="278"/>
        <v>2831</v>
      </c>
      <c r="BX219" s="430">
        <v>4087</v>
      </c>
      <c r="BY219" s="426">
        <f t="shared" si="279"/>
        <v>4394</v>
      </c>
      <c r="BZ219" s="426">
        <f t="shared" si="280"/>
        <v>4614</v>
      </c>
      <c r="CA219" s="426">
        <f t="shared" si="281"/>
        <v>4845</v>
      </c>
      <c r="CB219" s="426">
        <f t="shared" si="282"/>
        <v>4967</v>
      </c>
      <c r="CC219" s="428">
        <f t="shared" si="283"/>
        <v>5092</v>
      </c>
      <c r="CD219" s="406">
        <f t="shared" si="294"/>
        <v>2391</v>
      </c>
      <c r="CE219" s="407">
        <f t="shared" si="294"/>
        <v>2571</v>
      </c>
      <c r="CF219" s="407">
        <f t="shared" si="294"/>
        <v>2700</v>
      </c>
      <c r="CG219" s="407">
        <f t="shared" si="294"/>
        <v>2835</v>
      </c>
      <c r="CH219" s="407">
        <f t="shared" si="267"/>
        <v>2906</v>
      </c>
      <c r="CI219" s="439">
        <f t="shared" si="284"/>
        <v>2979</v>
      </c>
      <c r="CJ219" s="402">
        <v>1.63</v>
      </c>
      <c r="CK219" s="403">
        <f t="shared" si="268"/>
        <v>1.7522499999999999</v>
      </c>
      <c r="CL219" s="403">
        <f t="shared" si="285"/>
        <v>1.8398625</v>
      </c>
      <c r="CM219" s="403">
        <f t="shared" si="286"/>
        <v>1.9318556249999999</v>
      </c>
      <c r="CN219" s="403">
        <f t="shared" si="287"/>
        <v>1.9801520156249999</v>
      </c>
      <c r="CO219" s="404">
        <f t="shared" si="288"/>
        <v>2.0296558160156248</v>
      </c>
    </row>
    <row r="220" spans="1:93" x14ac:dyDescent="0.2">
      <c r="A220" s="679"/>
      <c r="B220" s="332" t="s">
        <v>221</v>
      </c>
      <c r="C220" s="333" t="s">
        <v>195</v>
      </c>
      <c r="D220" s="353">
        <v>1813</v>
      </c>
      <c r="E220" s="348">
        <v>1914</v>
      </c>
      <c r="F220" s="348">
        <v>1998</v>
      </c>
      <c r="G220" s="348">
        <v>2084</v>
      </c>
      <c r="H220" s="348">
        <v>2148</v>
      </c>
      <c r="I220" s="349">
        <v>2212</v>
      </c>
      <c r="J220" s="343">
        <f t="shared" si="269"/>
        <v>1272</v>
      </c>
      <c r="K220" s="344">
        <f t="shared" si="269"/>
        <v>1343</v>
      </c>
      <c r="L220" s="344">
        <f t="shared" si="269"/>
        <v>1402</v>
      </c>
      <c r="M220" s="344">
        <f t="shared" si="269"/>
        <v>1462</v>
      </c>
      <c r="N220" s="344">
        <f t="shared" si="269"/>
        <v>1507</v>
      </c>
      <c r="O220" s="345">
        <f t="shared" si="212"/>
        <v>1552</v>
      </c>
      <c r="P220" s="257">
        <f t="shared" si="289"/>
        <v>2266.25</v>
      </c>
      <c r="Q220" s="248">
        <f t="shared" si="289"/>
        <v>2392.5</v>
      </c>
      <c r="R220" s="248">
        <f t="shared" si="289"/>
        <v>2497.5</v>
      </c>
      <c r="S220" s="454">
        <f t="shared" si="270"/>
        <v>2995.7499999999995</v>
      </c>
      <c r="T220" s="454">
        <f t="shared" si="270"/>
        <v>3087.7499999999995</v>
      </c>
      <c r="U220" s="457">
        <f t="shared" si="270"/>
        <v>3179.7499999999995</v>
      </c>
      <c r="V220" s="452">
        <f t="shared" si="290"/>
        <v>1326</v>
      </c>
      <c r="W220" s="405">
        <f t="shared" si="290"/>
        <v>1400</v>
      </c>
      <c r="X220" s="405">
        <f t="shared" si="290"/>
        <v>1462</v>
      </c>
      <c r="Y220" s="405">
        <f t="shared" si="290"/>
        <v>1753</v>
      </c>
      <c r="Z220" s="405">
        <f t="shared" si="221"/>
        <v>1807</v>
      </c>
      <c r="AA220" s="410">
        <f t="shared" si="271"/>
        <v>1861</v>
      </c>
      <c r="AB220" s="257">
        <f t="shared" si="272"/>
        <v>2719.5</v>
      </c>
      <c r="AC220" s="248">
        <f t="shared" si="272"/>
        <v>2871</v>
      </c>
      <c r="AD220" s="248">
        <f t="shared" si="272"/>
        <v>2997</v>
      </c>
      <c r="AE220" s="248">
        <f t="shared" si="272"/>
        <v>3594.8999999999992</v>
      </c>
      <c r="AF220" s="248">
        <f t="shared" si="272"/>
        <v>3705.2999999999993</v>
      </c>
      <c r="AG220" s="258">
        <f t="shared" si="226"/>
        <v>3815.6999999999994</v>
      </c>
      <c r="AH220" s="409">
        <f t="shared" si="227"/>
        <v>1591</v>
      </c>
      <c r="AI220" s="405">
        <f t="shared" si="228"/>
        <v>1680</v>
      </c>
      <c r="AJ220" s="405">
        <f t="shared" si="229"/>
        <v>1754</v>
      </c>
      <c r="AK220" s="405">
        <f t="shared" si="230"/>
        <v>2104</v>
      </c>
      <c r="AL220" s="405">
        <f t="shared" si="231"/>
        <v>2168</v>
      </c>
      <c r="AM220" s="410">
        <f t="shared" si="232"/>
        <v>2233</v>
      </c>
      <c r="AN220" s="263">
        <f t="shared" si="273"/>
        <v>3027.125</v>
      </c>
      <c r="AO220" s="366">
        <f t="shared" si="273"/>
        <v>3215</v>
      </c>
      <c r="AP220" s="366">
        <f t="shared" si="273"/>
        <v>3362.75</v>
      </c>
      <c r="AQ220" s="469">
        <f t="shared" si="273"/>
        <v>3866.9249999999993</v>
      </c>
      <c r="AR220" s="469">
        <f t="shared" si="273"/>
        <v>3979.2249999999995</v>
      </c>
      <c r="AS220" s="470">
        <f t="shared" si="237"/>
        <v>4092.2749999999996</v>
      </c>
      <c r="AT220" s="445">
        <f t="shared" si="291"/>
        <v>1771</v>
      </c>
      <c r="AU220" s="446">
        <f t="shared" si="291"/>
        <v>1881</v>
      </c>
      <c r="AV220" s="446">
        <f t="shared" si="291"/>
        <v>1968</v>
      </c>
      <c r="AW220" s="446">
        <f t="shared" si="291"/>
        <v>2263</v>
      </c>
      <c r="AX220" s="446">
        <f t="shared" si="242"/>
        <v>2328</v>
      </c>
      <c r="AY220" s="447">
        <f t="shared" si="274"/>
        <v>2394</v>
      </c>
      <c r="AZ220" s="257">
        <f t="shared" si="275"/>
        <v>3334.75</v>
      </c>
      <c r="BA220" s="248">
        <f t="shared" si="275"/>
        <v>3559</v>
      </c>
      <c r="BB220" s="248">
        <f t="shared" si="275"/>
        <v>3728.5</v>
      </c>
      <c r="BC220" s="454">
        <f t="shared" si="275"/>
        <v>4138.95</v>
      </c>
      <c r="BD220" s="454">
        <f t="shared" si="275"/>
        <v>4253.1499999999996</v>
      </c>
      <c r="BE220" s="457">
        <f t="shared" si="247"/>
        <v>4368.8499999999995</v>
      </c>
      <c r="BF220" s="409">
        <f t="shared" si="292"/>
        <v>1951</v>
      </c>
      <c r="BG220" s="405">
        <f t="shared" si="292"/>
        <v>2083</v>
      </c>
      <c r="BH220" s="405">
        <f t="shared" si="292"/>
        <v>2182</v>
      </c>
      <c r="BI220" s="405">
        <f t="shared" si="292"/>
        <v>2422</v>
      </c>
      <c r="BJ220" s="405">
        <f t="shared" si="252"/>
        <v>2489</v>
      </c>
      <c r="BK220" s="410">
        <f t="shared" si="276"/>
        <v>2556</v>
      </c>
      <c r="BL220" s="263">
        <f t="shared" si="277"/>
        <v>3642.375</v>
      </c>
      <c r="BM220" s="264">
        <f t="shared" si="277"/>
        <v>3903</v>
      </c>
      <c r="BN220" s="264">
        <f t="shared" si="277"/>
        <v>4094.25</v>
      </c>
      <c r="BO220" s="454">
        <f t="shared" si="277"/>
        <v>4410.9750000000004</v>
      </c>
      <c r="BP220" s="454">
        <f t="shared" si="277"/>
        <v>4527.0749999999998</v>
      </c>
      <c r="BQ220" s="457">
        <f t="shared" si="257"/>
        <v>4645.4249999999993</v>
      </c>
      <c r="BR220" s="445">
        <f t="shared" si="293"/>
        <v>2131</v>
      </c>
      <c r="BS220" s="446">
        <f t="shared" si="293"/>
        <v>2284</v>
      </c>
      <c r="BT220" s="446">
        <f t="shared" si="293"/>
        <v>2396</v>
      </c>
      <c r="BU220" s="446">
        <f t="shared" si="293"/>
        <v>2581</v>
      </c>
      <c r="BV220" s="446">
        <f t="shared" si="262"/>
        <v>2649</v>
      </c>
      <c r="BW220" s="447">
        <f t="shared" si="278"/>
        <v>2718</v>
      </c>
      <c r="BX220" s="252">
        <v>3950</v>
      </c>
      <c r="BY220" s="387">
        <f t="shared" si="279"/>
        <v>4247</v>
      </c>
      <c r="BZ220" s="387">
        <f t="shared" si="280"/>
        <v>4460</v>
      </c>
      <c r="CA220" s="387">
        <f t="shared" si="281"/>
        <v>4683</v>
      </c>
      <c r="CB220" s="387">
        <f t="shared" si="282"/>
        <v>4801</v>
      </c>
      <c r="CC220" s="388">
        <f t="shared" si="283"/>
        <v>4922</v>
      </c>
      <c r="CD220" s="409">
        <f t="shared" si="294"/>
        <v>2311</v>
      </c>
      <c r="CE220" s="405">
        <f t="shared" si="294"/>
        <v>2485</v>
      </c>
      <c r="CF220" s="405">
        <f t="shared" si="294"/>
        <v>2610</v>
      </c>
      <c r="CG220" s="405">
        <f t="shared" si="294"/>
        <v>2740</v>
      </c>
      <c r="CH220" s="405">
        <f t="shared" si="267"/>
        <v>2809</v>
      </c>
      <c r="CI220" s="440">
        <f t="shared" si="284"/>
        <v>2880</v>
      </c>
      <c r="CJ220" s="246">
        <v>1.58</v>
      </c>
      <c r="CK220" s="389">
        <f t="shared" si="268"/>
        <v>1.6985000000000001</v>
      </c>
      <c r="CL220" s="389">
        <f t="shared" si="285"/>
        <v>1.783425</v>
      </c>
      <c r="CM220" s="389">
        <f t="shared" si="286"/>
        <v>1.87259625</v>
      </c>
      <c r="CN220" s="389">
        <f t="shared" si="287"/>
        <v>1.91941115625</v>
      </c>
      <c r="CO220" s="390">
        <f t="shared" si="288"/>
        <v>1.9673964351562501</v>
      </c>
    </row>
    <row r="221" spans="1:93" x14ac:dyDescent="0.2">
      <c r="A221" s="679"/>
      <c r="B221" s="332" t="s">
        <v>222</v>
      </c>
      <c r="C221" s="333" t="s">
        <v>195</v>
      </c>
      <c r="D221" s="353">
        <v>1633</v>
      </c>
      <c r="E221" s="348">
        <v>1723</v>
      </c>
      <c r="F221" s="348">
        <v>1797</v>
      </c>
      <c r="G221" s="348">
        <v>1874</v>
      </c>
      <c r="H221" s="348">
        <v>1930</v>
      </c>
      <c r="I221" s="349">
        <v>1988</v>
      </c>
      <c r="J221" s="343">
        <f t="shared" si="269"/>
        <v>1146</v>
      </c>
      <c r="K221" s="344">
        <f t="shared" si="269"/>
        <v>1209</v>
      </c>
      <c r="L221" s="344">
        <f t="shared" si="269"/>
        <v>1261</v>
      </c>
      <c r="M221" s="344">
        <f t="shared" si="269"/>
        <v>1315</v>
      </c>
      <c r="N221" s="344">
        <f t="shared" si="269"/>
        <v>1354</v>
      </c>
      <c r="O221" s="345">
        <f t="shared" si="212"/>
        <v>1395</v>
      </c>
      <c r="P221" s="257">
        <f t="shared" si="289"/>
        <v>2041.25</v>
      </c>
      <c r="Q221" s="248">
        <f t="shared" si="289"/>
        <v>2153.75</v>
      </c>
      <c r="R221" s="248">
        <f t="shared" si="289"/>
        <v>2246.25</v>
      </c>
      <c r="S221" s="454">
        <f t="shared" si="270"/>
        <v>2693.875</v>
      </c>
      <c r="T221" s="454">
        <f t="shared" si="270"/>
        <v>2774.375</v>
      </c>
      <c r="U221" s="457">
        <f t="shared" si="270"/>
        <v>2857.75</v>
      </c>
      <c r="V221" s="452">
        <f t="shared" si="290"/>
        <v>1195</v>
      </c>
      <c r="W221" s="405">
        <f t="shared" si="290"/>
        <v>1260</v>
      </c>
      <c r="X221" s="405">
        <f t="shared" si="290"/>
        <v>1315</v>
      </c>
      <c r="Y221" s="405">
        <f t="shared" si="290"/>
        <v>1576</v>
      </c>
      <c r="Z221" s="405">
        <f t="shared" si="221"/>
        <v>1624</v>
      </c>
      <c r="AA221" s="410">
        <f t="shared" si="271"/>
        <v>1672</v>
      </c>
      <c r="AB221" s="257">
        <f t="shared" si="272"/>
        <v>2449.5</v>
      </c>
      <c r="AC221" s="248">
        <f t="shared" si="272"/>
        <v>2584.5</v>
      </c>
      <c r="AD221" s="248">
        <f t="shared" si="272"/>
        <v>2695.5</v>
      </c>
      <c r="AE221" s="248">
        <f t="shared" si="272"/>
        <v>3232.65</v>
      </c>
      <c r="AF221" s="248">
        <f t="shared" si="272"/>
        <v>3329.25</v>
      </c>
      <c r="AG221" s="258">
        <f t="shared" si="226"/>
        <v>3429.2999999999997</v>
      </c>
      <c r="AH221" s="409">
        <f t="shared" si="227"/>
        <v>1433</v>
      </c>
      <c r="AI221" s="405">
        <f t="shared" si="228"/>
        <v>1512</v>
      </c>
      <c r="AJ221" s="405">
        <f t="shared" si="229"/>
        <v>1577</v>
      </c>
      <c r="AK221" s="405">
        <f t="shared" si="230"/>
        <v>1892</v>
      </c>
      <c r="AL221" s="405">
        <f t="shared" si="231"/>
        <v>1948</v>
      </c>
      <c r="AM221" s="410">
        <f t="shared" si="232"/>
        <v>2007</v>
      </c>
      <c r="AN221" s="263">
        <f t="shared" si="273"/>
        <v>2812.125</v>
      </c>
      <c r="AO221" s="366">
        <f t="shared" si="273"/>
        <v>2986.625</v>
      </c>
      <c r="AP221" s="366">
        <f t="shared" si="273"/>
        <v>3122.375</v>
      </c>
      <c r="AQ221" s="469">
        <f t="shared" si="273"/>
        <v>3580.4875000000002</v>
      </c>
      <c r="AR221" s="469">
        <f t="shared" si="273"/>
        <v>3681.9375</v>
      </c>
      <c r="AS221" s="470">
        <f t="shared" si="237"/>
        <v>3786.7249999999999</v>
      </c>
      <c r="AT221" s="445">
        <f t="shared" si="291"/>
        <v>1646</v>
      </c>
      <c r="AU221" s="446">
        <f t="shared" si="291"/>
        <v>1748</v>
      </c>
      <c r="AV221" s="446">
        <f t="shared" si="291"/>
        <v>1827</v>
      </c>
      <c r="AW221" s="446">
        <f t="shared" si="291"/>
        <v>2095</v>
      </c>
      <c r="AX221" s="446">
        <f t="shared" si="242"/>
        <v>2154</v>
      </c>
      <c r="AY221" s="447">
        <f t="shared" si="274"/>
        <v>2216</v>
      </c>
      <c r="AZ221" s="257">
        <f t="shared" si="275"/>
        <v>3174.75</v>
      </c>
      <c r="BA221" s="248">
        <f t="shared" si="275"/>
        <v>3388.75</v>
      </c>
      <c r="BB221" s="248">
        <f t="shared" si="275"/>
        <v>3549.25</v>
      </c>
      <c r="BC221" s="454">
        <f t="shared" si="275"/>
        <v>3928.3250000000003</v>
      </c>
      <c r="BD221" s="454">
        <f t="shared" si="275"/>
        <v>4034.625</v>
      </c>
      <c r="BE221" s="457">
        <f t="shared" si="247"/>
        <v>4144.1499999999996</v>
      </c>
      <c r="BF221" s="409">
        <f t="shared" si="292"/>
        <v>1858</v>
      </c>
      <c r="BG221" s="405">
        <f t="shared" si="292"/>
        <v>1983</v>
      </c>
      <c r="BH221" s="405">
        <f t="shared" si="292"/>
        <v>2077</v>
      </c>
      <c r="BI221" s="405">
        <f t="shared" si="292"/>
        <v>2299</v>
      </c>
      <c r="BJ221" s="405">
        <f t="shared" si="252"/>
        <v>2361</v>
      </c>
      <c r="BK221" s="410">
        <f t="shared" si="276"/>
        <v>2425</v>
      </c>
      <c r="BL221" s="263">
        <f t="shared" si="277"/>
        <v>3537.375</v>
      </c>
      <c r="BM221" s="264">
        <f t="shared" si="277"/>
        <v>3790.875</v>
      </c>
      <c r="BN221" s="264">
        <f t="shared" si="277"/>
        <v>3976.125</v>
      </c>
      <c r="BO221" s="454">
        <f t="shared" si="277"/>
        <v>4276.1625000000004</v>
      </c>
      <c r="BP221" s="454">
        <f t="shared" si="277"/>
        <v>4387.3125</v>
      </c>
      <c r="BQ221" s="457">
        <f t="shared" si="257"/>
        <v>4501.5749999999998</v>
      </c>
      <c r="BR221" s="445">
        <f t="shared" si="293"/>
        <v>2070</v>
      </c>
      <c r="BS221" s="446">
        <f t="shared" si="293"/>
        <v>2218</v>
      </c>
      <c r="BT221" s="446">
        <f t="shared" si="293"/>
        <v>2327</v>
      </c>
      <c r="BU221" s="446">
        <f t="shared" si="293"/>
        <v>2502</v>
      </c>
      <c r="BV221" s="446">
        <f t="shared" si="262"/>
        <v>2567</v>
      </c>
      <c r="BW221" s="447">
        <f t="shared" si="278"/>
        <v>2634</v>
      </c>
      <c r="BX221" s="252">
        <v>3900</v>
      </c>
      <c r="BY221" s="387">
        <f t="shared" si="279"/>
        <v>4193</v>
      </c>
      <c r="BZ221" s="387">
        <f t="shared" si="280"/>
        <v>4403</v>
      </c>
      <c r="CA221" s="387">
        <f t="shared" si="281"/>
        <v>4624</v>
      </c>
      <c r="CB221" s="387">
        <f t="shared" si="282"/>
        <v>4740</v>
      </c>
      <c r="CC221" s="388">
        <f t="shared" si="283"/>
        <v>4859</v>
      </c>
      <c r="CD221" s="409">
        <f t="shared" si="294"/>
        <v>2282</v>
      </c>
      <c r="CE221" s="405">
        <f t="shared" si="294"/>
        <v>2453</v>
      </c>
      <c r="CF221" s="405">
        <f t="shared" si="294"/>
        <v>2576</v>
      </c>
      <c r="CG221" s="405">
        <f t="shared" si="294"/>
        <v>2706</v>
      </c>
      <c r="CH221" s="405">
        <f t="shared" si="267"/>
        <v>2773</v>
      </c>
      <c r="CI221" s="440">
        <f t="shared" si="284"/>
        <v>2843</v>
      </c>
      <c r="CJ221" s="246">
        <v>1.56</v>
      </c>
      <c r="CK221" s="389">
        <f t="shared" si="268"/>
        <v>1.677</v>
      </c>
      <c r="CL221" s="389">
        <f t="shared" si="285"/>
        <v>1.76085</v>
      </c>
      <c r="CM221" s="389">
        <f t="shared" si="286"/>
        <v>1.8488925</v>
      </c>
      <c r="CN221" s="389">
        <f t="shared" si="287"/>
        <v>1.8951148125000001</v>
      </c>
      <c r="CO221" s="390">
        <f t="shared" si="288"/>
        <v>1.9424926828125002</v>
      </c>
    </row>
    <row r="222" spans="1:93" ht="13.5" thickBot="1" x14ac:dyDescent="0.25">
      <c r="A222" s="678"/>
      <c r="B222" s="334" t="s">
        <v>223</v>
      </c>
      <c r="C222" s="335" t="s">
        <v>195</v>
      </c>
      <c r="D222" s="354">
        <v>1554</v>
      </c>
      <c r="E222" s="350">
        <v>1608</v>
      </c>
      <c r="F222" s="350">
        <v>1646</v>
      </c>
      <c r="G222" s="350">
        <v>1687</v>
      </c>
      <c r="H222" s="350">
        <v>1708</v>
      </c>
      <c r="I222" s="351">
        <v>1730</v>
      </c>
      <c r="J222" s="421">
        <f t="shared" si="269"/>
        <v>1090</v>
      </c>
      <c r="K222" s="422">
        <f t="shared" si="269"/>
        <v>1128</v>
      </c>
      <c r="L222" s="422">
        <f t="shared" si="269"/>
        <v>1155</v>
      </c>
      <c r="M222" s="422">
        <f t="shared" si="269"/>
        <v>1184</v>
      </c>
      <c r="N222" s="422">
        <f t="shared" si="269"/>
        <v>1198</v>
      </c>
      <c r="O222" s="423">
        <f t="shared" si="212"/>
        <v>1214</v>
      </c>
      <c r="P222" s="260">
        <f t="shared" si="289"/>
        <v>1942.5</v>
      </c>
      <c r="Q222" s="261">
        <f t="shared" si="289"/>
        <v>2010</v>
      </c>
      <c r="R222" s="261">
        <f t="shared" si="289"/>
        <v>2057.5</v>
      </c>
      <c r="S222" s="458">
        <f t="shared" si="270"/>
        <v>2425.0625</v>
      </c>
      <c r="T222" s="458">
        <f t="shared" si="270"/>
        <v>2455.25</v>
      </c>
      <c r="U222" s="459">
        <f t="shared" si="270"/>
        <v>2486.875</v>
      </c>
      <c r="V222" s="453">
        <f t="shared" si="290"/>
        <v>1137</v>
      </c>
      <c r="W222" s="412">
        <f t="shared" si="290"/>
        <v>1176</v>
      </c>
      <c r="X222" s="412">
        <f t="shared" si="290"/>
        <v>1204</v>
      </c>
      <c r="Y222" s="412">
        <f t="shared" si="290"/>
        <v>1419</v>
      </c>
      <c r="Z222" s="412">
        <f t="shared" si="221"/>
        <v>1437</v>
      </c>
      <c r="AA222" s="413">
        <f t="shared" si="271"/>
        <v>1455</v>
      </c>
      <c r="AB222" s="260">
        <f t="shared" si="272"/>
        <v>2331</v>
      </c>
      <c r="AC222" s="261">
        <f t="shared" si="272"/>
        <v>2412</v>
      </c>
      <c r="AD222" s="261">
        <f t="shared" si="272"/>
        <v>2469</v>
      </c>
      <c r="AE222" s="261">
        <f t="shared" si="272"/>
        <v>2910.0749999999998</v>
      </c>
      <c r="AF222" s="261">
        <f t="shared" si="272"/>
        <v>2946.2999999999997</v>
      </c>
      <c r="AG222" s="262">
        <f t="shared" si="226"/>
        <v>2984.25</v>
      </c>
      <c r="AH222" s="411">
        <f t="shared" si="227"/>
        <v>1364</v>
      </c>
      <c r="AI222" s="412">
        <f t="shared" si="228"/>
        <v>1412</v>
      </c>
      <c r="AJ222" s="412">
        <f t="shared" si="229"/>
        <v>1445</v>
      </c>
      <c r="AK222" s="412">
        <f t="shared" si="230"/>
        <v>1703</v>
      </c>
      <c r="AL222" s="412">
        <f t="shared" si="231"/>
        <v>1724</v>
      </c>
      <c r="AM222" s="413">
        <f t="shared" si="232"/>
        <v>1746</v>
      </c>
      <c r="AN222" s="269">
        <f t="shared" si="273"/>
        <v>2710.75</v>
      </c>
      <c r="AO222" s="432">
        <f t="shared" si="273"/>
        <v>2843.75</v>
      </c>
      <c r="AP222" s="432">
        <f t="shared" si="273"/>
        <v>2938.25</v>
      </c>
      <c r="AQ222" s="471">
        <f t="shared" si="273"/>
        <v>3323.5562499999996</v>
      </c>
      <c r="AR222" s="471">
        <f t="shared" si="273"/>
        <v>3379.4749999999999</v>
      </c>
      <c r="AS222" s="472">
        <f t="shared" si="237"/>
        <v>3437.1875</v>
      </c>
      <c r="AT222" s="448">
        <f t="shared" si="291"/>
        <v>1586</v>
      </c>
      <c r="AU222" s="449">
        <f t="shared" si="291"/>
        <v>1664</v>
      </c>
      <c r="AV222" s="449">
        <f t="shared" si="291"/>
        <v>1719</v>
      </c>
      <c r="AW222" s="449">
        <f t="shared" si="291"/>
        <v>1945</v>
      </c>
      <c r="AX222" s="449">
        <f t="shared" si="242"/>
        <v>1977</v>
      </c>
      <c r="AY222" s="450">
        <f t="shared" si="274"/>
        <v>2011</v>
      </c>
      <c r="AZ222" s="260">
        <f t="shared" si="275"/>
        <v>3090.5</v>
      </c>
      <c r="BA222" s="261">
        <f t="shared" si="275"/>
        <v>3275.5</v>
      </c>
      <c r="BB222" s="261">
        <f t="shared" si="275"/>
        <v>3407.5</v>
      </c>
      <c r="BC222" s="458">
        <f t="shared" si="275"/>
        <v>3737.0374999999995</v>
      </c>
      <c r="BD222" s="458">
        <f t="shared" si="275"/>
        <v>3812.65</v>
      </c>
      <c r="BE222" s="459">
        <f t="shared" si="247"/>
        <v>3890.125</v>
      </c>
      <c r="BF222" s="411">
        <f t="shared" si="292"/>
        <v>1808</v>
      </c>
      <c r="BG222" s="412">
        <f t="shared" si="292"/>
        <v>1917</v>
      </c>
      <c r="BH222" s="412">
        <f t="shared" si="292"/>
        <v>1994</v>
      </c>
      <c r="BI222" s="412">
        <f t="shared" si="292"/>
        <v>2187</v>
      </c>
      <c r="BJ222" s="412">
        <f t="shared" si="252"/>
        <v>2231</v>
      </c>
      <c r="BK222" s="413">
        <f t="shared" si="276"/>
        <v>2276</v>
      </c>
      <c r="BL222" s="269">
        <f t="shared" si="277"/>
        <v>3470.25</v>
      </c>
      <c r="BM222" s="270">
        <f t="shared" si="277"/>
        <v>3707.25</v>
      </c>
      <c r="BN222" s="270">
        <f t="shared" si="277"/>
        <v>3876.75</v>
      </c>
      <c r="BO222" s="458">
        <f t="shared" si="277"/>
        <v>4150.5187499999993</v>
      </c>
      <c r="BP222" s="458">
        <f t="shared" si="277"/>
        <v>4245.8249999999998</v>
      </c>
      <c r="BQ222" s="459">
        <f t="shared" si="257"/>
        <v>4343.0625</v>
      </c>
      <c r="BR222" s="448">
        <f t="shared" si="293"/>
        <v>2031</v>
      </c>
      <c r="BS222" s="449">
        <f t="shared" si="293"/>
        <v>2169</v>
      </c>
      <c r="BT222" s="449">
        <f t="shared" si="293"/>
        <v>2268</v>
      </c>
      <c r="BU222" s="449">
        <f t="shared" si="293"/>
        <v>2429</v>
      </c>
      <c r="BV222" s="449">
        <f t="shared" si="262"/>
        <v>2484</v>
      </c>
      <c r="BW222" s="450">
        <f t="shared" si="278"/>
        <v>2541</v>
      </c>
      <c r="BX222" s="253">
        <v>3850</v>
      </c>
      <c r="BY222" s="431">
        <f t="shared" si="279"/>
        <v>4139</v>
      </c>
      <c r="BZ222" s="431">
        <f t="shared" si="280"/>
        <v>4346</v>
      </c>
      <c r="CA222" s="431">
        <f t="shared" si="281"/>
        <v>4564</v>
      </c>
      <c r="CB222" s="431">
        <f t="shared" si="282"/>
        <v>4679</v>
      </c>
      <c r="CC222" s="433">
        <f t="shared" si="283"/>
        <v>4796</v>
      </c>
      <c r="CD222" s="411">
        <f t="shared" si="294"/>
        <v>2253</v>
      </c>
      <c r="CE222" s="412">
        <f t="shared" si="294"/>
        <v>2422</v>
      </c>
      <c r="CF222" s="412">
        <f t="shared" si="294"/>
        <v>2543</v>
      </c>
      <c r="CG222" s="412">
        <f t="shared" si="294"/>
        <v>2670</v>
      </c>
      <c r="CH222" s="412">
        <f t="shared" si="267"/>
        <v>2738</v>
      </c>
      <c r="CI222" s="441">
        <f t="shared" si="284"/>
        <v>2806</v>
      </c>
      <c r="CJ222" s="247">
        <v>1.54</v>
      </c>
      <c r="CK222" s="391">
        <f t="shared" si="268"/>
        <v>1.6555</v>
      </c>
      <c r="CL222" s="391">
        <f t="shared" si="285"/>
        <v>1.738275</v>
      </c>
      <c r="CM222" s="391">
        <f t="shared" si="286"/>
        <v>1.8251887500000001</v>
      </c>
      <c r="CN222" s="391">
        <f t="shared" si="287"/>
        <v>1.8708184687500002</v>
      </c>
      <c r="CO222" s="392">
        <f t="shared" si="288"/>
        <v>1.9175889304687503</v>
      </c>
    </row>
    <row r="223" spans="1:93" ht="25.5" x14ac:dyDescent="0.2">
      <c r="A223" s="677">
        <v>8</v>
      </c>
      <c r="B223" s="330" t="s">
        <v>267</v>
      </c>
      <c r="C223" s="331" t="s">
        <v>195</v>
      </c>
      <c r="D223" s="352">
        <v>2014</v>
      </c>
      <c r="E223" s="346">
        <v>2128</v>
      </c>
      <c r="F223" s="346">
        <v>2222</v>
      </c>
      <c r="G223" s="346">
        <v>2319</v>
      </c>
      <c r="H223" s="346">
        <v>2391</v>
      </c>
      <c r="I223" s="347">
        <v>2463</v>
      </c>
      <c r="J223" s="418">
        <f t="shared" si="269"/>
        <v>1413</v>
      </c>
      <c r="K223" s="419">
        <f t="shared" si="269"/>
        <v>1493</v>
      </c>
      <c r="L223" s="419">
        <f t="shared" si="269"/>
        <v>1559</v>
      </c>
      <c r="M223" s="419">
        <f t="shared" si="269"/>
        <v>1627</v>
      </c>
      <c r="N223" s="419">
        <f t="shared" si="269"/>
        <v>1678</v>
      </c>
      <c r="O223" s="420">
        <f t="shared" si="212"/>
        <v>1728</v>
      </c>
      <c r="P223" s="415">
        <f t="shared" si="289"/>
        <v>2517.5</v>
      </c>
      <c r="Q223" s="416">
        <f t="shared" si="289"/>
        <v>2660</v>
      </c>
      <c r="R223" s="416">
        <f t="shared" si="289"/>
        <v>2777.5</v>
      </c>
      <c r="S223" s="455">
        <f t="shared" si="270"/>
        <v>3333.5624999999995</v>
      </c>
      <c r="T223" s="455">
        <f t="shared" si="270"/>
        <v>3437.0624999999995</v>
      </c>
      <c r="U223" s="456">
        <f t="shared" si="270"/>
        <v>3540.5624999999995</v>
      </c>
      <c r="V223" s="451">
        <f t="shared" si="290"/>
        <v>1473</v>
      </c>
      <c r="W223" s="407">
        <f t="shared" si="290"/>
        <v>1557</v>
      </c>
      <c r="X223" s="407">
        <f t="shared" si="290"/>
        <v>1625</v>
      </c>
      <c r="Y223" s="407">
        <f t="shared" si="290"/>
        <v>1951</v>
      </c>
      <c r="Z223" s="407">
        <f t="shared" si="221"/>
        <v>2011</v>
      </c>
      <c r="AA223" s="408">
        <f t="shared" si="271"/>
        <v>2072</v>
      </c>
      <c r="AB223" s="415">
        <f t="shared" si="272"/>
        <v>3021</v>
      </c>
      <c r="AC223" s="416">
        <f t="shared" si="272"/>
        <v>3192</v>
      </c>
      <c r="AD223" s="416">
        <f t="shared" si="272"/>
        <v>3333</v>
      </c>
      <c r="AE223" s="416">
        <f t="shared" si="272"/>
        <v>4000.2749999999992</v>
      </c>
      <c r="AF223" s="416">
        <f t="shared" si="272"/>
        <v>4124.4749999999995</v>
      </c>
      <c r="AG223" s="417">
        <f t="shared" si="226"/>
        <v>4248.6749999999993</v>
      </c>
      <c r="AH223" s="406">
        <f t="shared" si="227"/>
        <v>1768</v>
      </c>
      <c r="AI223" s="407">
        <f t="shared" si="228"/>
        <v>1868</v>
      </c>
      <c r="AJ223" s="407">
        <f t="shared" si="229"/>
        <v>1950</v>
      </c>
      <c r="AK223" s="407">
        <f t="shared" si="230"/>
        <v>2341</v>
      </c>
      <c r="AL223" s="407">
        <f t="shared" si="231"/>
        <v>2413</v>
      </c>
      <c r="AM223" s="408">
        <f t="shared" si="232"/>
        <v>2486</v>
      </c>
      <c r="AN223" s="429">
        <f t="shared" si="273"/>
        <v>3287.5</v>
      </c>
      <c r="AO223" s="427">
        <f t="shared" si="273"/>
        <v>3492.5</v>
      </c>
      <c r="AP223" s="427">
        <f t="shared" si="273"/>
        <v>3653.25</v>
      </c>
      <c r="AQ223" s="467">
        <f t="shared" si="273"/>
        <v>4211.4562499999993</v>
      </c>
      <c r="AR223" s="467">
        <f t="shared" si="273"/>
        <v>4335.1062499999998</v>
      </c>
      <c r="AS223" s="468">
        <f t="shared" si="237"/>
        <v>4459.5062499999995</v>
      </c>
      <c r="AT223" s="442">
        <f t="shared" si="291"/>
        <v>1924</v>
      </c>
      <c r="AU223" s="443">
        <f t="shared" si="291"/>
        <v>2044</v>
      </c>
      <c r="AV223" s="443">
        <f t="shared" si="291"/>
        <v>2138</v>
      </c>
      <c r="AW223" s="443">
        <f t="shared" si="291"/>
        <v>2464</v>
      </c>
      <c r="AX223" s="443">
        <f t="shared" si="242"/>
        <v>2537</v>
      </c>
      <c r="AY223" s="444">
        <f t="shared" si="274"/>
        <v>2609</v>
      </c>
      <c r="AZ223" s="415">
        <f t="shared" si="275"/>
        <v>3554</v>
      </c>
      <c r="BA223" s="416">
        <f t="shared" si="275"/>
        <v>3793</v>
      </c>
      <c r="BB223" s="416">
        <f t="shared" si="275"/>
        <v>3973.5</v>
      </c>
      <c r="BC223" s="455">
        <f t="shared" si="275"/>
        <v>4422.6374999999998</v>
      </c>
      <c r="BD223" s="455">
        <f t="shared" si="275"/>
        <v>4545.7375000000002</v>
      </c>
      <c r="BE223" s="456">
        <f t="shared" si="247"/>
        <v>4670.3374999999996</v>
      </c>
      <c r="BF223" s="406">
        <f t="shared" si="292"/>
        <v>2080</v>
      </c>
      <c r="BG223" s="407">
        <f t="shared" si="292"/>
        <v>2219</v>
      </c>
      <c r="BH223" s="407">
        <f t="shared" si="292"/>
        <v>2325</v>
      </c>
      <c r="BI223" s="407">
        <f t="shared" si="292"/>
        <v>2588</v>
      </c>
      <c r="BJ223" s="407">
        <f t="shared" si="252"/>
        <v>2660</v>
      </c>
      <c r="BK223" s="408">
        <f t="shared" si="276"/>
        <v>2733</v>
      </c>
      <c r="BL223" s="429">
        <f t="shared" si="277"/>
        <v>3820.5</v>
      </c>
      <c r="BM223" s="434">
        <f t="shared" si="277"/>
        <v>4093.5</v>
      </c>
      <c r="BN223" s="434">
        <f t="shared" si="277"/>
        <v>4293.75</v>
      </c>
      <c r="BO223" s="455">
        <f t="shared" si="277"/>
        <v>4633.8187500000004</v>
      </c>
      <c r="BP223" s="455">
        <f t="shared" si="277"/>
        <v>4756.3687500000005</v>
      </c>
      <c r="BQ223" s="456">
        <f t="shared" si="257"/>
        <v>4881.1687499999998</v>
      </c>
      <c r="BR223" s="442">
        <f t="shared" si="293"/>
        <v>2235</v>
      </c>
      <c r="BS223" s="443">
        <f t="shared" si="293"/>
        <v>2395</v>
      </c>
      <c r="BT223" s="443">
        <f t="shared" si="293"/>
        <v>2512</v>
      </c>
      <c r="BU223" s="443">
        <f t="shared" si="293"/>
        <v>2711</v>
      </c>
      <c r="BV223" s="443">
        <f t="shared" si="262"/>
        <v>2783</v>
      </c>
      <c r="BW223" s="444">
        <f t="shared" si="278"/>
        <v>2856</v>
      </c>
      <c r="BX223" s="430">
        <v>4087</v>
      </c>
      <c r="BY223" s="426">
        <f t="shared" si="279"/>
        <v>4394</v>
      </c>
      <c r="BZ223" s="426">
        <f t="shared" si="280"/>
        <v>4614</v>
      </c>
      <c r="CA223" s="426">
        <f t="shared" si="281"/>
        <v>4845</v>
      </c>
      <c r="CB223" s="426">
        <f t="shared" si="282"/>
        <v>4967</v>
      </c>
      <c r="CC223" s="428">
        <f t="shared" si="283"/>
        <v>5092</v>
      </c>
      <c r="CD223" s="406">
        <f t="shared" si="294"/>
        <v>2391</v>
      </c>
      <c r="CE223" s="407">
        <f t="shared" si="294"/>
        <v>2571</v>
      </c>
      <c r="CF223" s="407">
        <f t="shared" si="294"/>
        <v>2700</v>
      </c>
      <c r="CG223" s="407">
        <f t="shared" si="294"/>
        <v>2835</v>
      </c>
      <c r="CH223" s="407">
        <f t="shared" si="267"/>
        <v>2906</v>
      </c>
      <c r="CI223" s="439">
        <f t="shared" si="284"/>
        <v>2979</v>
      </c>
      <c r="CJ223" s="402">
        <v>1.63</v>
      </c>
      <c r="CK223" s="403">
        <f t="shared" si="268"/>
        <v>1.7522499999999999</v>
      </c>
      <c r="CL223" s="403">
        <f t="shared" si="285"/>
        <v>1.8398625</v>
      </c>
      <c r="CM223" s="403">
        <f t="shared" si="286"/>
        <v>1.9318556249999999</v>
      </c>
      <c r="CN223" s="403">
        <f t="shared" si="287"/>
        <v>1.9801520156249999</v>
      </c>
      <c r="CO223" s="404">
        <f t="shared" si="288"/>
        <v>2.0296558160156248</v>
      </c>
    </row>
    <row r="224" spans="1:93" x14ac:dyDescent="0.2">
      <c r="A224" s="679"/>
      <c r="B224" s="332" t="s">
        <v>208</v>
      </c>
      <c r="C224" s="333" t="s">
        <v>195</v>
      </c>
      <c r="D224" s="353">
        <v>1842</v>
      </c>
      <c r="E224" s="348">
        <v>1945</v>
      </c>
      <c r="F224" s="348">
        <v>2030</v>
      </c>
      <c r="G224" s="348">
        <v>2117</v>
      </c>
      <c r="H224" s="348">
        <v>2182</v>
      </c>
      <c r="I224" s="349">
        <v>2248</v>
      </c>
      <c r="J224" s="343">
        <f t="shared" si="269"/>
        <v>1292</v>
      </c>
      <c r="K224" s="344">
        <f t="shared" si="269"/>
        <v>1365</v>
      </c>
      <c r="L224" s="344">
        <f t="shared" si="269"/>
        <v>1424</v>
      </c>
      <c r="M224" s="344">
        <f t="shared" si="269"/>
        <v>1485</v>
      </c>
      <c r="N224" s="344">
        <f t="shared" si="269"/>
        <v>1531</v>
      </c>
      <c r="O224" s="345">
        <f t="shared" si="212"/>
        <v>1577</v>
      </c>
      <c r="P224" s="257">
        <f t="shared" si="289"/>
        <v>2302.5</v>
      </c>
      <c r="Q224" s="248">
        <f t="shared" si="289"/>
        <v>2431.25</v>
      </c>
      <c r="R224" s="248">
        <f t="shared" si="289"/>
        <v>2537.5</v>
      </c>
      <c r="S224" s="454">
        <f t="shared" si="270"/>
        <v>3043.1874999999995</v>
      </c>
      <c r="T224" s="454">
        <f t="shared" si="270"/>
        <v>3136.6249999999995</v>
      </c>
      <c r="U224" s="457">
        <f t="shared" si="270"/>
        <v>3231.4999999999995</v>
      </c>
      <c r="V224" s="452">
        <f t="shared" si="290"/>
        <v>1347</v>
      </c>
      <c r="W224" s="405">
        <f t="shared" si="290"/>
        <v>1423</v>
      </c>
      <c r="X224" s="405">
        <f t="shared" si="290"/>
        <v>1485</v>
      </c>
      <c r="Y224" s="405">
        <f t="shared" si="290"/>
        <v>1781</v>
      </c>
      <c r="Z224" s="405">
        <f t="shared" si="221"/>
        <v>1835</v>
      </c>
      <c r="AA224" s="410">
        <f t="shared" si="271"/>
        <v>1891</v>
      </c>
      <c r="AB224" s="257">
        <f t="shared" si="272"/>
        <v>2763</v>
      </c>
      <c r="AC224" s="248">
        <f t="shared" si="272"/>
        <v>2917.5</v>
      </c>
      <c r="AD224" s="248">
        <f t="shared" si="272"/>
        <v>3045</v>
      </c>
      <c r="AE224" s="248">
        <f t="shared" si="272"/>
        <v>3651.8249999999994</v>
      </c>
      <c r="AF224" s="248">
        <f t="shared" si="272"/>
        <v>3763.9499999999994</v>
      </c>
      <c r="AG224" s="258">
        <f t="shared" si="226"/>
        <v>3877.7999999999993</v>
      </c>
      <c r="AH224" s="409">
        <f t="shared" si="227"/>
        <v>1617</v>
      </c>
      <c r="AI224" s="405">
        <f t="shared" si="228"/>
        <v>1707</v>
      </c>
      <c r="AJ224" s="405">
        <f t="shared" si="229"/>
        <v>1782</v>
      </c>
      <c r="AK224" s="405">
        <f t="shared" si="230"/>
        <v>2137</v>
      </c>
      <c r="AL224" s="405">
        <f t="shared" si="231"/>
        <v>2202</v>
      </c>
      <c r="AM224" s="410">
        <f t="shared" si="232"/>
        <v>2269</v>
      </c>
      <c r="AN224" s="263">
        <f t="shared" si="273"/>
        <v>3809.75</v>
      </c>
      <c r="AO224" s="366">
        <f t="shared" si="273"/>
        <v>4056.125</v>
      </c>
      <c r="AP224" s="366">
        <f t="shared" si="273"/>
        <v>4245.25</v>
      </c>
      <c r="AQ224" s="469">
        <f t="shared" si="273"/>
        <v>4798.6187499999996</v>
      </c>
      <c r="AR224" s="469">
        <f t="shared" si="273"/>
        <v>4934.2124999999996</v>
      </c>
      <c r="AS224" s="470">
        <f t="shared" si="237"/>
        <v>5072.5999999999995</v>
      </c>
      <c r="AT224" s="445">
        <f t="shared" si="291"/>
        <v>2229</v>
      </c>
      <c r="AU224" s="446">
        <f t="shared" si="291"/>
        <v>2373</v>
      </c>
      <c r="AV224" s="446">
        <f t="shared" si="291"/>
        <v>2484</v>
      </c>
      <c r="AW224" s="446">
        <f t="shared" si="291"/>
        <v>2808</v>
      </c>
      <c r="AX224" s="446">
        <f t="shared" si="242"/>
        <v>2887</v>
      </c>
      <c r="AY224" s="447">
        <f t="shared" si="274"/>
        <v>2968</v>
      </c>
      <c r="AZ224" s="257">
        <f t="shared" si="275"/>
        <v>4856.5</v>
      </c>
      <c r="BA224" s="248">
        <f t="shared" si="275"/>
        <v>5194.75</v>
      </c>
      <c r="BB224" s="248">
        <f t="shared" si="275"/>
        <v>5445.5</v>
      </c>
      <c r="BC224" s="454">
        <f t="shared" si="275"/>
        <v>5945.4125000000004</v>
      </c>
      <c r="BD224" s="454">
        <f t="shared" si="275"/>
        <v>6104.4750000000004</v>
      </c>
      <c r="BE224" s="457">
        <f t="shared" si="247"/>
        <v>6267.4</v>
      </c>
      <c r="BF224" s="409">
        <f t="shared" si="292"/>
        <v>2842</v>
      </c>
      <c r="BG224" s="405">
        <f t="shared" si="292"/>
        <v>3039</v>
      </c>
      <c r="BH224" s="405">
        <f t="shared" si="292"/>
        <v>3186</v>
      </c>
      <c r="BI224" s="405">
        <f t="shared" si="292"/>
        <v>3479</v>
      </c>
      <c r="BJ224" s="405">
        <f t="shared" si="252"/>
        <v>3572</v>
      </c>
      <c r="BK224" s="410">
        <f t="shared" si="276"/>
        <v>3667</v>
      </c>
      <c r="BL224" s="263">
        <f t="shared" si="277"/>
        <v>5903.25</v>
      </c>
      <c r="BM224" s="264">
        <f t="shared" si="277"/>
        <v>6333.375</v>
      </c>
      <c r="BN224" s="264">
        <f t="shared" si="277"/>
        <v>6645.75</v>
      </c>
      <c r="BO224" s="454">
        <f t="shared" si="277"/>
        <v>7092.2062500000011</v>
      </c>
      <c r="BP224" s="454">
        <f t="shared" si="277"/>
        <v>7274.7375000000011</v>
      </c>
      <c r="BQ224" s="457">
        <f t="shared" si="257"/>
        <v>7462.2</v>
      </c>
      <c r="BR224" s="445">
        <f t="shared" si="293"/>
        <v>3454</v>
      </c>
      <c r="BS224" s="446">
        <f t="shared" si="293"/>
        <v>3706</v>
      </c>
      <c r="BT224" s="446">
        <f t="shared" si="293"/>
        <v>3888</v>
      </c>
      <c r="BU224" s="446">
        <f t="shared" si="293"/>
        <v>4149</v>
      </c>
      <c r="BV224" s="446">
        <f t="shared" si="262"/>
        <v>4256</v>
      </c>
      <c r="BW224" s="447">
        <f t="shared" si="278"/>
        <v>4366</v>
      </c>
      <c r="BX224" s="252">
        <v>6950</v>
      </c>
      <c r="BY224" s="387">
        <f t="shared" si="279"/>
        <v>7472</v>
      </c>
      <c r="BZ224" s="387">
        <f t="shared" si="280"/>
        <v>7846</v>
      </c>
      <c r="CA224" s="387">
        <f t="shared" si="281"/>
        <v>8239</v>
      </c>
      <c r="CB224" s="387">
        <f t="shared" si="282"/>
        <v>8445</v>
      </c>
      <c r="CC224" s="388">
        <f t="shared" si="283"/>
        <v>8657</v>
      </c>
      <c r="CD224" s="409">
        <f t="shared" si="294"/>
        <v>4066</v>
      </c>
      <c r="CE224" s="405">
        <f t="shared" si="294"/>
        <v>4372</v>
      </c>
      <c r="CF224" s="405">
        <f t="shared" si="294"/>
        <v>4590</v>
      </c>
      <c r="CG224" s="405">
        <f t="shared" si="294"/>
        <v>4820</v>
      </c>
      <c r="CH224" s="405">
        <f t="shared" si="267"/>
        <v>4941</v>
      </c>
      <c r="CI224" s="440">
        <f t="shared" si="284"/>
        <v>5065</v>
      </c>
      <c r="CJ224" s="246">
        <v>1.58</v>
      </c>
      <c r="CK224" s="389">
        <f t="shared" si="268"/>
        <v>1.6985000000000001</v>
      </c>
      <c r="CL224" s="389">
        <f t="shared" si="285"/>
        <v>1.783425</v>
      </c>
      <c r="CM224" s="389">
        <f t="shared" si="286"/>
        <v>1.87259625</v>
      </c>
      <c r="CN224" s="389">
        <f t="shared" si="287"/>
        <v>1.91941115625</v>
      </c>
      <c r="CO224" s="390">
        <f t="shared" si="288"/>
        <v>1.9673964351562501</v>
      </c>
    </row>
    <row r="225" spans="1:93" x14ac:dyDescent="0.2">
      <c r="A225" s="679"/>
      <c r="B225" s="332" t="s">
        <v>224</v>
      </c>
      <c r="C225" s="333" t="s">
        <v>195</v>
      </c>
      <c r="D225" s="353">
        <v>1662</v>
      </c>
      <c r="E225" s="348">
        <v>1754</v>
      </c>
      <c r="F225" s="348">
        <v>1830</v>
      </c>
      <c r="G225" s="348">
        <v>1908</v>
      </c>
      <c r="H225" s="348">
        <v>1966</v>
      </c>
      <c r="I225" s="349">
        <v>2024</v>
      </c>
      <c r="J225" s="343">
        <f t="shared" si="269"/>
        <v>1166</v>
      </c>
      <c r="K225" s="344">
        <f t="shared" si="269"/>
        <v>1231</v>
      </c>
      <c r="L225" s="344">
        <f t="shared" si="269"/>
        <v>1284</v>
      </c>
      <c r="M225" s="344">
        <f t="shared" si="269"/>
        <v>1339</v>
      </c>
      <c r="N225" s="344">
        <f t="shared" si="269"/>
        <v>1379</v>
      </c>
      <c r="O225" s="345">
        <f t="shared" si="212"/>
        <v>1420</v>
      </c>
      <c r="P225" s="257">
        <f t="shared" si="289"/>
        <v>2077.5</v>
      </c>
      <c r="Q225" s="248">
        <f t="shared" si="289"/>
        <v>2192.5</v>
      </c>
      <c r="R225" s="248">
        <f t="shared" si="289"/>
        <v>2287.5</v>
      </c>
      <c r="S225" s="454">
        <f t="shared" si="270"/>
        <v>2742.75</v>
      </c>
      <c r="T225" s="454">
        <f t="shared" si="270"/>
        <v>2826.125</v>
      </c>
      <c r="U225" s="457">
        <f t="shared" si="270"/>
        <v>2909.5</v>
      </c>
      <c r="V225" s="452">
        <f t="shared" si="290"/>
        <v>1216</v>
      </c>
      <c r="W225" s="405">
        <f t="shared" si="290"/>
        <v>1283</v>
      </c>
      <c r="X225" s="405">
        <f t="shared" si="290"/>
        <v>1339</v>
      </c>
      <c r="Y225" s="405">
        <f t="shared" si="290"/>
        <v>1605</v>
      </c>
      <c r="Z225" s="405">
        <f t="shared" si="221"/>
        <v>1654</v>
      </c>
      <c r="AA225" s="410">
        <f t="shared" si="271"/>
        <v>1703</v>
      </c>
      <c r="AB225" s="257">
        <f t="shared" si="272"/>
        <v>2493</v>
      </c>
      <c r="AC225" s="248">
        <f t="shared" si="272"/>
        <v>2631</v>
      </c>
      <c r="AD225" s="248">
        <f t="shared" si="272"/>
        <v>2745</v>
      </c>
      <c r="AE225" s="248">
        <f t="shared" si="272"/>
        <v>3291.2999999999997</v>
      </c>
      <c r="AF225" s="248">
        <f t="shared" si="272"/>
        <v>3391.35</v>
      </c>
      <c r="AG225" s="258">
        <f t="shared" si="226"/>
        <v>3491.4</v>
      </c>
      <c r="AH225" s="409">
        <f t="shared" si="227"/>
        <v>1459</v>
      </c>
      <c r="AI225" s="405">
        <f t="shared" si="228"/>
        <v>1540</v>
      </c>
      <c r="AJ225" s="405">
        <f t="shared" si="229"/>
        <v>1606</v>
      </c>
      <c r="AK225" s="405">
        <f t="shared" si="230"/>
        <v>1926</v>
      </c>
      <c r="AL225" s="405">
        <f t="shared" si="231"/>
        <v>1984</v>
      </c>
      <c r="AM225" s="410">
        <f t="shared" si="232"/>
        <v>2043</v>
      </c>
      <c r="AN225" s="263">
        <f t="shared" si="273"/>
        <v>2844.75</v>
      </c>
      <c r="AO225" s="366">
        <f t="shared" si="273"/>
        <v>3021.5</v>
      </c>
      <c r="AP225" s="366">
        <f t="shared" si="273"/>
        <v>3159.5</v>
      </c>
      <c r="AQ225" s="469">
        <f t="shared" si="273"/>
        <v>3624.4749999999999</v>
      </c>
      <c r="AR225" s="469">
        <f t="shared" si="273"/>
        <v>3728.5124999999998</v>
      </c>
      <c r="AS225" s="470">
        <f t="shared" si="237"/>
        <v>3833.3</v>
      </c>
      <c r="AT225" s="445">
        <f t="shared" si="291"/>
        <v>1665</v>
      </c>
      <c r="AU225" s="446">
        <f t="shared" si="291"/>
        <v>1768</v>
      </c>
      <c r="AV225" s="446">
        <f t="shared" si="291"/>
        <v>1849</v>
      </c>
      <c r="AW225" s="446">
        <f t="shared" si="291"/>
        <v>2121</v>
      </c>
      <c r="AX225" s="446">
        <f t="shared" si="242"/>
        <v>2182</v>
      </c>
      <c r="AY225" s="447">
        <f t="shared" si="274"/>
        <v>2243</v>
      </c>
      <c r="AZ225" s="257">
        <f t="shared" si="275"/>
        <v>3196.5</v>
      </c>
      <c r="BA225" s="248">
        <f t="shared" si="275"/>
        <v>3412</v>
      </c>
      <c r="BB225" s="248">
        <f t="shared" si="275"/>
        <v>3574</v>
      </c>
      <c r="BC225" s="454">
        <f t="shared" si="275"/>
        <v>3957.65</v>
      </c>
      <c r="BD225" s="454">
        <f t="shared" si="275"/>
        <v>4065.6749999999997</v>
      </c>
      <c r="BE225" s="457">
        <f t="shared" si="247"/>
        <v>4175.2</v>
      </c>
      <c r="BF225" s="409">
        <f t="shared" si="292"/>
        <v>1870</v>
      </c>
      <c r="BG225" s="405">
        <f t="shared" si="292"/>
        <v>1997</v>
      </c>
      <c r="BH225" s="405">
        <f t="shared" si="292"/>
        <v>2091</v>
      </c>
      <c r="BI225" s="405">
        <f t="shared" si="292"/>
        <v>2316</v>
      </c>
      <c r="BJ225" s="405">
        <f t="shared" si="252"/>
        <v>2379</v>
      </c>
      <c r="BK225" s="410">
        <f t="shared" si="276"/>
        <v>2443</v>
      </c>
      <c r="BL225" s="263">
        <f t="shared" si="277"/>
        <v>3548.25</v>
      </c>
      <c r="BM225" s="264">
        <f t="shared" si="277"/>
        <v>3802.5</v>
      </c>
      <c r="BN225" s="264">
        <f t="shared" si="277"/>
        <v>3988.5</v>
      </c>
      <c r="BO225" s="454">
        <f t="shared" si="277"/>
        <v>4290.8249999999998</v>
      </c>
      <c r="BP225" s="454">
        <f t="shared" si="277"/>
        <v>4402.8374999999996</v>
      </c>
      <c r="BQ225" s="457">
        <f t="shared" si="257"/>
        <v>4517.0999999999995</v>
      </c>
      <c r="BR225" s="445">
        <f t="shared" si="293"/>
        <v>2076</v>
      </c>
      <c r="BS225" s="446">
        <f t="shared" si="293"/>
        <v>2225</v>
      </c>
      <c r="BT225" s="446">
        <f t="shared" si="293"/>
        <v>2334</v>
      </c>
      <c r="BU225" s="446">
        <f t="shared" si="293"/>
        <v>2511</v>
      </c>
      <c r="BV225" s="446">
        <f t="shared" si="262"/>
        <v>2576</v>
      </c>
      <c r="BW225" s="447">
        <f t="shared" si="278"/>
        <v>2643</v>
      </c>
      <c r="BX225" s="252">
        <v>3900</v>
      </c>
      <c r="BY225" s="387">
        <f t="shared" si="279"/>
        <v>4193</v>
      </c>
      <c r="BZ225" s="387">
        <f t="shared" si="280"/>
        <v>4403</v>
      </c>
      <c r="CA225" s="387">
        <f t="shared" si="281"/>
        <v>4624</v>
      </c>
      <c r="CB225" s="387">
        <f t="shared" si="282"/>
        <v>4740</v>
      </c>
      <c r="CC225" s="388">
        <f t="shared" si="283"/>
        <v>4859</v>
      </c>
      <c r="CD225" s="409">
        <f t="shared" si="294"/>
        <v>2282</v>
      </c>
      <c r="CE225" s="405">
        <f t="shared" si="294"/>
        <v>2453</v>
      </c>
      <c r="CF225" s="405">
        <f t="shared" si="294"/>
        <v>2576</v>
      </c>
      <c r="CG225" s="405">
        <f t="shared" si="294"/>
        <v>2706</v>
      </c>
      <c r="CH225" s="405">
        <f t="shared" si="267"/>
        <v>2773</v>
      </c>
      <c r="CI225" s="440">
        <f t="shared" si="284"/>
        <v>2843</v>
      </c>
      <c r="CJ225" s="246">
        <v>1.56</v>
      </c>
      <c r="CK225" s="389">
        <f t="shared" si="268"/>
        <v>1.677</v>
      </c>
      <c r="CL225" s="389">
        <f t="shared" si="285"/>
        <v>1.76085</v>
      </c>
      <c r="CM225" s="389">
        <f t="shared" si="286"/>
        <v>1.8488925</v>
      </c>
      <c r="CN225" s="389">
        <f t="shared" si="287"/>
        <v>1.8951148125000001</v>
      </c>
      <c r="CO225" s="390">
        <f t="shared" si="288"/>
        <v>1.9424926828125002</v>
      </c>
    </row>
    <row r="226" spans="1:93" ht="13.5" thickBot="1" x14ac:dyDescent="0.25">
      <c r="A226" s="678"/>
      <c r="B226" s="334" t="s">
        <v>209</v>
      </c>
      <c r="C226" s="335" t="s">
        <v>195</v>
      </c>
      <c r="D226" s="354">
        <v>1554</v>
      </c>
      <c r="E226" s="350">
        <v>1608</v>
      </c>
      <c r="F226" s="350">
        <v>1646</v>
      </c>
      <c r="G226" s="350">
        <v>1687</v>
      </c>
      <c r="H226" s="350">
        <v>1708</v>
      </c>
      <c r="I226" s="351">
        <v>1730</v>
      </c>
      <c r="J226" s="421">
        <f t="shared" si="269"/>
        <v>1090</v>
      </c>
      <c r="K226" s="422">
        <f t="shared" si="269"/>
        <v>1128</v>
      </c>
      <c r="L226" s="422">
        <f t="shared" si="269"/>
        <v>1155</v>
      </c>
      <c r="M226" s="422">
        <f t="shared" si="269"/>
        <v>1184</v>
      </c>
      <c r="N226" s="422">
        <f t="shared" si="269"/>
        <v>1198</v>
      </c>
      <c r="O226" s="423">
        <f t="shared" si="212"/>
        <v>1214</v>
      </c>
      <c r="P226" s="260">
        <f t="shared" si="289"/>
        <v>1942.5</v>
      </c>
      <c r="Q226" s="261">
        <f t="shared" si="289"/>
        <v>2010</v>
      </c>
      <c r="R226" s="261">
        <f t="shared" si="289"/>
        <v>2057.5</v>
      </c>
      <c r="S226" s="458">
        <f t="shared" si="270"/>
        <v>2425.0625</v>
      </c>
      <c r="T226" s="458">
        <f t="shared" si="270"/>
        <v>2455.25</v>
      </c>
      <c r="U226" s="459">
        <f t="shared" si="270"/>
        <v>2486.875</v>
      </c>
      <c r="V226" s="453">
        <f t="shared" si="290"/>
        <v>1137</v>
      </c>
      <c r="W226" s="412">
        <f t="shared" si="290"/>
        <v>1176</v>
      </c>
      <c r="X226" s="412">
        <f t="shared" si="290"/>
        <v>1204</v>
      </c>
      <c r="Y226" s="412">
        <f t="shared" si="290"/>
        <v>1419</v>
      </c>
      <c r="Z226" s="412">
        <f t="shared" si="221"/>
        <v>1437</v>
      </c>
      <c r="AA226" s="413">
        <f t="shared" si="271"/>
        <v>1455</v>
      </c>
      <c r="AB226" s="260">
        <f t="shared" si="272"/>
        <v>2331</v>
      </c>
      <c r="AC226" s="261">
        <f t="shared" si="272"/>
        <v>2412</v>
      </c>
      <c r="AD226" s="261">
        <f t="shared" si="272"/>
        <v>2469</v>
      </c>
      <c r="AE226" s="261">
        <f t="shared" si="272"/>
        <v>2910.0749999999998</v>
      </c>
      <c r="AF226" s="261">
        <f t="shared" si="272"/>
        <v>2946.2999999999997</v>
      </c>
      <c r="AG226" s="262">
        <f t="shared" si="226"/>
        <v>2984.25</v>
      </c>
      <c r="AH226" s="411">
        <f t="shared" si="227"/>
        <v>1364</v>
      </c>
      <c r="AI226" s="412">
        <f t="shared" si="228"/>
        <v>1412</v>
      </c>
      <c r="AJ226" s="412">
        <f t="shared" si="229"/>
        <v>1445</v>
      </c>
      <c r="AK226" s="412">
        <f t="shared" si="230"/>
        <v>1703</v>
      </c>
      <c r="AL226" s="412">
        <f t="shared" si="231"/>
        <v>1724</v>
      </c>
      <c r="AM226" s="413">
        <f t="shared" si="232"/>
        <v>1746</v>
      </c>
      <c r="AN226" s="269">
        <f t="shared" si="273"/>
        <v>2710.75</v>
      </c>
      <c r="AO226" s="432">
        <f t="shared" si="273"/>
        <v>2843.75</v>
      </c>
      <c r="AP226" s="432">
        <f t="shared" si="273"/>
        <v>2938.25</v>
      </c>
      <c r="AQ226" s="471">
        <f t="shared" si="273"/>
        <v>3323.5562499999996</v>
      </c>
      <c r="AR226" s="471">
        <f t="shared" si="273"/>
        <v>3379.4749999999999</v>
      </c>
      <c r="AS226" s="472">
        <f t="shared" si="237"/>
        <v>3437.1875</v>
      </c>
      <c r="AT226" s="448">
        <f t="shared" si="291"/>
        <v>1586</v>
      </c>
      <c r="AU226" s="449">
        <f t="shared" si="291"/>
        <v>1664</v>
      </c>
      <c r="AV226" s="449">
        <f t="shared" si="291"/>
        <v>1719</v>
      </c>
      <c r="AW226" s="449">
        <f t="shared" si="291"/>
        <v>1945</v>
      </c>
      <c r="AX226" s="449">
        <f t="shared" si="242"/>
        <v>1977</v>
      </c>
      <c r="AY226" s="450">
        <f t="shared" si="274"/>
        <v>2011</v>
      </c>
      <c r="AZ226" s="260">
        <f t="shared" si="275"/>
        <v>3090.5</v>
      </c>
      <c r="BA226" s="261">
        <f t="shared" si="275"/>
        <v>3275.5</v>
      </c>
      <c r="BB226" s="261">
        <f t="shared" si="275"/>
        <v>3407.5</v>
      </c>
      <c r="BC226" s="458">
        <f t="shared" si="275"/>
        <v>3737.0374999999995</v>
      </c>
      <c r="BD226" s="458">
        <f t="shared" si="275"/>
        <v>3812.65</v>
      </c>
      <c r="BE226" s="459">
        <f t="shared" si="247"/>
        <v>3890.125</v>
      </c>
      <c r="BF226" s="411">
        <f t="shared" si="292"/>
        <v>1808</v>
      </c>
      <c r="BG226" s="412">
        <f t="shared" si="292"/>
        <v>1917</v>
      </c>
      <c r="BH226" s="412">
        <f t="shared" si="292"/>
        <v>1994</v>
      </c>
      <c r="BI226" s="412">
        <f t="shared" si="292"/>
        <v>2187</v>
      </c>
      <c r="BJ226" s="412">
        <f t="shared" si="252"/>
        <v>2231</v>
      </c>
      <c r="BK226" s="413">
        <f t="shared" si="276"/>
        <v>2276</v>
      </c>
      <c r="BL226" s="269">
        <f t="shared" si="277"/>
        <v>3470.25</v>
      </c>
      <c r="BM226" s="270">
        <f t="shared" si="277"/>
        <v>3707.25</v>
      </c>
      <c r="BN226" s="270">
        <f t="shared" si="277"/>
        <v>3876.75</v>
      </c>
      <c r="BO226" s="458">
        <f t="shared" si="277"/>
        <v>4150.5187499999993</v>
      </c>
      <c r="BP226" s="458">
        <f t="shared" si="277"/>
        <v>4245.8249999999998</v>
      </c>
      <c r="BQ226" s="459">
        <f t="shared" si="257"/>
        <v>4343.0625</v>
      </c>
      <c r="BR226" s="448">
        <f t="shared" si="293"/>
        <v>2031</v>
      </c>
      <c r="BS226" s="449">
        <f t="shared" si="293"/>
        <v>2169</v>
      </c>
      <c r="BT226" s="449">
        <f t="shared" si="293"/>
        <v>2268</v>
      </c>
      <c r="BU226" s="449">
        <f t="shared" si="293"/>
        <v>2429</v>
      </c>
      <c r="BV226" s="449">
        <f t="shared" si="262"/>
        <v>2484</v>
      </c>
      <c r="BW226" s="450">
        <f t="shared" si="278"/>
        <v>2541</v>
      </c>
      <c r="BX226" s="253">
        <v>3850</v>
      </c>
      <c r="BY226" s="431">
        <f t="shared" si="279"/>
        <v>4139</v>
      </c>
      <c r="BZ226" s="431">
        <f t="shared" si="280"/>
        <v>4346</v>
      </c>
      <c r="CA226" s="431">
        <f t="shared" si="281"/>
        <v>4564</v>
      </c>
      <c r="CB226" s="431">
        <f t="shared" si="282"/>
        <v>4679</v>
      </c>
      <c r="CC226" s="433">
        <f t="shared" si="283"/>
        <v>4796</v>
      </c>
      <c r="CD226" s="411">
        <f t="shared" si="294"/>
        <v>2253</v>
      </c>
      <c r="CE226" s="412">
        <f t="shared" si="294"/>
        <v>2422</v>
      </c>
      <c r="CF226" s="412">
        <f t="shared" si="294"/>
        <v>2543</v>
      </c>
      <c r="CG226" s="412">
        <f t="shared" si="294"/>
        <v>2670</v>
      </c>
      <c r="CH226" s="412">
        <f t="shared" si="267"/>
        <v>2738</v>
      </c>
      <c r="CI226" s="441">
        <f t="shared" si="284"/>
        <v>2806</v>
      </c>
      <c r="CJ226" s="247">
        <v>1.54</v>
      </c>
      <c r="CK226" s="391">
        <f t="shared" si="268"/>
        <v>1.6555</v>
      </c>
      <c r="CL226" s="391">
        <f t="shared" si="285"/>
        <v>1.738275</v>
      </c>
      <c r="CM226" s="391">
        <f t="shared" si="286"/>
        <v>1.8251887500000001</v>
      </c>
      <c r="CN226" s="391">
        <f t="shared" si="287"/>
        <v>1.8708184687500002</v>
      </c>
      <c r="CO226" s="392">
        <f t="shared" si="288"/>
        <v>1.9175889304687503</v>
      </c>
    </row>
    <row r="227" spans="1:93" ht="25.5" x14ac:dyDescent="0.2">
      <c r="A227" s="780">
        <v>9</v>
      </c>
      <c r="B227" s="330" t="s">
        <v>268</v>
      </c>
      <c r="C227" s="331" t="s">
        <v>195</v>
      </c>
      <c r="D227" s="352">
        <v>2069</v>
      </c>
      <c r="E227" s="346">
        <v>2186</v>
      </c>
      <c r="F227" s="346">
        <v>2283</v>
      </c>
      <c r="G227" s="346">
        <v>2382</v>
      </c>
      <c r="H227" s="346">
        <v>2457</v>
      </c>
      <c r="I227" s="347">
        <v>2531</v>
      </c>
      <c r="J227" s="418">
        <f t="shared" si="269"/>
        <v>1452</v>
      </c>
      <c r="K227" s="419">
        <f t="shared" si="269"/>
        <v>1534</v>
      </c>
      <c r="L227" s="419">
        <f t="shared" si="269"/>
        <v>1602</v>
      </c>
      <c r="M227" s="419">
        <f t="shared" si="269"/>
        <v>1671</v>
      </c>
      <c r="N227" s="419">
        <f t="shared" si="269"/>
        <v>1724</v>
      </c>
      <c r="O227" s="420">
        <f t="shared" si="212"/>
        <v>1776</v>
      </c>
      <c r="P227" s="415">
        <f t="shared" si="289"/>
        <v>2586.25</v>
      </c>
      <c r="Q227" s="416">
        <f t="shared" si="289"/>
        <v>2732.5</v>
      </c>
      <c r="R227" s="416">
        <f t="shared" si="289"/>
        <v>2853.75</v>
      </c>
      <c r="S227" s="455">
        <f t="shared" si="270"/>
        <v>3424.1249999999995</v>
      </c>
      <c r="T227" s="455">
        <f t="shared" si="270"/>
        <v>3531.9374999999995</v>
      </c>
      <c r="U227" s="456">
        <f t="shared" si="270"/>
        <v>3638.3124999999995</v>
      </c>
      <c r="V227" s="451">
        <f t="shared" si="290"/>
        <v>1513</v>
      </c>
      <c r="W227" s="407">
        <f t="shared" si="290"/>
        <v>1599</v>
      </c>
      <c r="X227" s="407">
        <f t="shared" si="290"/>
        <v>1670</v>
      </c>
      <c r="Y227" s="407">
        <f t="shared" si="290"/>
        <v>2004</v>
      </c>
      <c r="Z227" s="407">
        <f t="shared" si="221"/>
        <v>2067</v>
      </c>
      <c r="AA227" s="408">
        <f t="shared" si="271"/>
        <v>2129</v>
      </c>
      <c r="AB227" s="415">
        <f t="shared" si="272"/>
        <v>3103.5</v>
      </c>
      <c r="AC227" s="416">
        <f t="shared" si="272"/>
        <v>3279</v>
      </c>
      <c r="AD227" s="416">
        <f t="shared" si="272"/>
        <v>3424.5</v>
      </c>
      <c r="AE227" s="416">
        <f t="shared" si="272"/>
        <v>4108.9499999999989</v>
      </c>
      <c r="AF227" s="416">
        <f t="shared" si="272"/>
        <v>4238.3249999999989</v>
      </c>
      <c r="AG227" s="417">
        <f t="shared" si="226"/>
        <v>4365.9749999999995</v>
      </c>
      <c r="AH227" s="406">
        <f t="shared" si="227"/>
        <v>1816</v>
      </c>
      <c r="AI227" s="407">
        <f t="shared" si="228"/>
        <v>1919</v>
      </c>
      <c r="AJ227" s="407">
        <f t="shared" si="229"/>
        <v>2004</v>
      </c>
      <c r="AK227" s="407">
        <f t="shared" si="230"/>
        <v>2404</v>
      </c>
      <c r="AL227" s="407">
        <f t="shared" si="231"/>
        <v>2480</v>
      </c>
      <c r="AM227" s="408">
        <f t="shared" si="232"/>
        <v>2555</v>
      </c>
      <c r="AN227" s="429">
        <f t="shared" si="273"/>
        <v>3349.375</v>
      </c>
      <c r="AO227" s="427">
        <f t="shared" si="273"/>
        <v>3557.75</v>
      </c>
      <c r="AP227" s="427">
        <f t="shared" si="273"/>
        <v>3721.875</v>
      </c>
      <c r="AQ227" s="467">
        <f t="shared" si="273"/>
        <v>4292.9624999999996</v>
      </c>
      <c r="AR227" s="467">
        <f t="shared" si="273"/>
        <v>4420.4937499999996</v>
      </c>
      <c r="AS227" s="468">
        <f t="shared" si="237"/>
        <v>4547.4812499999998</v>
      </c>
      <c r="AT227" s="442">
        <f t="shared" si="291"/>
        <v>1960</v>
      </c>
      <c r="AU227" s="443">
        <f t="shared" si="291"/>
        <v>2082</v>
      </c>
      <c r="AV227" s="443">
        <f t="shared" si="291"/>
        <v>2178</v>
      </c>
      <c r="AW227" s="443">
        <f t="shared" si="291"/>
        <v>2512</v>
      </c>
      <c r="AX227" s="443">
        <f t="shared" si="242"/>
        <v>2586</v>
      </c>
      <c r="AY227" s="444">
        <f t="shared" si="274"/>
        <v>2661</v>
      </c>
      <c r="AZ227" s="415">
        <f t="shared" si="275"/>
        <v>3595.25</v>
      </c>
      <c r="BA227" s="416">
        <f t="shared" si="275"/>
        <v>3836.5</v>
      </c>
      <c r="BB227" s="416">
        <f t="shared" si="275"/>
        <v>4019.25</v>
      </c>
      <c r="BC227" s="455">
        <f t="shared" si="275"/>
        <v>4476.9750000000004</v>
      </c>
      <c r="BD227" s="455">
        <f t="shared" si="275"/>
        <v>4602.6625000000004</v>
      </c>
      <c r="BE227" s="456">
        <f t="shared" si="247"/>
        <v>4728.9875000000002</v>
      </c>
      <c r="BF227" s="406">
        <f t="shared" si="292"/>
        <v>2104</v>
      </c>
      <c r="BG227" s="407">
        <f t="shared" si="292"/>
        <v>2245</v>
      </c>
      <c r="BH227" s="407">
        <f t="shared" si="292"/>
        <v>2352</v>
      </c>
      <c r="BI227" s="407">
        <f t="shared" si="292"/>
        <v>2620</v>
      </c>
      <c r="BJ227" s="407">
        <f t="shared" si="252"/>
        <v>2693</v>
      </c>
      <c r="BK227" s="408">
        <f t="shared" si="276"/>
        <v>2767</v>
      </c>
      <c r="BL227" s="429">
        <f t="shared" si="277"/>
        <v>3841.125</v>
      </c>
      <c r="BM227" s="434">
        <f t="shared" si="277"/>
        <v>4115.25</v>
      </c>
      <c r="BN227" s="434">
        <f t="shared" si="277"/>
        <v>4316.625</v>
      </c>
      <c r="BO227" s="455">
        <f t="shared" si="277"/>
        <v>4660.9875000000011</v>
      </c>
      <c r="BP227" s="455">
        <f t="shared" si="277"/>
        <v>4784.8312500000011</v>
      </c>
      <c r="BQ227" s="456">
        <f t="shared" si="257"/>
        <v>4910.4937500000005</v>
      </c>
      <c r="BR227" s="442">
        <f t="shared" si="293"/>
        <v>2248</v>
      </c>
      <c r="BS227" s="443">
        <f t="shared" si="293"/>
        <v>2408</v>
      </c>
      <c r="BT227" s="443">
        <f t="shared" si="293"/>
        <v>2526</v>
      </c>
      <c r="BU227" s="443">
        <f t="shared" si="293"/>
        <v>2727</v>
      </c>
      <c r="BV227" s="443">
        <f t="shared" si="262"/>
        <v>2800</v>
      </c>
      <c r="BW227" s="444">
        <f t="shared" si="278"/>
        <v>2873</v>
      </c>
      <c r="BX227" s="430">
        <v>4087</v>
      </c>
      <c r="BY227" s="426">
        <f t="shared" si="279"/>
        <v>4394</v>
      </c>
      <c r="BZ227" s="426">
        <f t="shared" si="280"/>
        <v>4614</v>
      </c>
      <c r="CA227" s="426">
        <f t="shared" si="281"/>
        <v>4845</v>
      </c>
      <c r="CB227" s="426">
        <f t="shared" si="282"/>
        <v>4967</v>
      </c>
      <c r="CC227" s="428">
        <f t="shared" si="283"/>
        <v>5092</v>
      </c>
      <c r="CD227" s="406">
        <f t="shared" si="294"/>
        <v>2391</v>
      </c>
      <c r="CE227" s="407">
        <f t="shared" si="294"/>
        <v>2571</v>
      </c>
      <c r="CF227" s="407">
        <f t="shared" si="294"/>
        <v>2700</v>
      </c>
      <c r="CG227" s="407">
        <f t="shared" si="294"/>
        <v>2835</v>
      </c>
      <c r="CH227" s="407">
        <f t="shared" si="267"/>
        <v>2906</v>
      </c>
      <c r="CI227" s="439">
        <f t="shared" si="284"/>
        <v>2979</v>
      </c>
      <c r="CJ227" s="402">
        <v>1.63</v>
      </c>
      <c r="CK227" s="403">
        <f t="shared" si="268"/>
        <v>1.7522499999999999</v>
      </c>
      <c r="CL227" s="403">
        <f t="shared" si="285"/>
        <v>1.8398625</v>
      </c>
      <c r="CM227" s="403">
        <f t="shared" si="286"/>
        <v>1.9318556249999999</v>
      </c>
      <c r="CN227" s="403">
        <f t="shared" si="287"/>
        <v>1.9801520156249999</v>
      </c>
      <c r="CO227" s="404">
        <f t="shared" si="288"/>
        <v>2.0296558160156248</v>
      </c>
    </row>
    <row r="228" spans="1:93" x14ac:dyDescent="0.2">
      <c r="A228" s="781"/>
      <c r="B228" s="332" t="s">
        <v>225</v>
      </c>
      <c r="C228" s="333" t="s">
        <v>195</v>
      </c>
      <c r="D228" s="353">
        <v>1870</v>
      </c>
      <c r="E228" s="348">
        <v>1975</v>
      </c>
      <c r="F228" s="348">
        <v>2061</v>
      </c>
      <c r="G228" s="348">
        <v>2150</v>
      </c>
      <c r="H228" s="348">
        <v>2217</v>
      </c>
      <c r="I228" s="349">
        <v>2284</v>
      </c>
      <c r="J228" s="343">
        <f t="shared" si="269"/>
        <v>1312</v>
      </c>
      <c r="K228" s="344">
        <f t="shared" si="269"/>
        <v>1386</v>
      </c>
      <c r="L228" s="344">
        <f t="shared" si="269"/>
        <v>1446</v>
      </c>
      <c r="M228" s="344">
        <f t="shared" si="269"/>
        <v>1509</v>
      </c>
      <c r="N228" s="344">
        <f t="shared" si="269"/>
        <v>1556</v>
      </c>
      <c r="O228" s="345">
        <f t="shared" si="212"/>
        <v>1602</v>
      </c>
      <c r="P228" s="257">
        <f t="shared" si="289"/>
        <v>2337.5</v>
      </c>
      <c r="Q228" s="248">
        <f t="shared" si="289"/>
        <v>2468.75</v>
      </c>
      <c r="R228" s="248">
        <f t="shared" si="289"/>
        <v>2576.25</v>
      </c>
      <c r="S228" s="454">
        <f t="shared" si="270"/>
        <v>3090.6249999999995</v>
      </c>
      <c r="T228" s="454">
        <f t="shared" si="270"/>
        <v>3186.9374999999995</v>
      </c>
      <c r="U228" s="457">
        <f t="shared" si="270"/>
        <v>3283.2499999999995</v>
      </c>
      <c r="V228" s="452">
        <f t="shared" si="290"/>
        <v>1368</v>
      </c>
      <c r="W228" s="405">
        <f t="shared" si="290"/>
        <v>1445</v>
      </c>
      <c r="X228" s="405">
        <f t="shared" si="290"/>
        <v>1508</v>
      </c>
      <c r="Y228" s="405">
        <f t="shared" si="290"/>
        <v>1809</v>
      </c>
      <c r="Z228" s="405">
        <f t="shared" si="221"/>
        <v>1865</v>
      </c>
      <c r="AA228" s="410">
        <f t="shared" si="271"/>
        <v>1921</v>
      </c>
      <c r="AB228" s="257">
        <f t="shared" si="272"/>
        <v>2805</v>
      </c>
      <c r="AC228" s="248">
        <f t="shared" si="272"/>
        <v>2962.5</v>
      </c>
      <c r="AD228" s="248">
        <f t="shared" si="272"/>
        <v>3091.5</v>
      </c>
      <c r="AE228" s="248">
        <f t="shared" si="272"/>
        <v>3708.7499999999991</v>
      </c>
      <c r="AF228" s="248">
        <f t="shared" si="272"/>
        <v>3824.3249999999994</v>
      </c>
      <c r="AG228" s="258">
        <f t="shared" si="226"/>
        <v>3939.8999999999992</v>
      </c>
      <c r="AH228" s="409">
        <f t="shared" si="227"/>
        <v>1641</v>
      </c>
      <c r="AI228" s="405">
        <f t="shared" si="228"/>
        <v>1734</v>
      </c>
      <c r="AJ228" s="405">
        <f t="shared" si="229"/>
        <v>1809</v>
      </c>
      <c r="AK228" s="405">
        <f t="shared" si="230"/>
        <v>2170</v>
      </c>
      <c r="AL228" s="405">
        <f t="shared" si="231"/>
        <v>2238</v>
      </c>
      <c r="AM228" s="410">
        <f t="shared" si="232"/>
        <v>2305</v>
      </c>
      <c r="AN228" s="263">
        <f t="shared" si="273"/>
        <v>3091.25</v>
      </c>
      <c r="AO228" s="366">
        <f t="shared" si="273"/>
        <v>3283.625</v>
      </c>
      <c r="AP228" s="366">
        <f t="shared" si="273"/>
        <v>3433.625</v>
      </c>
      <c r="AQ228" s="469">
        <f t="shared" si="273"/>
        <v>3952.3124999999991</v>
      </c>
      <c r="AR228" s="469">
        <f t="shared" si="273"/>
        <v>4068.4937499999996</v>
      </c>
      <c r="AS228" s="470">
        <f t="shared" si="237"/>
        <v>4185.4249999999993</v>
      </c>
      <c r="AT228" s="445">
        <f t="shared" si="291"/>
        <v>1809</v>
      </c>
      <c r="AU228" s="446">
        <f t="shared" si="291"/>
        <v>1921</v>
      </c>
      <c r="AV228" s="446">
        <f t="shared" si="291"/>
        <v>2009</v>
      </c>
      <c r="AW228" s="446">
        <f t="shared" si="291"/>
        <v>2313</v>
      </c>
      <c r="AX228" s="446">
        <f t="shared" si="242"/>
        <v>2381</v>
      </c>
      <c r="AY228" s="447">
        <f t="shared" si="274"/>
        <v>2449</v>
      </c>
      <c r="AZ228" s="257">
        <f t="shared" si="275"/>
        <v>3377.5</v>
      </c>
      <c r="BA228" s="248">
        <f t="shared" si="275"/>
        <v>3604.75</v>
      </c>
      <c r="BB228" s="248">
        <f t="shared" si="275"/>
        <v>3775.75</v>
      </c>
      <c r="BC228" s="454">
        <f t="shared" si="275"/>
        <v>4195.8749999999991</v>
      </c>
      <c r="BD228" s="454">
        <f t="shared" si="275"/>
        <v>4312.6624999999995</v>
      </c>
      <c r="BE228" s="457">
        <f t="shared" si="247"/>
        <v>4430.95</v>
      </c>
      <c r="BF228" s="409">
        <f t="shared" si="292"/>
        <v>1976</v>
      </c>
      <c r="BG228" s="405">
        <f t="shared" si="292"/>
        <v>2109</v>
      </c>
      <c r="BH228" s="405">
        <f t="shared" si="292"/>
        <v>2209</v>
      </c>
      <c r="BI228" s="405">
        <f t="shared" si="292"/>
        <v>2455</v>
      </c>
      <c r="BJ228" s="405">
        <f t="shared" si="252"/>
        <v>2523</v>
      </c>
      <c r="BK228" s="410">
        <f t="shared" si="276"/>
        <v>2593</v>
      </c>
      <c r="BL228" s="263">
        <f t="shared" si="277"/>
        <v>3663.75</v>
      </c>
      <c r="BM228" s="264">
        <f t="shared" si="277"/>
        <v>3925.875</v>
      </c>
      <c r="BN228" s="264">
        <f t="shared" si="277"/>
        <v>4117.875</v>
      </c>
      <c r="BO228" s="454">
        <f t="shared" si="277"/>
        <v>4439.4374999999991</v>
      </c>
      <c r="BP228" s="454">
        <f t="shared" si="277"/>
        <v>4556.8312499999993</v>
      </c>
      <c r="BQ228" s="457">
        <f t="shared" si="257"/>
        <v>4676.4750000000004</v>
      </c>
      <c r="BR228" s="445">
        <f t="shared" si="293"/>
        <v>2144</v>
      </c>
      <c r="BS228" s="446">
        <f t="shared" si="293"/>
        <v>2297</v>
      </c>
      <c r="BT228" s="446">
        <f t="shared" si="293"/>
        <v>2409</v>
      </c>
      <c r="BU228" s="446">
        <f t="shared" si="293"/>
        <v>2598</v>
      </c>
      <c r="BV228" s="446">
        <f t="shared" si="262"/>
        <v>2666</v>
      </c>
      <c r="BW228" s="447">
        <f t="shared" si="278"/>
        <v>2736</v>
      </c>
      <c r="BX228" s="252">
        <v>3950</v>
      </c>
      <c r="BY228" s="387">
        <f t="shared" si="279"/>
        <v>4247</v>
      </c>
      <c r="BZ228" s="387">
        <f t="shared" si="280"/>
        <v>4460</v>
      </c>
      <c r="CA228" s="387">
        <f t="shared" si="281"/>
        <v>4683</v>
      </c>
      <c r="CB228" s="387">
        <f t="shared" si="282"/>
        <v>4801</v>
      </c>
      <c r="CC228" s="388">
        <f t="shared" si="283"/>
        <v>4922</v>
      </c>
      <c r="CD228" s="409">
        <f t="shared" si="294"/>
        <v>2311</v>
      </c>
      <c r="CE228" s="405">
        <f t="shared" si="294"/>
        <v>2485</v>
      </c>
      <c r="CF228" s="405">
        <f t="shared" si="294"/>
        <v>2610</v>
      </c>
      <c r="CG228" s="405">
        <f t="shared" si="294"/>
        <v>2740</v>
      </c>
      <c r="CH228" s="405">
        <f t="shared" si="267"/>
        <v>2809</v>
      </c>
      <c r="CI228" s="440">
        <f t="shared" si="284"/>
        <v>2880</v>
      </c>
      <c r="CJ228" s="246">
        <v>1.58</v>
      </c>
      <c r="CK228" s="389">
        <f t="shared" si="268"/>
        <v>1.6985000000000001</v>
      </c>
      <c r="CL228" s="389">
        <f t="shared" si="285"/>
        <v>1.783425</v>
      </c>
      <c r="CM228" s="389">
        <f t="shared" si="286"/>
        <v>1.87259625</v>
      </c>
      <c r="CN228" s="389">
        <f t="shared" si="287"/>
        <v>1.91941115625</v>
      </c>
      <c r="CO228" s="390">
        <f t="shared" si="288"/>
        <v>1.9673964351562501</v>
      </c>
    </row>
    <row r="229" spans="1:93" x14ac:dyDescent="0.2">
      <c r="A229" s="781"/>
      <c r="B229" s="332" t="s">
        <v>226</v>
      </c>
      <c r="C229" s="333" t="s">
        <v>195</v>
      </c>
      <c r="D229" s="353">
        <v>1690</v>
      </c>
      <c r="E229" s="348">
        <v>1783</v>
      </c>
      <c r="F229" s="348">
        <v>1861</v>
      </c>
      <c r="G229" s="348">
        <v>1940</v>
      </c>
      <c r="H229" s="348">
        <v>1999</v>
      </c>
      <c r="I229" s="349">
        <v>2059</v>
      </c>
      <c r="J229" s="343">
        <f t="shared" si="269"/>
        <v>1186</v>
      </c>
      <c r="K229" s="344">
        <f t="shared" si="269"/>
        <v>1251</v>
      </c>
      <c r="L229" s="344">
        <f t="shared" si="269"/>
        <v>1306</v>
      </c>
      <c r="M229" s="344">
        <f t="shared" si="269"/>
        <v>1361</v>
      </c>
      <c r="N229" s="344">
        <f t="shared" si="269"/>
        <v>1403</v>
      </c>
      <c r="O229" s="345">
        <f t="shared" si="212"/>
        <v>1445</v>
      </c>
      <c r="P229" s="257">
        <f t="shared" si="289"/>
        <v>2112.5</v>
      </c>
      <c r="Q229" s="248">
        <f t="shared" si="289"/>
        <v>2228.75</v>
      </c>
      <c r="R229" s="248">
        <f t="shared" si="289"/>
        <v>2326.25</v>
      </c>
      <c r="S229" s="454">
        <f t="shared" si="270"/>
        <v>2788.75</v>
      </c>
      <c r="T229" s="454">
        <f t="shared" si="270"/>
        <v>2873.5625</v>
      </c>
      <c r="U229" s="457">
        <f t="shared" si="270"/>
        <v>2959.8124999999995</v>
      </c>
      <c r="V229" s="452">
        <f t="shared" si="290"/>
        <v>1236</v>
      </c>
      <c r="W229" s="405">
        <f t="shared" si="290"/>
        <v>1304</v>
      </c>
      <c r="X229" s="405">
        <f t="shared" si="290"/>
        <v>1361</v>
      </c>
      <c r="Y229" s="405">
        <f t="shared" si="290"/>
        <v>1632</v>
      </c>
      <c r="Z229" s="405">
        <f t="shared" si="221"/>
        <v>1682</v>
      </c>
      <c r="AA229" s="410">
        <f t="shared" si="271"/>
        <v>1732</v>
      </c>
      <c r="AB229" s="257">
        <f t="shared" si="272"/>
        <v>2535</v>
      </c>
      <c r="AC229" s="248">
        <f t="shared" si="272"/>
        <v>2674.5</v>
      </c>
      <c r="AD229" s="248">
        <f t="shared" si="272"/>
        <v>2791.5</v>
      </c>
      <c r="AE229" s="248">
        <f t="shared" si="272"/>
        <v>3346.5</v>
      </c>
      <c r="AF229" s="248">
        <f t="shared" si="272"/>
        <v>3448.2750000000001</v>
      </c>
      <c r="AG229" s="258">
        <f t="shared" si="226"/>
        <v>3551.7749999999992</v>
      </c>
      <c r="AH229" s="409">
        <f t="shared" si="227"/>
        <v>1483</v>
      </c>
      <c r="AI229" s="405">
        <f t="shared" si="228"/>
        <v>1565</v>
      </c>
      <c r="AJ229" s="405">
        <f t="shared" si="229"/>
        <v>1634</v>
      </c>
      <c r="AK229" s="405">
        <f t="shared" si="230"/>
        <v>1958</v>
      </c>
      <c r="AL229" s="405">
        <f t="shared" si="231"/>
        <v>2018</v>
      </c>
      <c r="AM229" s="410">
        <f t="shared" si="232"/>
        <v>2078</v>
      </c>
      <c r="AN229" s="263">
        <f t="shared" si="273"/>
        <v>2876.25</v>
      </c>
      <c r="AO229" s="366">
        <f t="shared" si="273"/>
        <v>3054.125</v>
      </c>
      <c r="AP229" s="366">
        <f t="shared" si="273"/>
        <v>3194.375</v>
      </c>
      <c r="AQ229" s="469">
        <f t="shared" si="273"/>
        <v>3665.875</v>
      </c>
      <c r="AR229" s="469">
        <f t="shared" si="273"/>
        <v>3771.2062500000002</v>
      </c>
      <c r="AS229" s="470">
        <f t="shared" si="237"/>
        <v>3878.5812499999993</v>
      </c>
      <c r="AT229" s="445">
        <f t="shared" si="291"/>
        <v>1683</v>
      </c>
      <c r="AU229" s="446">
        <f t="shared" si="291"/>
        <v>1787</v>
      </c>
      <c r="AV229" s="446">
        <f t="shared" si="291"/>
        <v>1869</v>
      </c>
      <c r="AW229" s="446">
        <f t="shared" si="291"/>
        <v>2145</v>
      </c>
      <c r="AX229" s="446">
        <f t="shared" si="242"/>
        <v>2207</v>
      </c>
      <c r="AY229" s="447">
        <f t="shared" si="274"/>
        <v>2269</v>
      </c>
      <c r="AZ229" s="257">
        <f t="shared" si="275"/>
        <v>3217.5</v>
      </c>
      <c r="BA229" s="248">
        <f t="shared" si="275"/>
        <v>3433.75</v>
      </c>
      <c r="BB229" s="248">
        <f t="shared" si="275"/>
        <v>3597.25</v>
      </c>
      <c r="BC229" s="454">
        <f t="shared" si="275"/>
        <v>3985.25</v>
      </c>
      <c r="BD229" s="454">
        <f t="shared" si="275"/>
        <v>4094.1375000000003</v>
      </c>
      <c r="BE229" s="457">
        <f t="shared" si="247"/>
        <v>4205.3874999999998</v>
      </c>
      <c r="BF229" s="409">
        <f t="shared" si="292"/>
        <v>1883</v>
      </c>
      <c r="BG229" s="405">
        <f t="shared" si="292"/>
        <v>2009</v>
      </c>
      <c r="BH229" s="405">
        <f t="shared" si="292"/>
        <v>2105</v>
      </c>
      <c r="BI229" s="405">
        <f t="shared" si="292"/>
        <v>2332</v>
      </c>
      <c r="BJ229" s="405">
        <f t="shared" si="252"/>
        <v>2396</v>
      </c>
      <c r="BK229" s="410">
        <f t="shared" si="276"/>
        <v>2461</v>
      </c>
      <c r="BL229" s="263">
        <f t="shared" si="277"/>
        <v>3558.75</v>
      </c>
      <c r="BM229" s="264">
        <f t="shared" si="277"/>
        <v>3813.375</v>
      </c>
      <c r="BN229" s="264">
        <f t="shared" si="277"/>
        <v>4000.125</v>
      </c>
      <c r="BO229" s="454">
        <f t="shared" si="277"/>
        <v>4304.625</v>
      </c>
      <c r="BP229" s="454">
        <f t="shared" si="277"/>
        <v>4417.0687500000004</v>
      </c>
      <c r="BQ229" s="457">
        <f t="shared" si="257"/>
        <v>4532.1937500000004</v>
      </c>
      <c r="BR229" s="445">
        <f t="shared" si="293"/>
        <v>2082</v>
      </c>
      <c r="BS229" s="446">
        <f t="shared" si="293"/>
        <v>2231</v>
      </c>
      <c r="BT229" s="446">
        <f t="shared" si="293"/>
        <v>2341</v>
      </c>
      <c r="BU229" s="446">
        <f t="shared" si="293"/>
        <v>2519</v>
      </c>
      <c r="BV229" s="446">
        <f t="shared" si="262"/>
        <v>2584</v>
      </c>
      <c r="BW229" s="447">
        <f t="shared" si="278"/>
        <v>2652</v>
      </c>
      <c r="BX229" s="252">
        <v>3900</v>
      </c>
      <c r="BY229" s="387">
        <f t="shared" si="279"/>
        <v>4193</v>
      </c>
      <c r="BZ229" s="387">
        <f t="shared" si="280"/>
        <v>4403</v>
      </c>
      <c r="CA229" s="387">
        <f t="shared" si="281"/>
        <v>4624</v>
      </c>
      <c r="CB229" s="387">
        <f t="shared" si="282"/>
        <v>4740</v>
      </c>
      <c r="CC229" s="388">
        <f t="shared" si="283"/>
        <v>4859</v>
      </c>
      <c r="CD229" s="409">
        <f t="shared" si="294"/>
        <v>2282</v>
      </c>
      <c r="CE229" s="405">
        <f t="shared" si="294"/>
        <v>2453</v>
      </c>
      <c r="CF229" s="405">
        <f t="shared" si="294"/>
        <v>2576</v>
      </c>
      <c r="CG229" s="405">
        <f t="shared" si="294"/>
        <v>2706</v>
      </c>
      <c r="CH229" s="405">
        <f t="shared" si="267"/>
        <v>2773</v>
      </c>
      <c r="CI229" s="440">
        <f t="shared" si="284"/>
        <v>2843</v>
      </c>
      <c r="CJ229" s="246">
        <v>1.56</v>
      </c>
      <c r="CK229" s="389">
        <f t="shared" si="268"/>
        <v>1.677</v>
      </c>
      <c r="CL229" s="389">
        <f t="shared" si="285"/>
        <v>1.76085</v>
      </c>
      <c r="CM229" s="389">
        <f t="shared" si="286"/>
        <v>1.8488925</v>
      </c>
      <c r="CN229" s="389">
        <f t="shared" si="287"/>
        <v>1.8951148125000001</v>
      </c>
      <c r="CO229" s="390">
        <f t="shared" si="288"/>
        <v>1.9424926828125002</v>
      </c>
    </row>
    <row r="230" spans="1:93" ht="13.5" thickBot="1" x14ac:dyDescent="0.25">
      <c r="A230" s="782"/>
      <c r="B230" s="334" t="s">
        <v>227</v>
      </c>
      <c r="C230" s="335" t="s">
        <v>195</v>
      </c>
      <c r="D230" s="354">
        <v>1554</v>
      </c>
      <c r="E230" s="350">
        <v>1608</v>
      </c>
      <c r="F230" s="350">
        <v>1646</v>
      </c>
      <c r="G230" s="350">
        <v>1687</v>
      </c>
      <c r="H230" s="350">
        <v>1708</v>
      </c>
      <c r="I230" s="351">
        <v>1730</v>
      </c>
      <c r="J230" s="421">
        <f t="shared" si="269"/>
        <v>1090</v>
      </c>
      <c r="K230" s="422">
        <f t="shared" si="269"/>
        <v>1128</v>
      </c>
      <c r="L230" s="422">
        <f t="shared" si="269"/>
        <v>1155</v>
      </c>
      <c r="M230" s="422">
        <f t="shared" si="269"/>
        <v>1184</v>
      </c>
      <c r="N230" s="422">
        <f t="shared" si="269"/>
        <v>1198</v>
      </c>
      <c r="O230" s="423">
        <f t="shared" si="212"/>
        <v>1214</v>
      </c>
      <c r="P230" s="260">
        <f t="shared" si="289"/>
        <v>1942.5</v>
      </c>
      <c r="Q230" s="261">
        <f t="shared" si="289"/>
        <v>2010</v>
      </c>
      <c r="R230" s="261">
        <f t="shared" si="289"/>
        <v>2057.5</v>
      </c>
      <c r="S230" s="458">
        <f t="shared" si="270"/>
        <v>2425.0625</v>
      </c>
      <c r="T230" s="458">
        <f t="shared" si="270"/>
        <v>2455.25</v>
      </c>
      <c r="U230" s="459">
        <f t="shared" si="270"/>
        <v>2486.875</v>
      </c>
      <c r="V230" s="453">
        <f t="shared" si="290"/>
        <v>1137</v>
      </c>
      <c r="W230" s="412">
        <f t="shared" si="290"/>
        <v>1176</v>
      </c>
      <c r="X230" s="412">
        <f t="shared" si="290"/>
        <v>1204</v>
      </c>
      <c r="Y230" s="412">
        <f t="shared" si="290"/>
        <v>1419</v>
      </c>
      <c r="Z230" s="412">
        <f t="shared" si="221"/>
        <v>1437</v>
      </c>
      <c r="AA230" s="413">
        <f t="shared" si="271"/>
        <v>1455</v>
      </c>
      <c r="AB230" s="260">
        <f t="shared" si="272"/>
        <v>2331</v>
      </c>
      <c r="AC230" s="261">
        <f t="shared" si="272"/>
        <v>2412</v>
      </c>
      <c r="AD230" s="261">
        <f t="shared" si="272"/>
        <v>2469</v>
      </c>
      <c r="AE230" s="261">
        <f t="shared" si="272"/>
        <v>2910.0749999999998</v>
      </c>
      <c r="AF230" s="261">
        <f t="shared" si="272"/>
        <v>2946.2999999999997</v>
      </c>
      <c r="AG230" s="262">
        <f t="shared" si="226"/>
        <v>2984.25</v>
      </c>
      <c r="AH230" s="411">
        <f t="shared" si="227"/>
        <v>1364</v>
      </c>
      <c r="AI230" s="412">
        <f t="shared" si="228"/>
        <v>1412</v>
      </c>
      <c r="AJ230" s="412">
        <f t="shared" si="229"/>
        <v>1445</v>
      </c>
      <c r="AK230" s="412">
        <f t="shared" si="230"/>
        <v>1703</v>
      </c>
      <c r="AL230" s="412">
        <f t="shared" si="231"/>
        <v>1724</v>
      </c>
      <c r="AM230" s="413">
        <f t="shared" si="232"/>
        <v>1746</v>
      </c>
      <c r="AN230" s="269">
        <f t="shared" si="273"/>
        <v>2710.75</v>
      </c>
      <c r="AO230" s="432">
        <f t="shared" si="273"/>
        <v>2843.75</v>
      </c>
      <c r="AP230" s="432">
        <f t="shared" si="273"/>
        <v>2938.25</v>
      </c>
      <c r="AQ230" s="471">
        <f t="shared" si="273"/>
        <v>3323.5562499999996</v>
      </c>
      <c r="AR230" s="471">
        <f t="shared" si="273"/>
        <v>3379.4749999999999</v>
      </c>
      <c r="AS230" s="472">
        <f t="shared" si="237"/>
        <v>3437.1875</v>
      </c>
      <c r="AT230" s="448">
        <f t="shared" si="291"/>
        <v>1586</v>
      </c>
      <c r="AU230" s="449">
        <f t="shared" si="291"/>
        <v>1664</v>
      </c>
      <c r="AV230" s="449">
        <f t="shared" si="291"/>
        <v>1719</v>
      </c>
      <c r="AW230" s="449">
        <f t="shared" si="291"/>
        <v>1945</v>
      </c>
      <c r="AX230" s="449">
        <f t="shared" si="242"/>
        <v>1977</v>
      </c>
      <c r="AY230" s="450">
        <f t="shared" si="274"/>
        <v>2011</v>
      </c>
      <c r="AZ230" s="260">
        <f t="shared" si="275"/>
        <v>3090.5</v>
      </c>
      <c r="BA230" s="261">
        <f t="shared" si="275"/>
        <v>3275.5</v>
      </c>
      <c r="BB230" s="261">
        <f t="shared" si="275"/>
        <v>3407.5</v>
      </c>
      <c r="BC230" s="458">
        <f t="shared" si="275"/>
        <v>3737.0374999999995</v>
      </c>
      <c r="BD230" s="458">
        <f t="shared" si="275"/>
        <v>3812.65</v>
      </c>
      <c r="BE230" s="459">
        <f t="shared" si="247"/>
        <v>3890.125</v>
      </c>
      <c r="BF230" s="411">
        <f t="shared" si="292"/>
        <v>1808</v>
      </c>
      <c r="BG230" s="412">
        <f t="shared" si="292"/>
        <v>1917</v>
      </c>
      <c r="BH230" s="412">
        <f t="shared" si="292"/>
        <v>1994</v>
      </c>
      <c r="BI230" s="412">
        <f t="shared" si="292"/>
        <v>2187</v>
      </c>
      <c r="BJ230" s="412">
        <f t="shared" si="252"/>
        <v>2231</v>
      </c>
      <c r="BK230" s="413">
        <f t="shared" si="276"/>
        <v>2276</v>
      </c>
      <c r="BL230" s="269">
        <f t="shared" si="277"/>
        <v>3470.25</v>
      </c>
      <c r="BM230" s="270">
        <f t="shared" si="277"/>
        <v>3707.25</v>
      </c>
      <c r="BN230" s="270">
        <f t="shared" si="277"/>
        <v>3876.75</v>
      </c>
      <c r="BO230" s="458">
        <f t="shared" si="277"/>
        <v>4150.5187499999993</v>
      </c>
      <c r="BP230" s="458">
        <f t="shared" si="277"/>
        <v>4245.8249999999998</v>
      </c>
      <c r="BQ230" s="459">
        <f t="shared" si="257"/>
        <v>4343.0625</v>
      </c>
      <c r="BR230" s="448">
        <f t="shared" si="293"/>
        <v>2031</v>
      </c>
      <c r="BS230" s="449">
        <f t="shared" si="293"/>
        <v>2169</v>
      </c>
      <c r="BT230" s="449">
        <f t="shared" si="293"/>
        <v>2268</v>
      </c>
      <c r="BU230" s="449">
        <f t="shared" si="293"/>
        <v>2429</v>
      </c>
      <c r="BV230" s="449">
        <f t="shared" si="262"/>
        <v>2484</v>
      </c>
      <c r="BW230" s="450">
        <f t="shared" si="278"/>
        <v>2541</v>
      </c>
      <c r="BX230" s="253">
        <v>3850</v>
      </c>
      <c r="BY230" s="431">
        <f t="shared" si="279"/>
        <v>4139</v>
      </c>
      <c r="BZ230" s="431">
        <f t="shared" si="280"/>
        <v>4346</v>
      </c>
      <c r="CA230" s="431">
        <f t="shared" si="281"/>
        <v>4564</v>
      </c>
      <c r="CB230" s="431">
        <f t="shared" si="282"/>
        <v>4679</v>
      </c>
      <c r="CC230" s="433">
        <f t="shared" si="283"/>
        <v>4796</v>
      </c>
      <c r="CD230" s="411">
        <f t="shared" si="294"/>
        <v>2253</v>
      </c>
      <c r="CE230" s="412">
        <f t="shared" si="294"/>
        <v>2422</v>
      </c>
      <c r="CF230" s="412">
        <f t="shared" si="294"/>
        <v>2543</v>
      </c>
      <c r="CG230" s="412">
        <f t="shared" si="294"/>
        <v>2670</v>
      </c>
      <c r="CH230" s="412">
        <f t="shared" si="267"/>
        <v>2738</v>
      </c>
      <c r="CI230" s="441">
        <f t="shared" si="284"/>
        <v>2806</v>
      </c>
      <c r="CJ230" s="247">
        <v>1.54</v>
      </c>
      <c r="CK230" s="391">
        <f t="shared" si="268"/>
        <v>1.6555</v>
      </c>
      <c r="CL230" s="391">
        <f t="shared" si="285"/>
        <v>1.738275</v>
      </c>
      <c r="CM230" s="391">
        <f t="shared" si="286"/>
        <v>1.8251887500000001</v>
      </c>
      <c r="CN230" s="391">
        <f t="shared" si="287"/>
        <v>1.8708184687500002</v>
      </c>
      <c r="CO230" s="392">
        <f t="shared" si="288"/>
        <v>1.9175889304687503</v>
      </c>
    </row>
    <row r="231" spans="1:93" x14ac:dyDescent="0.2">
      <c r="A231" s="677">
        <v>10</v>
      </c>
      <c r="B231" s="330" t="s">
        <v>228</v>
      </c>
      <c r="C231" s="331" t="s">
        <v>195</v>
      </c>
      <c r="D231" s="352">
        <v>1894</v>
      </c>
      <c r="E231" s="346">
        <v>2000</v>
      </c>
      <c r="F231" s="346">
        <v>2088</v>
      </c>
      <c r="G231" s="346">
        <v>2178</v>
      </c>
      <c r="H231" s="346">
        <v>2245</v>
      </c>
      <c r="I231" s="347">
        <v>2313</v>
      </c>
      <c r="J231" s="418">
        <f t="shared" si="269"/>
        <v>1329</v>
      </c>
      <c r="K231" s="419">
        <f t="shared" si="269"/>
        <v>1403</v>
      </c>
      <c r="L231" s="419">
        <f t="shared" si="269"/>
        <v>1465</v>
      </c>
      <c r="M231" s="419">
        <f t="shared" si="269"/>
        <v>1528</v>
      </c>
      <c r="N231" s="419">
        <f t="shared" si="269"/>
        <v>1575</v>
      </c>
      <c r="O231" s="420">
        <f t="shared" si="212"/>
        <v>1623</v>
      </c>
      <c r="P231" s="415">
        <f t="shared" si="289"/>
        <v>2367.5</v>
      </c>
      <c r="Q231" s="416">
        <f t="shared" si="289"/>
        <v>2500</v>
      </c>
      <c r="R231" s="416">
        <f t="shared" si="289"/>
        <v>2610</v>
      </c>
      <c r="S231" s="455">
        <f t="shared" si="270"/>
        <v>3130.8749999999995</v>
      </c>
      <c r="T231" s="455">
        <f t="shared" si="270"/>
        <v>3227.1874999999995</v>
      </c>
      <c r="U231" s="456">
        <f t="shared" si="270"/>
        <v>3324.9374999999995</v>
      </c>
      <c r="V231" s="451">
        <f t="shared" si="290"/>
        <v>1385</v>
      </c>
      <c r="W231" s="407">
        <f t="shared" si="290"/>
        <v>1463</v>
      </c>
      <c r="X231" s="407">
        <f t="shared" si="290"/>
        <v>1527</v>
      </c>
      <c r="Y231" s="407">
        <f t="shared" si="290"/>
        <v>1832</v>
      </c>
      <c r="Z231" s="407">
        <f t="shared" si="221"/>
        <v>1888</v>
      </c>
      <c r="AA231" s="408">
        <f t="shared" si="271"/>
        <v>1946</v>
      </c>
      <c r="AB231" s="415">
        <f t="shared" si="272"/>
        <v>2841</v>
      </c>
      <c r="AC231" s="416">
        <f t="shared" si="272"/>
        <v>3000</v>
      </c>
      <c r="AD231" s="416">
        <f t="shared" si="272"/>
        <v>3132</v>
      </c>
      <c r="AE231" s="416">
        <f t="shared" si="272"/>
        <v>3757.0499999999993</v>
      </c>
      <c r="AF231" s="416">
        <f t="shared" si="272"/>
        <v>3872.6249999999991</v>
      </c>
      <c r="AG231" s="417">
        <f t="shared" si="226"/>
        <v>3989.9249999999993</v>
      </c>
      <c r="AH231" s="406">
        <f t="shared" si="227"/>
        <v>1662</v>
      </c>
      <c r="AI231" s="407">
        <f t="shared" si="228"/>
        <v>1755</v>
      </c>
      <c r="AJ231" s="407">
        <f t="shared" si="229"/>
        <v>1833</v>
      </c>
      <c r="AK231" s="407">
        <f t="shared" si="230"/>
        <v>2198</v>
      </c>
      <c r="AL231" s="407">
        <f t="shared" si="231"/>
        <v>2266</v>
      </c>
      <c r="AM231" s="408">
        <f t="shared" si="232"/>
        <v>2335</v>
      </c>
      <c r="AN231" s="429">
        <f t="shared" si="273"/>
        <v>3152.5</v>
      </c>
      <c r="AO231" s="427">
        <f t="shared" si="273"/>
        <v>3348.5</v>
      </c>
      <c r="AP231" s="427">
        <f t="shared" si="273"/>
        <v>3502.5</v>
      </c>
      <c r="AQ231" s="467">
        <f t="shared" si="273"/>
        <v>4029.0374999999995</v>
      </c>
      <c r="AR231" s="467">
        <f t="shared" si="273"/>
        <v>4146.2187499999991</v>
      </c>
      <c r="AS231" s="468">
        <f t="shared" si="237"/>
        <v>4265.4437499999995</v>
      </c>
      <c r="AT231" s="442">
        <f t="shared" si="291"/>
        <v>1845</v>
      </c>
      <c r="AU231" s="443">
        <f t="shared" si="291"/>
        <v>1959</v>
      </c>
      <c r="AV231" s="443">
        <f t="shared" si="291"/>
        <v>2049</v>
      </c>
      <c r="AW231" s="443">
        <f t="shared" si="291"/>
        <v>2357</v>
      </c>
      <c r="AX231" s="443">
        <f t="shared" si="242"/>
        <v>2426</v>
      </c>
      <c r="AY231" s="444">
        <f t="shared" si="274"/>
        <v>2496</v>
      </c>
      <c r="AZ231" s="415">
        <f t="shared" si="275"/>
        <v>3464</v>
      </c>
      <c r="BA231" s="416">
        <f t="shared" si="275"/>
        <v>3697</v>
      </c>
      <c r="BB231" s="416">
        <f t="shared" si="275"/>
        <v>3873</v>
      </c>
      <c r="BC231" s="455">
        <f t="shared" si="275"/>
        <v>4301.0249999999996</v>
      </c>
      <c r="BD231" s="455">
        <f t="shared" si="275"/>
        <v>4419.8124999999991</v>
      </c>
      <c r="BE231" s="456">
        <f t="shared" si="247"/>
        <v>4540.9624999999996</v>
      </c>
      <c r="BF231" s="406">
        <f t="shared" si="292"/>
        <v>2027</v>
      </c>
      <c r="BG231" s="407">
        <f t="shared" si="292"/>
        <v>2163</v>
      </c>
      <c r="BH231" s="407">
        <f t="shared" si="292"/>
        <v>2266</v>
      </c>
      <c r="BI231" s="407">
        <f t="shared" si="292"/>
        <v>2517</v>
      </c>
      <c r="BJ231" s="407">
        <f t="shared" si="252"/>
        <v>2586</v>
      </c>
      <c r="BK231" s="408">
        <f t="shared" si="276"/>
        <v>2657</v>
      </c>
      <c r="BL231" s="429">
        <f t="shared" si="277"/>
        <v>3775.5</v>
      </c>
      <c r="BM231" s="434">
        <f t="shared" si="277"/>
        <v>4045.5</v>
      </c>
      <c r="BN231" s="434">
        <f t="shared" si="277"/>
        <v>4243.5</v>
      </c>
      <c r="BO231" s="455">
        <f t="shared" si="277"/>
        <v>4573.0124999999998</v>
      </c>
      <c r="BP231" s="455">
        <f t="shared" si="277"/>
        <v>4693.4062499999991</v>
      </c>
      <c r="BQ231" s="456">
        <f t="shared" si="257"/>
        <v>4816.4812499999998</v>
      </c>
      <c r="BR231" s="442">
        <f t="shared" si="293"/>
        <v>2209</v>
      </c>
      <c r="BS231" s="443">
        <f t="shared" si="293"/>
        <v>2367</v>
      </c>
      <c r="BT231" s="443">
        <f t="shared" si="293"/>
        <v>2483</v>
      </c>
      <c r="BU231" s="443">
        <f t="shared" si="293"/>
        <v>2676</v>
      </c>
      <c r="BV231" s="443">
        <f t="shared" si="262"/>
        <v>2746</v>
      </c>
      <c r="BW231" s="444">
        <f t="shared" si="278"/>
        <v>2818</v>
      </c>
      <c r="BX231" s="430">
        <v>4087</v>
      </c>
      <c r="BY231" s="426">
        <f t="shared" si="279"/>
        <v>4394</v>
      </c>
      <c r="BZ231" s="426">
        <f t="shared" si="280"/>
        <v>4614</v>
      </c>
      <c r="CA231" s="426">
        <f t="shared" si="281"/>
        <v>4845</v>
      </c>
      <c r="CB231" s="426">
        <f t="shared" si="282"/>
        <v>4967</v>
      </c>
      <c r="CC231" s="428">
        <f t="shared" si="283"/>
        <v>5092</v>
      </c>
      <c r="CD231" s="406">
        <f t="shared" si="294"/>
        <v>2391</v>
      </c>
      <c r="CE231" s="407">
        <f t="shared" si="294"/>
        <v>2571</v>
      </c>
      <c r="CF231" s="407">
        <f t="shared" si="294"/>
        <v>2700</v>
      </c>
      <c r="CG231" s="407">
        <f t="shared" si="294"/>
        <v>2835</v>
      </c>
      <c r="CH231" s="407">
        <f t="shared" si="267"/>
        <v>2906</v>
      </c>
      <c r="CI231" s="439">
        <f t="shared" si="284"/>
        <v>2979</v>
      </c>
      <c r="CJ231" s="402">
        <v>1.63</v>
      </c>
      <c r="CK231" s="403">
        <f t="shared" si="268"/>
        <v>1.7522499999999999</v>
      </c>
      <c r="CL231" s="403">
        <f t="shared" si="285"/>
        <v>1.8398625</v>
      </c>
      <c r="CM231" s="403">
        <f t="shared" si="286"/>
        <v>1.9318556249999999</v>
      </c>
      <c r="CN231" s="403">
        <f t="shared" si="287"/>
        <v>1.9801520156249999</v>
      </c>
      <c r="CO231" s="404">
        <f t="shared" si="288"/>
        <v>2.0296558160156248</v>
      </c>
    </row>
    <row r="232" spans="1:93" x14ac:dyDescent="0.2">
      <c r="A232" s="679"/>
      <c r="B232" s="332" t="s">
        <v>229</v>
      </c>
      <c r="C232" s="333" t="s">
        <v>195</v>
      </c>
      <c r="D232" s="353">
        <v>1777</v>
      </c>
      <c r="E232" s="348">
        <v>1876</v>
      </c>
      <c r="F232" s="348">
        <v>1958</v>
      </c>
      <c r="G232" s="348">
        <v>2042</v>
      </c>
      <c r="H232" s="348">
        <v>2105</v>
      </c>
      <c r="I232" s="349">
        <v>2168</v>
      </c>
      <c r="J232" s="343">
        <f t="shared" si="269"/>
        <v>1247</v>
      </c>
      <c r="K232" s="344">
        <f t="shared" si="269"/>
        <v>1316</v>
      </c>
      <c r="L232" s="344">
        <f t="shared" si="269"/>
        <v>1374</v>
      </c>
      <c r="M232" s="344">
        <f t="shared" si="269"/>
        <v>1433</v>
      </c>
      <c r="N232" s="344">
        <f t="shared" si="269"/>
        <v>1477</v>
      </c>
      <c r="O232" s="345">
        <f t="shared" si="212"/>
        <v>1521</v>
      </c>
      <c r="P232" s="257">
        <f t="shared" si="289"/>
        <v>2221.25</v>
      </c>
      <c r="Q232" s="248">
        <f t="shared" si="289"/>
        <v>2345</v>
      </c>
      <c r="R232" s="248">
        <f t="shared" si="289"/>
        <v>2447.5</v>
      </c>
      <c r="S232" s="454">
        <f t="shared" si="270"/>
        <v>2935.375</v>
      </c>
      <c r="T232" s="454">
        <f t="shared" si="270"/>
        <v>3025.9374999999995</v>
      </c>
      <c r="U232" s="457">
        <f t="shared" si="270"/>
        <v>3116.4999999999995</v>
      </c>
      <c r="V232" s="452">
        <f t="shared" si="290"/>
        <v>1300</v>
      </c>
      <c r="W232" s="405">
        <f t="shared" si="290"/>
        <v>1372</v>
      </c>
      <c r="X232" s="405">
        <f t="shared" si="290"/>
        <v>1432</v>
      </c>
      <c r="Y232" s="405">
        <f t="shared" si="290"/>
        <v>1718</v>
      </c>
      <c r="Z232" s="405">
        <f t="shared" si="221"/>
        <v>1771</v>
      </c>
      <c r="AA232" s="410">
        <f t="shared" si="271"/>
        <v>1824</v>
      </c>
      <c r="AB232" s="257">
        <f t="shared" si="272"/>
        <v>2665.5</v>
      </c>
      <c r="AC232" s="248">
        <f t="shared" si="272"/>
        <v>2814</v>
      </c>
      <c r="AD232" s="248">
        <f t="shared" si="272"/>
        <v>2937</v>
      </c>
      <c r="AE232" s="248">
        <f t="shared" si="272"/>
        <v>3522.45</v>
      </c>
      <c r="AF232" s="248">
        <f t="shared" si="272"/>
        <v>3631.1249999999995</v>
      </c>
      <c r="AG232" s="258">
        <f t="shared" si="226"/>
        <v>3739.7999999999993</v>
      </c>
      <c r="AH232" s="409">
        <f t="shared" si="227"/>
        <v>1560</v>
      </c>
      <c r="AI232" s="405">
        <f t="shared" si="228"/>
        <v>1647</v>
      </c>
      <c r="AJ232" s="405">
        <f t="shared" si="229"/>
        <v>1719</v>
      </c>
      <c r="AK232" s="405">
        <f t="shared" si="230"/>
        <v>2061</v>
      </c>
      <c r="AL232" s="405">
        <f t="shared" si="231"/>
        <v>2125</v>
      </c>
      <c r="AM232" s="410">
        <f t="shared" si="232"/>
        <v>2188</v>
      </c>
      <c r="AN232" s="263">
        <f t="shared" si="273"/>
        <v>2986.625</v>
      </c>
      <c r="AO232" s="366">
        <f t="shared" si="273"/>
        <v>3172.25</v>
      </c>
      <c r="AP232" s="366">
        <f t="shared" si="273"/>
        <v>3317.75</v>
      </c>
      <c r="AQ232" s="469">
        <f t="shared" si="273"/>
        <v>3812.5874999999996</v>
      </c>
      <c r="AR232" s="469">
        <f t="shared" si="273"/>
        <v>3923.5937499999995</v>
      </c>
      <c r="AS232" s="470">
        <f t="shared" si="237"/>
        <v>4035.3499999999995</v>
      </c>
      <c r="AT232" s="445">
        <f t="shared" si="291"/>
        <v>1748</v>
      </c>
      <c r="AU232" s="446">
        <f t="shared" si="291"/>
        <v>1856</v>
      </c>
      <c r="AV232" s="446">
        <f t="shared" si="291"/>
        <v>1941</v>
      </c>
      <c r="AW232" s="446">
        <f t="shared" si="291"/>
        <v>2231</v>
      </c>
      <c r="AX232" s="446">
        <f t="shared" si="242"/>
        <v>2296</v>
      </c>
      <c r="AY232" s="447">
        <f t="shared" si="274"/>
        <v>2361</v>
      </c>
      <c r="AZ232" s="257">
        <f t="shared" si="275"/>
        <v>3307.75</v>
      </c>
      <c r="BA232" s="248">
        <f t="shared" si="275"/>
        <v>3530.5</v>
      </c>
      <c r="BB232" s="248">
        <f t="shared" si="275"/>
        <v>3698.5</v>
      </c>
      <c r="BC232" s="454">
        <f t="shared" si="275"/>
        <v>4102.7249999999995</v>
      </c>
      <c r="BD232" s="454">
        <f t="shared" si="275"/>
        <v>4216.0625</v>
      </c>
      <c r="BE232" s="457">
        <f t="shared" si="247"/>
        <v>4330.8999999999996</v>
      </c>
      <c r="BF232" s="409">
        <f t="shared" si="292"/>
        <v>1936</v>
      </c>
      <c r="BG232" s="405">
        <f t="shared" si="292"/>
        <v>2066</v>
      </c>
      <c r="BH232" s="405">
        <f t="shared" si="292"/>
        <v>2164</v>
      </c>
      <c r="BI232" s="405">
        <f t="shared" si="292"/>
        <v>2401</v>
      </c>
      <c r="BJ232" s="405">
        <f t="shared" si="252"/>
        <v>2467</v>
      </c>
      <c r="BK232" s="410">
        <f t="shared" si="276"/>
        <v>2534</v>
      </c>
      <c r="BL232" s="263">
        <f t="shared" si="277"/>
        <v>3628.875</v>
      </c>
      <c r="BM232" s="264">
        <f t="shared" si="277"/>
        <v>3888.75</v>
      </c>
      <c r="BN232" s="264">
        <f t="shared" si="277"/>
        <v>4079.25</v>
      </c>
      <c r="BO232" s="454">
        <f t="shared" si="277"/>
        <v>4392.8624999999993</v>
      </c>
      <c r="BP232" s="454">
        <f t="shared" si="277"/>
        <v>4508.53125</v>
      </c>
      <c r="BQ232" s="457">
        <f t="shared" si="257"/>
        <v>4626.45</v>
      </c>
      <c r="BR232" s="445">
        <f t="shared" si="293"/>
        <v>2123</v>
      </c>
      <c r="BS232" s="446">
        <f t="shared" si="293"/>
        <v>2275</v>
      </c>
      <c r="BT232" s="446">
        <f t="shared" si="293"/>
        <v>2387</v>
      </c>
      <c r="BU232" s="446">
        <f t="shared" si="293"/>
        <v>2570</v>
      </c>
      <c r="BV232" s="446">
        <f t="shared" si="262"/>
        <v>2638</v>
      </c>
      <c r="BW232" s="447">
        <f t="shared" si="278"/>
        <v>2707</v>
      </c>
      <c r="BX232" s="252">
        <v>3950</v>
      </c>
      <c r="BY232" s="387">
        <f t="shared" si="279"/>
        <v>4247</v>
      </c>
      <c r="BZ232" s="387">
        <f t="shared" si="280"/>
        <v>4460</v>
      </c>
      <c r="CA232" s="387">
        <f t="shared" si="281"/>
        <v>4683</v>
      </c>
      <c r="CB232" s="387">
        <f t="shared" si="282"/>
        <v>4801</v>
      </c>
      <c r="CC232" s="388">
        <f t="shared" si="283"/>
        <v>4922</v>
      </c>
      <c r="CD232" s="409">
        <f t="shared" si="294"/>
        <v>2311</v>
      </c>
      <c r="CE232" s="405">
        <f t="shared" si="294"/>
        <v>2485</v>
      </c>
      <c r="CF232" s="405">
        <f t="shared" si="294"/>
        <v>2610</v>
      </c>
      <c r="CG232" s="405">
        <f t="shared" si="294"/>
        <v>2740</v>
      </c>
      <c r="CH232" s="405">
        <f t="shared" si="267"/>
        <v>2809</v>
      </c>
      <c r="CI232" s="440">
        <f t="shared" si="284"/>
        <v>2880</v>
      </c>
      <c r="CJ232" s="246">
        <v>1.58</v>
      </c>
      <c r="CK232" s="389">
        <f t="shared" si="268"/>
        <v>1.6985000000000001</v>
      </c>
      <c r="CL232" s="389">
        <f t="shared" si="285"/>
        <v>1.783425</v>
      </c>
      <c r="CM232" s="389">
        <f t="shared" si="286"/>
        <v>1.87259625</v>
      </c>
      <c r="CN232" s="389">
        <f t="shared" si="287"/>
        <v>1.91941115625</v>
      </c>
      <c r="CO232" s="390">
        <f t="shared" si="288"/>
        <v>1.9673964351562501</v>
      </c>
    </row>
    <row r="233" spans="1:93" x14ac:dyDescent="0.2">
      <c r="A233" s="679"/>
      <c r="B233" s="332" t="s">
        <v>230</v>
      </c>
      <c r="C233" s="333" t="s">
        <v>195</v>
      </c>
      <c r="D233" s="353">
        <v>1605</v>
      </c>
      <c r="E233" s="348">
        <v>1693</v>
      </c>
      <c r="F233" s="348">
        <v>1766</v>
      </c>
      <c r="G233" s="348">
        <v>1841</v>
      </c>
      <c r="H233" s="348">
        <v>1896</v>
      </c>
      <c r="I233" s="349">
        <v>1952</v>
      </c>
      <c r="J233" s="343">
        <f t="shared" si="269"/>
        <v>1126</v>
      </c>
      <c r="K233" s="344">
        <f t="shared" si="269"/>
        <v>1188</v>
      </c>
      <c r="L233" s="344">
        <f t="shared" si="269"/>
        <v>1239</v>
      </c>
      <c r="M233" s="344">
        <f t="shared" si="269"/>
        <v>1292</v>
      </c>
      <c r="N233" s="344">
        <f t="shared" si="269"/>
        <v>1330</v>
      </c>
      <c r="O233" s="345">
        <f t="shared" si="212"/>
        <v>1370</v>
      </c>
      <c r="P233" s="257">
        <f t="shared" si="289"/>
        <v>2006.25</v>
      </c>
      <c r="Q233" s="248">
        <f t="shared" si="289"/>
        <v>2116.25</v>
      </c>
      <c r="R233" s="248">
        <f t="shared" si="289"/>
        <v>2207.5</v>
      </c>
      <c r="S233" s="454">
        <f t="shared" si="270"/>
        <v>2646.4375</v>
      </c>
      <c r="T233" s="454">
        <f t="shared" si="270"/>
        <v>2725.5</v>
      </c>
      <c r="U233" s="457">
        <f t="shared" si="270"/>
        <v>2806</v>
      </c>
      <c r="V233" s="452">
        <f t="shared" si="290"/>
        <v>1174</v>
      </c>
      <c r="W233" s="405">
        <f t="shared" si="290"/>
        <v>1239</v>
      </c>
      <c r="X233" s="405">
        <f t="shared" si="290"/>
        <v>1292</v>
      </c>
      <c r="Y233" s="405">
        <f t="shared" si="290"/>
        <v>1549</v>
      </c>
      <c r="Z233" s="405">
        <f t="shared" si="221"/>
        <v>1595</v>
      </c>
      <c r="AA233" s="410">
        <f t="shared" si="271"/>
        <v>1642</v>
      </c>
      <c r="AB233" s="257">
        <f t="shared" si="272"/>
        <v>2407.5</v>
      </c>
      <c r="AC233" s="248">
        <f t="shared" si="272"/>
        <v>2539.5</v>
      </c>
      <c r="AD233" s="248">
        <f t="shared" si="272"/>
        <v>2649</v>
      </c>
      <c r="AE233" s="248">
        <f t="shared" si="272"/>
        <v>3175.7249999999999</v>
      </c>
      <c r="AF233" s="248">
        <f t="shared" si="272"/>
        <v>3270.6</v>
      </c>
      <c r="AG233" s="258">
        <f t="shared" si="226"/>
        <v>3367.2</v>
      </c>
      <c r="AH233" s="409">
        <f t="shared" si="227"/>
        <v>1409</v>
      </c>
      <c r="AI233" s="405">
        <f t="shared" si="228"/>
        <v>1486</v>
      </c>
      <c r="AJ233" s="405">
        <f t="shared" si="229"/>
        <v>1550</v>
      </c>
      <c r="AK233" s="405">
        <f t="shared" si="230"/>
        <v>1858</v>
      </c>
      <c r="AL233" s="405">
        <f t="shared" si="231"/>
        <v>1914</v>
      </c>
      <c r="AM233" s="410">
        <f t="shared" si="232"/>
        <v>1970</v>
      </c>
      <c r="AN233" s="263">
        <f t="shared" si="273"/>
        <v>2780.625</v>
      </c>
      <c r="AO233" s="366">
        <f t="shared" si="273"/>
        <v>2952.875</v>
      </c>
      <c r="AP233" s="366">
        <f t="shared" si="273"/>
        <v>3087.5</v>
      </c>
      <c r="AQ233" s="469">
        <f t="shared" si="273"/>
        <v>3537.7937499999998</v>
      </c>
      <c r="AR233" s="469">
        <f t="shared" si="273"/>
        <v>3637.95</v>
      </c>
      <c r="AS233" s="470">
        <f t="shared" si="237"/>
        <v>3740.1499999999996</v>
      </c>
      <c r="AT233" s="445">
        <f t="shared" si="291"/>
        <v>1627</v>
      </c>
      <c r="AU233" s="446">
        <f t="shared" si="291"/>
        <v>1728</v>
      </c>
      <c r="AV233" s="446">
        <f t="shared" si="291"/>
        <v>1807</v>
      </c>
      <c r="AW233" s="446">
        <f t="shared" si="291"/>
        <v>2070</v>
      </c>
      <c r="AX233" s="446">
        <f t="shared" si="242"/>
        <v>2129</v>
      </c>
      <c r="AY233" s="447">
        <f t="shared" si="274"/>
        <v>2188</v>
      </c>
      <c r="AZ233" s="257">
        <f t="shared" si="275"/>
        <v>3153.75</v>
      </c>
      <c r="BA233" s="248">
        <f t="shared" si="275"/>
        <v>3366.25</v>
      </c>
      <c r="BB233" s="248">
        <f t="shared" si="275"/>
        <v>3526</v>
      </c>
      <c r="BC233" s="454">
        <f t="shared" si="275"/>
        <v>3899.8624999999997</v>
      </c>
      <c r="BD233" s="454">
        <f t="shared" si="275"/>
        <v>4005.2999999999997</v>
      </c>
      <c r="BE233" s="457">
        <f t="shared" si="247"/>
        <v>4113.0999999999995</v>
      </c>
      <c r="BF233" s="409">
        <f t="shared" si="292"/>
        <v>1845</v>
      </c>
      <c r="BG233" s="405">
        <f t="shared" si="292"/>
        <v>1970</v>
      </c>
      <c r="BH233" s="405">
        <f t="shared" si="292"/>
        <v>2063</v>
      </c>
      <c r="BI233" s="405">
        <f t="shared" si="292"/>
        <v>2282</v>
      </c>
      <c r="BJ233" s="405">
        <f t="shared" si="252"/>
        <v>2344</v>
      </c>
      <c r="BK233" s="410">
        <f t="shared" si="276"/>
        <v>2407</v>
      </c>
      <c r="BL233" s="263">
        <f t="shared" si="277"/>
        <v>3526.875</v>
      </c>
      <c r="BM233" s="264">
        <f t="shared" si="277"/>
        <v>3779.625</v>
      </c>
      <c r="BN233" s="264">
        <f t="shared" si="277"/>
        <v>3964.5</v>
      </c>
      <c r="BO233" s="454">
        <f t="shared" si="277"/>
        <v>4261.9312499999996</v>
      </c>
      <c r="BP233" s="454">
        <f t="shared" si="277"/>
        <v>4372.6499999999996</v>
      </c>
      <c r="BQ233" s="457">
        <f t="shared" si="257"/>
        <v>4486.0499999999993</v>
      </c>
      <c r="BR233" s="445">
        <f t="shared" si="293"/>
        <v>2064</v>
      </c>
      <c r="BS233" s="446">
        <f t="shared" si="293"/>
        <v>2212</v>
      </c>
      <c r="BT233" s="446">
        <f t="shared" si="293"/>
        <v>2320</v>
      </c>
      <c r="BU233" s="446">
        <f t="shared" si="293"/>
        <v>2494</v>
      </c>
      <c r="BV233" s="446">
        <f t="shared" si="262"/>
        <v>2559</v>
      </c>
      <c r="BW233" s="447">
        <f t="shared" si="278"/>
        <v>2625</v>
      </c>
      <c r="BX233" s="252">
        <v>3900</v>
      </c>
      <c r="BY233" s="387">
        <f t="shared" si="279"/>
        <v>4193</v>
      </c>
      <c r="BZ233" s="387">
        <f t="shared" si="280"/>
        <v>4403</v>
      </c>
      <c r="CA233" s="387">
        <f t="shared" si="281"/>
        <v>4624</v>
      </c>
      <c r="CB233" s="387">
        <f t="shared" si="282"/>
        <v>4740</v>
      </c>
      <c r="CC233" s="388">
        <f t="shared" si="283"/>
        <v>4859</v>
      </c>
      <c r="CD233" s="409">
        <f t="shared" si="294"/>
        <v>2282</v>
      </c>
      <c r="CE233" s="405">
        <f t="shared" si="294"/>
        <v>2453</v>
      </c>
      <c r="CF233" s="405">
        <f t="shared" si="294"/>
        <v>2576</v>
      </c>
      <c r="CG233" s="405">
        <f t="shared" si="294"/>
        <v>2706</v>
      </c>
      <c r="CH233" s="405">
        <f t="shared" si="267"/>
        <v>2773</v>
      </c>
      <c r="CI233" s="440">
        <f t="shared" si="284"/>
        <v>2843</v>
      </c>
      <c r="CJ233" s="246">
        <v>1.56</v>
      </c>
      <c r="CK233" s="389">
        <f t="shared" si="268"/>
        <v>1.677</v>
      </c>
      <c r="CL233" s="389">
        <f t="shared" si="285"/>
        <v>1.76085</v>
      </c>
      <c r="CM233" s="389">
        <f t="shared" si="286"/>
        <v>1.8488925</v>
      </c>
      <c r="CN233" s="389">
        <f t="shared" si="287"/>
        <v>1.8951148125000001</v>
      </c>
      <c r="CO233" s="390">
        <f t="shared" si="288"/>
        <v>1.9424926828125002</v>
      </c>
    </row>
    <row r="234" spans="1:93" ht="13.5" thickBot="1" x14ac:dyDescent="0.25">
      <c r="A234" s="678"/>
      <c r="B234" s="334" t="s">
        <v>216</v>
      </c>
      <c r="C234" s="335" t="s">
        <v>195</v>
      </c>
      <c r="D234" s="354">
        <v>1554</v>
      </c>
      <c r="E234" s="350">
        <v>1608</v>
      </c>
      <c r="F234" s="350">
        <v>1646</v>
      </c>
      <c r="G234" s="350">
        <v>1687</v>
      </c>
      <c r="H234" s="350">
        <v>1708</v>
      </c>
      <c r="I234" s="351">
        <v>1730</v>
      </c>
      <c r="J234" s="421">
        <f t="shared" si="269"/>
        <v>1090</v>
      </c>
      <c r="K234" s="422">
        <f t="shared" si="269"/>
        <v>1128</v>
      </c>
      <c r="L234" s="422">
        <f t="shared" si="269"/>
        <v>1155</v>
      </c>
      <c r="M234" s="422">
        <f t="shared" si="269"/>
        <v>1184</v>
      </c>
      <c r="N234" s="422">
        <f t="shared" si="269"/>
        <v>1198</v>
      </c>
      <c r="O234" s="423">
        <f t="shared" si="212"/>
        <v>1214</v>
      </c>
      <c r="P234" s="260">
        <f t="shared" si="289"/>
        <v>1942.5</v>
      </c>
      <c r="Q234" s="261">
        <f t="shared" si="289"/>
        <v>2010</v>
      </c>
      <c r="R234" s="261">
        <f t="shared" si="289"/>
        <v>2057.5</v>
      </c>
      <c r="S234" s="458">
        <f t="shared" si="270"/>
        <v>2425.0625</v>
      </c>
      <c r="T234" s="458">
        <f t="shared" si="270"/>
        <v>2455.25</v>
      </c>
      <c r="U234" s="459">
        <f t="shared" si="270"/>
        <v>2486.875</v>
      </c>
      <c r="V234" s="453">
        <f t="shared" si="290"/>
        <v>1137</v>
      </c>
      <c r="W234" s="412">
        <f t="shared" si="290"/>
        <v>1176</v>
      </c>
      <c r="X234" s="412">
        <f t="shared" si="290"/>
        <v>1204</v>
      </c>
      <c r="Y234" s="412">
        <f t="shared" si="290"/>
        <v>1419</v>
      </c>
      <c r="Z234" s="412">
        <f t="shared" si="221"/>
        <v>1437</v>
      </c>
      <c r="AA234" s="413">
        <f t="shared" si="271"/>
        <v>1455</v>
      </c>
      <c r="AB234" s="260">
        <f t="shared" si="272"/>
        <v>2331</v>
      </c>
      <c r="AC234" s="261">
        <f t="shared" si="272"/>
        <v>2412</v>
      </c>
      <c r="AD234" s="261">
        <f t="shared" si="272"/>
        <v>2469</v>
      </c>
      <c r="AE234" s="261">
        <f t="shared" si="272"/>
        <v>2910.0749999999998</v>
      </c>
      <c r="AF234" s="261">
        <f t="shared" si="272"/>
        <v>2946.2999999999997</v>
      </c>
      <c r="AG234" s="262">
        <f t="shared" si="226"/>
        <v>2984.25</v>
      </c>
      <c r="AH234" s="411">
        <f t="shared" si="227"/>
        <v>1364</v>
      </c>
      <c r="AI234" s="412">
        <f t="shared" si="228"/>
        <v>1412</v>
      </c>
      <c r="AJ234" s="412">
        <f t="shared" si="229"/>
        <v>1445</v>
      </c>
      <c r="AK234" s="412">
        <f t="shared" si="230"/>
        <v>1703</v>
      </c>
      <c r="AL234" s="412">
        <f t="shared" si="231"/>
        <v>1724</v>
      </c>
      <c r="AM234" s="413">
        <f t="shared" si="232"/>
        <v>1746</v>
      </c>
      <c r="AN234" s="269">
        <f t="shared" si="273"/>
        <v>2710.75</v>
      </c>
      <c r="AO234" s="432">
        <f t="shared" si="273"/>
        <v>2843.75</v>
      </c>
      <c r="AP234" s="432">
        <f t="shared" si="273"/>
        <v>2938.25</v>
      </c>
      <c r="AQ234" s="471">
        <f t="shared" si="273"/>
        <v>3323.5562499999996</v>
      </c>
      <c r="AR234" s="471">
        <f t="shared" si="273"/>
        <v>3379.4749999999999</v>
      </c>
      <c r="AS234" s="472">
        <f t="shared" si="237"/>
        <v>3437.1875</v>
      </c>
      <c r="AT234" s="448">
        <f t="shared" si="291"/>
        <v>1586</v>
      </c>
      <c r="AU234" s="449">
        <f t="shared" si="291"/>
        <v>1664</v>
      </c>
      <c r="AV234" s="449">
        <f t="shared" si="291"/>
        <v>1719</v>
      </c>
      <c r="AW234" s="449">
        <f t="shared" si="291"/>
        <v>1945</v>
      </c>
      <c r="AX234" s="449">
        <f t="shared" si="242"/>
        <v>1977</v>
      </c>
      <c r="AY234" s="450">
        <f t="shared" si="274"/>
        <v>2011</v>
      </c>
      <c r="AZ234" s="260">
        <f t="shared" si="275"/>
        <v>3090.5</v>
      </c>
      <c r="BA234" s="261">
        <f t="shared" si="275"/>
        <v>3275.5</v>
      </c>
      <c r="BB234" s="261">
        <f t="shared" si="275"/>
        <v>3407.5</v>
      </c>
      <c r="BC234" s="458">
        <f t="shared" si="275"/>
        <v>3737.0374999999995</v>
      </c>
      <c r="BD234" s="458">
        <f t="shared" si="275"/>
        <v>3812.65</v>
      </c>
      <c r="BE234" s="459">
        <f t="shared" si="247"/>
        <v>3890.125</v>
      </c>
      <c r="BF234" s="411">
        <f t="shared" si="292"/>
        <v>1808</v>
      </c>
      <c r="BG234" s="412">
        <f t="shared" si="292"/>
        <v>1917</v>
      </c>
      <c r="BH234" s="412">
        <f t="shared" si="292"/>
        <v>1994</v>
      </c>
      <c r="BI234" s="412">
        <f t="shared" si="292"/>
        <v>2187</v>
      </c>
      <c r="BJ234" s="412">
        <f t="shared" si="252"/>
        <v>2231</v>
      </c>
      <c r="BK234" s="413">
        <f t="shared" si="276"/>
        <v>2276</v>
      </c>
      <c r="BL234" s="269">
        <f t="shared" si="277"/>
        <v>3470.25</v>
      </c>
      <c r="BM234" s="270">
        <f t="shared" si="277"/>
        <v>3707.25</v>
      </c>
      <c r="BN234" s="270">
        <f t="shared" si="277"/>
        <v>3876.75</v>
      </c>
      <c r="BO234" s="458">
        <f t="shared" si="277"/>
        <v>4150.5187499999993</v>
      </c>
      <c r="BP234" s="458">
        <f t="shared" si="277"/>
        <v>4245.8249999999998</v>
      </c>
      <c r="BQ234" s="459">
        <f t="shared" si="257"/>
        <v>4343.0625</v>
      </c>
      <c r="BR234" s="448">
        <f t="shared" si="293"/>
        <v>2031</v>
      </c>
      <c r="BS234" s="449">
        <f t="shared" si="293"/>
        <v>2169</v>
      </c>
      <c r="BT234" s="449">
        <f t="shared" si="293"/>
        <v>2268</v>
      </c>
      <c r="BU234" s="449">
        <f t="shared" si="293"/>
        <v>2429</v>
      </c>
      <c r="BV234" s="449">
        <f t="shared" si="262"/>
        <v>2484</v>
      </c>
      <c r="BW234" s="450">
        <f t="shared" si="278"/>
        <v>2541</v>
      </c>
      <c r="BX234" s="253">
        <v>3850</v>
      </c>
      <c r="BY234" s="431">
        <f t="shared" si="279"/>
        <v>4139</v>
      </c>
      <c r="BZ234" s="431">
        <f t="shared" si="280"/>
        <v>4346</v>
      </c>
      <c r="CA234" s="431">
        <f t="shared" si="281"/>
        <v>4564</v>
      </c>
      <c r="CB234" s="431">
        <f t="shared" si="282"/>
        <v>4679</v>
      </c>
      <c r="CC234" s="433">
        <f t="shared" si="283"/>
        <v>4796</v>
      </c>
      <c r="CD234" s="411">
        <f t="shared" si="294"/>
        <v>2253</v>
      </c>
      <c r="CE234" s="412">
        <f t="shared" si="294"/>
        <v>2422</v>
      </c>
      <c r="CF234" s="412">
        <f t="shared" si="294"/>
        <v>2543</v>
      </c>
      <c r="CG234" s="412">
        <f t="shared" si="294"/>
        <v>2670</v>
      </c>
      <c r="CH234" s="412">
        <f t="shared" si="267"/>
        <v>2738</v>
      </c>
      <c r="CI234" s="441">
        <f t="shared" si="284"/>
        <v>2806</v>
      </c>
      <c r="CJ234" s="247">
        <v>1.54</v>
      </c>
      <c r="CK234" s="391">
        <f t="shared" si="268"/>
        <v>1.6555</v>
      </c>
      <c r="CL234" s="391">
        <f t="shared" si="285"/>
        <v>1.738275</v>
      </c>
      <c r="CM234" s="391">
        <f t="shared" si="286"/>
        <v>1.8251887500000001</v>
      </c>
      <c r="CN234" s="391">
        <f t="shared" si="287"/>
        <v>1.8708184687500002</v>
      </c>
      <c r="CO234" s="392">
        <f t="shared" si="288"/>
        <v>1.9175889304687503</v>
      </c>
    </row>
    <row r="235" spans="1:93" ht="38.25" x14ac:dyDescent="0.2">
      <c r="A235" s="677">
        <v>11</v>
      </c>
      <c r="B235" s="330" t="s">
        <v>269</v>
      </c>
      <c r="C235" s="331" t="s">
        <v>195</v>
      </c>
      <c r="D235" s="352">
        <v>1639</v>
      </c>
      <c r="E235" s="346">
        <v>1729</v>
      </c>
      <c r="F235" s="346">
        <v>1804</v>
      </c>
      <c r="G235" s="346">
        <v>1881</v>
      </c>
      <c r="H235" s="346">
        <v>1937</v>
      </c>
      <c r="I235" s="347">
        <v>1995</v>
      </c>
      <c r="J235" s="418">
        <f t="shared" si="269"/>
        <v>1150</v>
      </c>
      <c r="K235" s="419">
        <f t="shared" si="269"/>
        <v>1213</v>
      </c>
      <c r="L235" s="419">
        <f t="shared" si="269"/>
        <v>1266</v>
      </c>
      <c r="M235" s="419">
        <f t="shared" si="269"/>
        <v>1320</v>
      </c>
      <c r="N235" s="419">
        <f t="shared" si="269"/>
        <v>1359</v>
      </c>
      <c r="O235" s="420">
        <f t="shared" si="212"/>
        <v>1400</v>
      </c>
      <c r="P235" s="415">
        <f t="shared" si="289"/>
        <v>2048.75</v>
      </c>
      <c r="Q235" s="416">
        <f t="shared" si="289"/>
        <v>2161.25</v>
      </c>
      <c r="R235" s="416">
        <f t="shared" si="289"/>
        <v>2255</v>
      </c>
      <c r="S235" s="455">
        <f t="shared" si="270"/>
        <v>2703.9375</v>
      </c>
      <c r="T235" s="455">
        <f t="shared" si="270"/>
        <v>2784.4375</v>
      </c>
      <c r="U235" s="456">
        <f t="shared" si="270"/>
        <v>2867.8125</v>
      </c>
      <c r="V235" s="451">
        <f t="shared" si="290"/>
        <v>1199</v>
      </c>
      <c r="W235" s="407">
        <f t="shared" si="290"/>
        <v>1265</v>
      </c>
      <c r="X235" s="407">
        <f t="shared" si="290"/>
        <v>1320</v>
      </c>
      <c r="Y235" s="407">
        <f t="shared" si="290"/>
        <v>1582</v>
      </c>
      <c r="Z235" s="407">
        <f t="shared" si="221"/>
        <v>1629</v>
      </c>
      <c r="AA235" s="408">
        <f t="shared" si="271"/>
        <v>1678</v>
      </c>
      <c r="AB235" s="415">
        <f t="shared" si="272"/>
        <v>2458.5</v>
      </c>
      <c r="AC235" s="416">
        <f t="shared" si="272"/>
        <v>2593.5</v>
      </c>
      <c r="AD235" s="416">
        <f t="shared" si="272"/>
        <v>2706</v>
      </c>
      <c r="AE235" s="416">
        <f t="shared" si="272"/>
        <v>3244.7249999999999</v>
      </c>
      <c r="AF235" s="416">
        <f t="shared" si="272"/>
        <v>3341.3249999999998</v>
      </c>
      <c r="AG235" s="417">
        <f t="shared" si="226"/>
        <v>3441.375</v>
      </c>
      <c r="AH235" s="406">
        <f t="shared" si="227"/>
        <v>1439</v>
      </c>
      <c r="AI235" s="407">
        <f t="shared" si="228"/>
        <v>1518</v>
      </c>
      <c r="AJ235" s="407">
        <f t="shared" si="229"/>
        <v>1584</v>
      </c>
      <c r="AK235" s="407">
        <f t="shared" si="230"/>
        <v>1899</v>
      </c>
      <c r="AL235" s="407">
        <f t="shared" si="231"/>
        <v>1955</v>
      </c>
      <c r="AM235" s="408">
        <f t="shared" si="232"/>
        <v>2014</v>
      </c>
      <c r="AN235" s="429">
        <f t="shared" si="273"/>
        <v>2831.375</v>
      </c>
      <c r="AO235" s="427">
        <f t="shared" si="273"/>
        <v>3006.875</v>
      </c>
      <c r="AP235" s="427">
        <f t="shared" si="273"/>
        <v>3144.5</v>
      </c>
      <c r="AQ235" s="467">
        <f t="shared" si="273"/>
        <v>3604.2937499999998</v>
      </c>
      <c r="AR235" s="467">
        <f t="shared" si="273"/>
        <v>3706.2437499999996</v>
      </c>
      <c r="AS235" s="468">
        <f t="shared" si="237"/>
        <v>3811.53125</v>
      </c>
      <c r="AT235" s="442">
        <f t="shared" si="291"/>
        <v>1657</v>
      </c>
      <c r="AU235" s="443">
        <f t="shared" si="291"/>
        <v>1760</v>
      </c>
      <c r="AV235" s="443">
        <f t="shared" si="291"/>
        <v>1840</v>
      </c>
      <c r="AW235" s="443">
        <f t="shared" si="291"/>
        <v>2109</v>
      </c>
      <c r="AX235" s="443">
        <f t="shared" si="242"/>
        <v>2169</v>
      </c>
      <c r="AY235" s="444">
        <f t="shared" si="274"/>
        <v>2230</v>
      </c>
      <c r="AZ235" s="415">
        <f t="shared" si="275"/>
        <v>3204.25</v>
      </c>
      <c r="BA235" s="416">
        <f t="shared" si="275"/>
        <v>3420.25</v>
      </c>
      <c r="BB235" s="416">
        <f t="shared" si="275"/>
        <v>3583</v>
      </c>
      <c r="BC235" s="455">
        <f t="shared" si="275"/>
        <v>3963.8624999999997</v>
      </c>
      <c r="BD235" s="455">
        <f t="shared" si="275"/>
        <v>4071.1624999999995</v>
      </c>
      <c r="BE235" s="456">
        <f t="shared" si="247"/>
        <v>4181.6875</v>
      </c>
      <c r="BF235" s="406">
        <f t="shared" si="292"/>
        <v>1875</v>
      </c>
      <c r="BG235" s="407">
        <f t="shared" si="292"/>
        <v>2001</v>
      </c>
      <c r="BH235" s="407">
        <f t="shared" si="292"/>
        <v>2097</v>
      </c>
      <c r="BI235" s="407">
        <f t="shared" si="292"/>
        <v>2319</v>
      </c>
      <c r="BJ235" s="407">
        <f t="shared" si="252"/>
        <v>2382</v>
      </c>
      <c r="BK235" s="408">
        <f t="shared" si="276"/>
        <v>2447</v>
      </c>
      <c r="BL235" s="429">
        <f t="shared" si="277"/>
        <v>3577.125</v>
      </c>
      <c r="BM235" s="434">
        <f t="shared" si="277"/>
        <v>3833.625</v>
      </c>
      <c r="BN235" s="434">
        <f t="shared" si="277"/>
        <v>4021.5</v>
      </c>
      <c r="BO235" s="455">
        <f t="shared" si="277"/>
        <v>4323.4312499999996</v>
      </c>
      <c r="BP235" s="455">
        <f t="shared" si="277"/>
        <v>4436.0812499999993</v>
      </c>
      <c r="BQ235" s="456">
        <f t="shared" si="257"/>
        <v>4551.84375</v>
      </c>
      <c r="BR235" s="442">
        <f t="shared" si="293"/>
        <v>2093</v>
      </c>
      <c r="BS235" s="443">
        <f t="shared" si="293"/>
        <v>2243</v>
      </c>
      <c r="BT235" s="443">
        <f t="shared" si="293"/>
        <v>2353</v>
      </c>
      <c r="BU235" s="443">
        <f t="shared" si="293"/>
        <v>2530</v>
      </c>
      <c r="BV235" s="443">
        <f t="shared" si="262"/>
        <v>2596</v>
      </c>
      <c r="BW235" s="444">
        <f t="shared" si="278"/>
        <v>2663</v>
      </c>
      <c r="BX235" s="430">
        <v>3950</v>
      </c>
      <c r="BY235" s="426">
        <f t="shared" si="279"/>
        <v>4247</v>
      </c>
      <c r="BZ235" s="426">
        <f t="shared" si="280"/>
        <v>4460</v>
      </c>
      <c r="CA235" s="426">
        <f t="shared" si="281"/>
        <v>4683</v>
      </c>
      <c r="CB235" s="426">
        <f t="shared" si="282"/>
        <v>4801</v>
      </c>
      <c r="CC235" s="428">
        <f t="shared" si="283"/>
        <v>4922</v>
      </c>
      <c r="CD235" s="406">
        <f t="shared" si="294"/>
        <v>2311</v>
      </c>
      <c r="CE235" s="407">
        <f t="shared" si="294"/>
        <v>2485</v>
      </c>
      <c r="CF235" s="407">
        <f t="shared" si="294"/>
        <v>2610</v>
      </c>
      <c r="CG235" s="407">
        <f t="shared" si="294"/>
        <v>2740</v>
      </c>
      <c r="CH235" s="407">
        <f t="shared" si="267"/>
        <v>2809</v>
      </c>
      <c r="CI235" s="439">
        <f t="shared" si="284"/>
        <v>2880</v>
      </c>
      <c r="CJ235" s="402">
        <v>1.58</v>
      </c>
      <c r="CK235" s="403">
        <f t="shared" si="268"/>
        <v>1.6985000000000001</v>
      </c>
      <c r="CL235" s="403">
        <f t="shared" si="285"/>
        <v>1.783425</v>
      </c>
      <c r="CM235" s="403">
        <f t="shared" si="286"/>
        <v>1.87259625</v>
      </c>
      <c r="CN235" s="403">
        <f t="shared" si="287"/>
        <v>1.91941115625</v>
      </c>
      <c r="CO235" s="404">
        <f t="shared" si="288"/>
        <v>1.9673964351562501</v>
      </c>
    </row>
    <row r="236" spans="1:93" x14ac:dyDescent="0.2">
      <c r="A236" s="679"/>
      <c r="B236" s="332" t="s">
        <v>231</v>
      </c>
      <c r="C236" s="333" t="s">
        <v>195</v>
      </c>
      <c r="D236" s="353">
        <v>1564</v>
      </c>
      <c r="E236" s="348">
        <v>1650</v>
      </c>
      <c r="F236" s="348">
        <v>1721</v>
      </c>
      <c r="G236" s="348">
        <v>1794</v>
      </c>
      <c r="H236" s="348">
        <v>1847</v>
      </c>
      <c r="I236" s="349">
        <v>1901</v>
      </c>
      <c r="J236" s="343">
        <f t="shared" si="269"/>
        <v>1097</v>
      </c>
      <c r="K236" s="344">
        <f t="shared" si="269"/>
        <v>1158</v>
      </c>
      <c r="L236" s="344">
        <f t="shared" si="269"/>
        <v>1208</v>
      </c>
      <c r="M236" s="344">
        <f t="shared" si="269"/>
        <v>1259</v>
      </c>
      <c r="N236" s="344">
        <f t="shared" si="269"/>
        <v>1296</v>
      </c>
      <c r="O236" s="345">
        <f t="shared" si="212"/>
        <v>1334</v>
      </c>
      <c r="P236" s="257">
        <f t="shared" si="289"/>
        <v>1955</v>
      </c>
      <c r="Q236" s="248">
        <f t="shared" si="289"/>
        <v>2062.5</v>
      </c>
      <c r="R236" s="248">
        <f t="shared" si="289"/>
        <v>2151.25</v>
      </c>
      <c r="S236" s="454">
        <f t="shared" si="270"/>
        <v>2578.875</v>
      </c>
      <c r="T236" s="454">
        <f t="shared" si="270"/>
        <v>2655.0625</v>
      </c>
      <c r="U236" s="457">
        <f t="shared" si="270"/>
        <v>2732.6875</v>
      </c>
      <c r="V236" s="452">
        <f t="shared" si="290"/>
        <v>1144</v>
      </c>
      <c r="W236" s="405">
        <f t="shared" si="290"/>
        <v>1207</v>
      </c>
      <c r="X236" s="405">
        <f t="shared" si="290"/>
        <v>1259</v>
      </c>
      <c r="Y236" s="405">
        <f t="shared" si="290"/>
        <v>1509</v>
      </c>
      <c r="Z236" s="405">
        <f t="shared" si="221"/>
        <v>1554</v>
      </c>
      <c r="AA236" s="410">
        <f t="shared" si="271"/>
        <v>1599</v>
      </c>
      <c r="AB236" s="257">
        <f t="shared" si="272"/>
        <v>2346</v>
      </c>
      <c r="AC236" s="248">
        <f t="shared" si="272"/>
        <v>2475</v>
      </c>
      <c r="AD236" s="248">
        <f t="shared" si="272"/>
        <v>2581.5</v>
      </c>
      <c r="AE236" s="248">
        <f t="shared" si="272"/>
        <v>3094.65</v>
      </c>
      <c r="AF236" s="248">
        <f t="shared" si="272"/>
        <v>3186.0749999999998</v>
      </c>
      <c r="AG236" s="258">
        <f t="shared" si="226"/>
        <v>3279.2249999999999</v>
      </c>
      <c r="AH236" s="409">
        <f t="shared" si="227"/>
        <v>1373</v>
      </c>
      <c r="AI236" s="405">
        <f t="shared" si="228"/>
        <v>1448</v>
      </c>
      <c r="AJ236" s="405">
        <f t="shared" si="229"/>
        <v>1511</v>
      </c>
      <c r="AK236" s="405">
        <f t="shared" si="230"/>
        <v>1811</v>
      </c>
      <c r="AL236" s="405">
        <f t="shared" si="231"/>
        <v>1864</v>
      </c>
      <c r="AM236" s="410">
        <f t="shared" si="232"/>
        <v>1919</v>
      </c>
      <c r="AN236" s="263">
        <f t="shared" si="273"/>
        <v>2734.5</v>
      </c>
      <c r="AO236" s="366">
        <f t="shared" si="273"/>
        <v>2904.5</v>
      </c>
      <c r="AP236" s="366">
        <f t="shared" si="273"/>
        <v>3036.875</v>
      </c>
      <c r="AQ236" s="469">
        <f t="shared" si="273"/>
        <v>3476.9875000000002</v>
      </c>
      <c r="AR236" s="469">
        <f t="shared" si="273"/>
        <v>3574.5562499999996</v>
      </c>
      <c r="AS236" s="470">
        <f t="shared" si="237"/>
        <v>3674.1687499999998</v>
      </c>
      <c r="AT236" s="445">
        <f t="shared" si="291"/>
        <v>1600</v>
      </c>
      <c r="AU236" s="446">
        <f t="shared" si="291"/>
        <v>1700</v>
      </c>
      <c r="AV236" s="446">
        <f t="shared" si="291"/>
        <v>1777</v>
      </c>
      <c r="AW236" s="446">
        <f t="shared" si="291"/>
        <v>2035</v>
      </c>
      <c r="AX236" s="446">
        <f t="shared" si="242"/>
        <v>2092</v>
      </c>
      <c r="AY236" s="447">
        <f t="shared" si="274"/>
        <v>2150</v>
      </c>
      <c r="AZ236" s="257">
        <f t="shared" si="275"/>
        <v>3123</v>
      </c>
      <c r="BA236" s="248">
        <f t="shared" si="275"/>
        <v>3334</v>
      </c>
      <c r="BB236" s="248">
        <f t="shared" si="275"/>
        <v>3492.25</v>
      </c>
      <c r="BC236" s="454">
        <f t="shared" si="275"/>
        <v>3859.3250000000003</v>
      </c>
      <c r="BD236" s="454">
        <f t="shared" si="275"/>
        <v>3963.0374999999995</v>
      </c>
      <c r="BE236" s="457">
        <f t="shared" si="247"/>
        <v>4069.1124999999997</v>
      </c>
      <c r="BF236" s="409">
        <f t="shared" si="292"/>
        <v>1827</v>
      </c>
      <c r="BG236" s="405">
        <f t="shared" si="292"/>
        <v>1951</v>
      </c>
      <c r="BH236" s="405">
        <f t="shared" si="292"/>
        <v>2043</v>
      </c>
      <c r="BI236" s="405">
        <f t="shared" si="292"/>
        <v>2258</v>
      </c>
      <c r="BJ236" s="405">
        <f t="shared" si="252"/>
        <v>2319</v>
      </c>
      <c r="BK236" s="410">
        <f t="shared" si="276"/>
        <v>2381</v>
      </c>
      <c r="BL236" s="263">
        <f t="shared" si="277"/>
        <v>3511.5</v>
      </c>
      <c r="BM236" s="264">
        <f t="shared" si="277"/>
        <v>3763.5</v>
      </c>
      <c r="BN236" s="264">
        <f t="shared" si="277"/>
        <v>3947.625</v>
      </c>
      <c r="BO236" s="454">
        <f t="shared" si="277"/>
        <v>4241.6625000000004</v>
      </c>
      <c r="BP236" s="454">
        <f t="shared" si="277"/>
        <v>4351.5187499999993</v>
      </c>
      <c r="BQ236" s="457">
        <f t="shared" si="257"/>
        <v>4464.0562499999996</v>
      </c>
      <c r="BR236" s="445">
        <f t="shared" si="293"/>
        <v>2055</v>
      </c>
      <c r="BS236" s="446">
        <f t="shared" si="293"/>
        <v>2202</v>
      </c>
      <c r="BT236" s="446">
        <f t="shared" si="293"/>
        <v>2310</v>
      </c>
      <c r="BU236" s="446">
        <f t="shared" si="293"/>
        <v>2482</v>
      </c>
      <c r="BV236" s="446">
        <f t="shared" si="262"/>
        <v>2546</v>
      </c>
      <c r="BW236" s="447">
        <f t="shared" si="278"/>
        <v>2612</v>
      </c>
      <c r="BX236" s="252">
        <v>3900</v>
      </c>
      <c r="BY236" s="387">
        <f t="shared" si="279"/>
        <v>4193</v>
      </c>
      <c r="BZ236" s="387">
        <f t="shared" si="280"/>
        <v>4403</v>
      </c>
      <c r="CA236" s="387">
        <f t="shared" si="281"/>
        <v>4624</v>
      </c>
      <c r="CB236" s="387">
        <f t="shared" si="282"/>
        <v>4740</v>
      </c>
      <c r="CC236" s="388">
        <f t="shared" si="283"/>
        <v>4859</v>
      </c>
      <c r="CD236" s="409">
        <f t="shared" si="294"/>
        <v>2282</v>
      </c>
      <c r="CE236" s="405">
        <f t="shared" si="294"/>
        <v>2453</v>
      </c>
      <c r="CF236" s="405">
        <f t="shared" si="294"/>
        <v>2576</v>
      </c>
      <c r="CG236" s="405">
        <f t="shared" si="294"/>
        <v>2706</v>
      </c>
      <c r="CH236" s="405">
        <f t="shared" si="267"/>
        <v>2773</v>
      </c>
      <c r="CI236" s="440">
        <f t="shared" si="284"/>
        <v>2843</v>
      </c>
      <c r="CJ236" s="246">
        <v>1.56</v>
      </c>
      <c r="CK236" s="389">
        <f t="shared" si="268"/>
        <v>1.677</v>
      </c>
      <c r="CL236" s="389">
        <f t="shared" si="285"/>
        <v>1.76085</v>
      </c>
      <c r="CM236" s="389">
        <f t="shared" si="286"/>
        <v>1.8488925</v>
      </c>
      <c r="CN236" s="389">
        <f t="shared" si="287"/>
        <v>1.8951148125000001</v>
      </c>
      <c r="CO236" s="390">
        <f t="shared" si="288"/>
        <v>1.9424926828125002</v>
      </c>
    </row>
    <row r="237" spans="1:93" ht="13.5" thickBot="1" x14ac:dyDescent="0.25">
      <c r="A237" s="678"/>
      <c r="B237" s="334" t="s">
        <v>232</v>
      </c>
      <c r="C237" s="335" t="s">
        <v>195</v>
      </c>
      <c r="D237" s="354">
        <v>1554</v>
      </c>
      <c r="E237" s="350">
        <v>1608</v>
      </c>
      <c r="F237" s="350">
        <v>1646</v>
      </c>
      <c r="G237" s="350">
        <v>1687</v>
      </c>
      <c r="H237" s="350">
        <v>1708</v>
      </c>
      <c r="I237" s="351">
        <v>1730</v>
      </c>
      <c r="J237" s="421">
        <f t="shared" si="269"/>
        <v>1090</v>
      </c>
      <c r="K237" s="422">
        <f t="shared" si="269"/>
        <v>1128</v>
      </c>
      <c r="L237" s="422">
        <f t="shared" si="269"/>
        <v>1155</v>
      </c>
      <c r="M237" s="422">
        <f t="shared" si="269"/>
        <v>1184</v>
      </c>
      <c r="N237" s="422">
        <f t="shared" si="269"/>
        <v>1198</v>
      </c>
      <c r="O237" s="423">
        <f t="shared" si="212"/>
        <v>1214</v>
      </c>
      <c r="P237" s="260">
        <f t="shared" si="289"/>
        <v>1942.5</v>
      </c>
      <c r="Q237" s="261">
        <f t="shared" si="289"/>
        <v>2010</v>
      </c>
      <c r="R237" s="261">
        <f t="shared" si="289"/>
        <v>2057.5</v>
      </c>
      <c r="S237" s="458">
        <f t="shared" si="270"/>
        <v>2425.0625</v>
      </c>
      <c r="T237" s="458">
        <f t="shared" si="270"/>
        <v>2455.25</v>
      </c>
      <c r="U237" s="459">
        <f t="shared" si="270"/>
        <v>2486.875</v>
      </c>
      <c r="V237" s="453">
        <f t="shared" si="290"/>
        <v>1137</v>
      </c>
      <c r="W237" s="412">
        <f t="shared" si="290"/>
        <v>1176</v>
      </c>
      <c r="X237" s="412">
        <f t="shared" si="290"/>
        <v>1204</v>
      </c>
      <c r="Y237" s="412">
        <f t="shared" si="290"/>
        <v>1419</v>
      </c>
      <c r="Z237" s="412">
        <f t="shared" si="221"/>
        <v>1437</v>
      </c>
      <c r="AA237" s="413">
        <f t="shared" si="271"/>
        <v>1455</v>
      </c>
      <c r="AB237" s="260">
        <f t="shared" si="272"/>
        <v>2331</v>
      </c>
      <c r="AC237" s="261">
        <f t="shared" si="272"/>
        <v>2412</v>
      </c>
      <c r="AD237" s="261">
        <f t="shared" si="272"/>
        <v>2469</v>
      </c>
      <c r="AE237" s="261">
        <f t="shared" si="272"/>
        <v>2910.0749999999998</v>
      </c>
      <c r="AF237" s="261">
        <f t="shared" si="272"/>
        <v>2946.2999999999997</v>
      </c>
      <c r="AG237" s="262">
        <f t="shared" si="226"/>
        <v>2984.25</v>
      </c>
      <c r="AH237" s="411">
        <f t="shared" si="227"/>
        <v>1364</v>
      </c>
      <c r="AI237" s="412">
        <f t="shared" si="228"/>
        <v>1412</v>
      </c>
      <c r="AJ237" s="412">
        <f t="shared" si="229"/>
        <v>1445</v>
      </c>
      <c r="AK237" s="412">
        <f t="shared" si="230"/>
        <v>1703</v>
      </c>
      <c r="AL237" s="412">
        <f t="shared" si="231"/>
        <v>1724</v>
      </c>
      <c r="AM237" s="413">
        <f t="shared" si="232"/>
        <v>1746</v>
      </c>
      <c r="AN237" s="269">
        <f t="shared" si="273"/>
        <v>2710.75</v>
      </c>
      <c r="AO237" s="432">
        <f t="shared" si="273"/>
        <v>2843.75</v>
      </c>
      <c r="AP237" s="432">
        <f t="shared" si="273"/>
        <v>2938.25</v>
      </c>
      <c r="AQ237" s="471">
        <f t="shared" si="273"/>
        <v>3323.5562499999996</v>
      </c>
      <c r="AR237" s="471">
        <f t="shared" si="273"/>
        <v>3379.4749999999999</v>
      </c>
      <c r="AS237" s="472">
        <f t="shared" si="237"/>
        <v>3437.1875</v>
      </c>
      <c r="AT237" s="448">
        <f t="shared" si="291"/>
        <v>1586</v>
      </c>
      <c r="AU237" s="449">
        <f t="shared" si="291"/>
        <v>1664</v>
      </c>
      <c r="AV237" s="449">
        <f t="shared" si="291"/>
        <v>1719</v>
      </c>
      <c r="AW237" s="449">
        <f t="shared" si="291"/>
        <v>1945</v>
      </c>
      <c r="AX237" s="449">
        <f t="shared" si="242"/>
        <v>1977</v>
      </c>
      <c r="AY237" s="450">
        <f t="shared" si="274"/>
        <v>2011</v>
      </c>
      <c r="AZ237" s="260">
        <f t="shared" si="275"/>
        <v>3090.5</v>
      </c>
      <c r="BA237" s="261">
        <f t="shared" si="275"/>
        <v>3275.5</v>
      </c>
      <c r="BB237" s="261">
        <f t="shared" si="275"/>
        <v>3407.5</v>
      </c>
      <c r="BC237" s="458">
        <f t="shared" si="275"/>
        <v>3737.0374999999995</v>
      </c>
      <c r="BD237" s="458">
        <f t="shared" si="275"/>
        <v>3812.65</v>
      </c>
      <c r="BE237" s="459">
        <f t="shared" si="247"/>
        <v>3890.125</v>
      </c>
      <c r="BF237" s="411">
        <f t="shared" si="292"/>
        <v>1808</v>
      </c>
      <c r="BG237" s="412">
        <f t="shared" si="292"/>
        <v>1917</v>
      </c>
      <c r="BH237" s="412">
        <f t="shared" si="292"/>
        <v>1994</v>
      </c>
      <c r="BI237" s="412">
        <f t="shared" si="292"/>
        <v>2187</v>
      </c>
      <c r="BJ237" s="412">
        <f t="shared" si="252"/>
        <v>2231</v>
      </c>
      <c r="BK237" s="413">
        <f t="shared" si="276"/>
        <v>2276</v>
      </c>
      <c r="BL237" s="269">
        <f t="shared" si="277"/>
        <v>3470.25</v>
      </c>
      <c r="BM237" s="270">
        <f t="shared" si="277"/>
        <v>3707.25</v>
      </c>
      <c r="BN237" s="270">
        <f t="shared" si="277"/>
        <v>3876.75</v>
      </c>
      <c r="BO237" s="458">
        <f t="shared" si="277"/>
        <v>4150.5187499999993</v>
      </c>
      <c r="BP237" s="458">
        <f t="shared" si="277"/>
        <v>4245.8249999999998</v>
      </c>
      <c r="BQ237" s="459">
        <f t="shared" si="257"/>
        <v>4343.0625</v>
      </c>
      <c r="BR237" s="448">
        <f t="shared" si="293"/>
        <v>2031</v>
      </c>
      <c r="BS237" s="449">
        <f t="shared" si="293"/>
        <v>2169</v>
      </c>
      <c r="BT237" s="449">
        <f t="shared" si="293"/>
        <v>2268</v>
      </c>
      <c r="BU237" s="449">
        <f t="shared" si="293"/>
        <v>2429</v>
      </c>
      <c r="BV237" s="449">
        <f t="shared" si="262"/>
        <v>2484</v>
      </c>
      <c r="BW237" s="450">
        <f t="shared" si="278"/>
        <v>2541</v>
      </c>
      <c r="BX237" s="253">
        <v>3850</v>
      </c>
      <c r="BY237" s="431">
        <f t="shared" si="279"/>
        <v>4139</v>
      </c>
      <c r="BZ237" s="431">
        <f t="shared" si="280"/>
        <v>4346</v>
      </c>
      <c r="CA237" s="431">
        <f t="shared" si="281"/>
        <v>4564</v>
      </c>
      <c r="CB237" s="431">
        <f t="shared" si="282"/>
        <v>4679</v>
      </c>
      <c r="CC237" s="433">
        <f t="shared" si="283"/>
        <v>4796</v>
      </c>
      <c r="CD237" s="411">
        <f t="shared" si="294"/>
        <v>2253</v>
      </c>
      <c r="CE237" s="412">
        <f t="shared" si="294"/>
        <v>2422</v>
      </c>
      <c r="CF237" s="412">
        <f t="shared" si="294"/>
        <v>2543</v>
      </c>
      <c r="CG237" s="412">
        <f t="shared" si="294"/>
        <v>2670</v>
      </c>
      <c r="CH237" s="412">
        <f t="shared" si="267"/>
        <v>2738</v>
      </c>
      <c r="CI237" s="441">
        <f t="shared" si="284"/>
        <v>2806</v>
      </c>
      <c r="CJ237" s="247">
        <v>1.54</v>
      </c>
      <c r="CK237" s="391">
        <f t="shared" si="268"/>
        <v>1.6555</v>
      </c>
      <c r="CL237" s="391">
        <f t="shared" si="285"/>
        <v>1.738275</v>
      </c>
      <c r="CM237" s="391">
        <f t="shared" si="286"/>
        <v>1.8251887500000001</v>
      </c>
      <c r="CN237" s="391">
        <f t="shared" si="287"/>
        <v>1.8708184687500002</v>
      </c>
      <c r="CO237" s="392">
        <f t="shared" si="288"/>
        <v>1.9175889304687503</v>
      </c>
    </row>
    <row r="238" spans="1:93" ht="26.25" thickBot="1" x14ac:dyDescent="0.25">
      <c r="A238" s="677">
        <v>12</v>
      </c>
      <c r="B238" s="330" t="s">
        <v>266</v>
      </c>
      <c r="C238" s="331" t="s">
        <v>195</v>
      </c>
      <c r="D238" s="352">
        <v>1706</v>
      </c>
      <c r="E238" s="346">
        <v>1800</v>
      </c>
      <c r="F238" s="346">
        <v>1877</v>
      </c>
      <c r="G238" s="346">
        <v>1956</v>
      </c>
      <c r="H238" s="346">
        <v>2014</v>
      </c>
      <c r="I238" s="347">
        <v>2074</v>
      </c>
      <c r="J238" s="418">
        <f t="shared" si="269"/>
        <v>1197</v>
      </c>
      <c r="K238" s="419">
        <f t="shared" si="269"/>
        <v>1263</v>
      </c>
      <c r="L238" s="419">
        <f t="shared" si="269"/>
        <v>1317</v>
      </c>
      <c r="M238" s="419">
        <f t="shared" si="269"/>
        <v>1372</v>
      </c>
      <c r="N238" s="419">
        <f t="shared" si="269"/>
        <v>1413</v>
      </c>
      <c r="O238" s="420">
        <f t="shared" si="212"/>
        <v>1455</v>
      </c>
      <c r="P238" s="415">
        <f t="shared" si="289"/>
        <v>2132.5</v>
      </c>
      <c r="Q238" s="416">
        <f t="shared" si="289"/>
        <v>2250</v>
      </c>
      <c r="R238" s="416">
        <f t="shared" si="289"/>
        <v>2346.25</v>
      </c>
      <c r="S238" s="455">
        <f t="shared" si="270"/>
        <v>2811.75</v>
      </c>
      <c r="T238" s="455">
        <f t="shared" si="270"/>
        <v>2895.125</v>
      </c>
      <c r="U238" s="456">
        <f t="shared" si="270"/>
        <v>2981.3749999999995</v>
      </c>
      <c r="V238" s="451">
        <f t="shared" si="290"/>
        <v>1248</v>
      </c>
      <c r="W238" s="407">
        <f t="shared" si="290"/>
        <v>1317</v>
      </c>
      <c r="X238" s="407">
        <f t="shared" si="290"/>
        <v>1373</v>
      </c>
      <c r="Y238" s="407">
        <f t="shared" si="290"/>
        <v>1645</v>
      </c>
      <c r="Z238" s="407">
        <f t="shared" si="221"/>
        <v>1694</v>
      </c>
      <c r="AA238" s="408">
        <f t="shared" si="271"/>
        <v>1745</v>
      </c>
      <c r="AB238" s="415">
        <f t="shared" si="272"/>
        <v>2559</v>
      </c>
      <c r="AC238" s="416">
        <f t="shared" si="272"/>
        <v>2700</v>
      </c>
      <c r="AD238" s="416">
        <f t="shared" si="272"/>
        <v>2815.5</v>
      </c>
      <c r="AE238" s="416">
        <f t="shared" si="272"/>
        <v>3374.1</v>
      </c>
      <c r="AF238" s="416">
        <f t="shared" si="272"/>
        <v>3474.15</v>
      </c>
      <c r="AG238" s="417">
        <f t="shared" si="226"/>
        <v>3577.6499999999992</v>
      </c>
      <c r="AH238" s="406">
        <f t="shared" si="227"/>
        <v>1498</v>
      </c>
      <c r="AI238" s="407">
        <f t="shared" si="228"/>
        <v>1580</v>
      </c>
      <c r="AJ238" s="407">
        <f t="shared" si="229"/>
        <v>1648</v>
      </c>
      <c r="AK238" s="407">
        <f t="shared" si="230"/>
        <v>1974</v>
      </c>
      <c r="AL238" s="407">
        <f t="shared" si="231"/>
        <v>2033</v>
      </c>
      <c r="AM238" s="408">
        <f t="shared" si="232"/>
        <v>2093</v>
      </c>
      <c r="AN238" s="429">
        <f t="shared" si="273"/>
        <v>2919.25</v>
      </c>
      <c r="AO238" s="427">
        <f t="shared" si="273"/>
        <v>3100</v>
      </c>
      <c r="AP238" s="427">
        <f t="shared" si="273"/>
        <v>3240.375</v>
      </c>
      <c r="AQ238" s="467">
        <f t="shared" si="273"/>
        <v>3715.8249999999998</v>
      </c>
      <c r="AR238" s="467">
        <f t="shared" si="273"/>
        <v>3820.6125000000002</v>
      </c>
      <c r="AS238" s="468">
        <f t="shared" si="237"/>
        <v>3928.7374999999993</v>
      </c>
      <c r="AT238" s="442">
        <f t="shared" si="291"/>
        <v>1708</v>
      </c>
      <c r="AU238" s="443">
        <f t="shared" si="291"/>
        <v>1814</v>
      </c>
      <c r="AV238" s="443">
        <f t="shared" si="291"/>
        <v>1896</v>
      </c>
      <c r="AW238" s="443">
        <f t="shared" si="291"/>
        <v>2174</v>
      </c>
      <c r="AX238" s="443">
        <f t="shared" si="242"/>
        <v>2236</v>
      </c>
      <c r="AY238" s="444">
        <f t="shared" si="274"/>
        <v>2299</v>
      </c>
      <c r="AZ238" s="415">
        <f t="shared" si="275"/>
        <v>3279.5</v>
      </c>
      <c r="BA238" s="416">
        <f t="shared" si="275"/>
        <v>3500</v>
      </c>
      <c r="BB238" s="416">
        <f t="shared" si="275"/>
        <v>3665.25</v>
      </c>
      <c r="BC238" s="455">
        <f t="shared" si="275"/>
        <v>4057.5499999999997</v>
      </c>
      <c r="BD238" s="455">
        <f t="shared" si="275"/>
        <v>4167.0749999999998</v>
      </c>
      <c r="BE238" s="456">
        <f t="shared" si="247"/>
        <v>4279.8249999999998</v>
      </c>
      <c r="BF238" s="406">
        <f t="shared" si="292"/>
        <v>1919</v>
      </c>
      <c r="BG238" s="407">
        <f t="shared" si="292"/>
        <v>2048</v>
      </c>
      <c r="BH238" s="407">
        <f t="shared" si="292"/>
        <v>2145</v>
      </c>
      <c r="BI238" s="407">
        <f t="shared" si="292"/>
        <v>2374</v>
      </c>
      <c r="BJ238" s="407">
        <f t="shared" si="252"/>
        <v>2438</v>
      </c>
      <c r="BK238" s="408">
        <f t="shared" si="276"/>
        <v>2504</v>
      </c>
      <c r="BL238" s="429">
        <f t="shared" si="277"/>
        <v>3639.75</v>
      </c>
      <c r="BM238" s="434">
        <f t="shared" si="277"/>
        <v>3900</v>
      </c>
      <c r="BN238" s="434">
        <f t="shared" si="277"/>
        <v>4090.125</v>
      </c>
      <c r="BO238" s="455">
        <f t="shared" si="277"/>
        <v>4399.2749999999996</v>
      </c>
      <c r="BP238" s="455">
        <f t="shared" si="277"/>
        <v>4513.5374999999995</v>
      </c>
      <c r="BQ238" s="456">
        <f t="shared" si="257"/>
        <v>4630.9125000000004</v>
      </c>
      <c r="BR238" s="442">
        <f t="shared" si="293"/>
        <v>2130</v>
      </c>
      <c r="BS238" s="443">
        <f t="shared" si="293"/>
        <v>2282</v>
      </c>
      <c r="BT238" s="443">
        <f t="shared" si="293"/>
        <v>2393</v>
      </c>
      <c r="BU238" s="443">
        <f t="shared" si="293"/>
        <v>2574</v>
      </c>
      <c r="BV238" s="443">
        <f t="shared" si="262"/>
        <v>2641</v>
      </c>
      <c r="BW238" s="444">
        <f t="shared" si="278"/>
        <v>2710</v>
      </c>
      <c r="BX238" s="430">
        <v>4000</v>
      </c>
      <c r="BY238" s="426">
        <f t="shared" si="279"/>
        <v>4300</v>
      </c>
      <c r="BZ238" s="426">
        <f t="shared" si="280"/>
        <v>4515</v>
      </c>
      <c r="CA238" s="426">
        <f t="shared" si="281"/>
        <v>4741</v>
      </c>
      <c r="CB238" s="426">
        <f t="shared" si="282"/>
        <v>4860</v>
      </c>
      <c r="CC238" s="428">
        <f t="shared" si="283"/>
        <v>4982</v>
      </c>
      <c r="CD238" s="406">
        <f t="shared" si="294"/>
        <v>2340</v>
      </c>
      <c r="CE238" s="407">
        <f t="shared" si="294"/>
        <v>2516</v>
      </c>
      <c r="CF238" s="407">
        <f t="shared" si="294"/>
        <v>2642</v>
      </c>
      <c r="CG238" s="407">
        <f t="shared" si="294"/>
        <v>2774</v>
      </c>
      <c r="CH238" s="407">
        <f t="shared" si="267"/>
        <v>2844</v>
      </c>
      <c r="CI238" s="439">
        <f t="shared" si="284"/>
        <v>2915</v>
      </c>
      <c r="CJ238" s="402">
        <v>1.6</v>
      </c>
      <c r="CK238" s="403">
        <f t="shared" si="268"/>
        <v>1.7200000000000002</v>
      </c>
      <c r="CL238" s="403">
        <f t="shared" si="285"/>
        <v>1.8060000000000003</v>
      </c>
      <c r="CM238" s="403">
        <f t="shared" si="286"/>
        <v>1.8963000000000003</v>
      </c>
      <c r="CN238" s="403">
        <f t="shared" si="287"/>
        <v>1.9437075000000004</v>
      </c>
      <c r="CO238" s="404">
        <f t="shared" si="288"/>
        <v>1.9923001875000004</v>
      </c>
    </row>
    <row r="239" spans="1:93" x14ac:dyDescent="0.2">
      <c r="A239" s="679"/>
      <c r="B239" s="332" t="s">
        <v>219</v>
      </c>
      <c r="C239" s="333" t="s">
        <v>195</v>
      </c>
      <c r="D239" s="352">
        <v>1611</v>
      </c>
      <c r="E239" s="346">
        <v>1700</v>
      </c>
      <c r="F239" s="346">
        <v>1773</v>
      </c>
      <c r="G239" s="346">
        <v>1848</v>
      </c>
      <c r="H239" s="346">
        <v>1904</v>
      </c>
      <c r="I239" s="347">
        <v>1960</v>
      </c>
      <c r="J239" s="343">
        <f t="shared" si="269"/>
        <v>1130</v>
      </c>
      <c r="K239" s="344">
        <f t="shared" si="269"/>
        <v>1193</v>
      </c>
      <c r="L239" s="344">
        <f t="shared" si="269"/>
        <v>1244</v>
      </c>
      <c r="M239" s="344">
        <f t="shared" si="269"/>
        <v>1297</v>
      </c>
      <c r="N239" s="344">
        <f t="shared" si="269"/>
        <v>1336</v>
      </c>
      <c r="O239" s="345">
        <f t="shared" si="212"/>
        <v>1375</v>
      </c>
      <c r="P239" s="257">
        <f t="shared" si="289"/>
        <v>2013.75</v>
      </c>
      <c r="Q239" s="248">
        <f t="shared" si="289"/>
        <v>2125</v>
      </c>
      <c r="R239" s="248">
        <f t="shared" si="289"/>
        <v>2216.25</v>
      </c>
      <c r="S239" s="454">
        <f t="shared" si="270"/>
        <v>2656.5</v>
      </c>
      <c r="T239" s="454">
        <f t="shared" si="270"/>
        <v>2737</v>
      </c>
      <c r="U239" s="457">
        <f t="shared" si="270"/>
        <v>2817.5</v>
      </c>
      <c r="V239" s="452">
        <f t="shared" si="290"/>
        <v>1179</v>
      </c>
      <c r="W239" s="405">
        <f t="shared" si="290"/>
        <v>1244</v>
      </c>
      <c r="X239" s="405">
        <f t="shared" si="290"/>
        <v>1297</v>
      </c>
      <c r="Y239" s="405">
        <f t="shared" si="290"/>
        <v>1555</v>
      </c>
      <c r="Z239" s="405">
        <f t="shared" si="221"/>
        <v>1602</v>
      </c>
      <c r="AA239" s="410">
        <f t="shared" si="271"/>
        <v>1649</v>
      </c>
      <c r="AB239" s="257">
        <f t="shared" si="272"/>
        <v>2416.5</v>
      </c>
      <c r="AC239" s="248">
        <f t="shared" si="272"/>
        <v>2550</v>
      </c>
      <c r="AD239" s="248">
        <f t="shared" si="272"/>
        <v>2659.5</v>
      </c>
      <c r="AE239" s="248">
        <f t="shared" si="272"/>
        <v>3187.7999999999997</v>
      </c>
      <c r="AF239" s="248">
        <f t="shared" si="272"/>
        <v>3284.4</v>
      </c>
      <c r="AG239" s="258">
        <f t="shared" si="226"/>
        <v>3381</v>
      </c>
      <c r="AH239" s="409">
        <f t="shared" si="227"/>
        <v>1414</v>
      </c>
      <c r="AI239" s="405">
        <f t="shared" si="228"/>
        <v>1492</v>
      </c>
      <c r="AJ239" s="405">
        <f t="shared" si="229"/>
        <v>1556</v>
      </c>
      <c r="AK239" s="405">
        <f t="shared" si="230"/>
        <v>1865</v>
      </c>
      <c r="AL239" s="405">
        <f t="shared" si="231"/>
        <v>1922</v>
      </c>
      <c r="AM239" s="410">
        <f t="shared" si="232"/>
        <v>1978</v>
      </c>
      <c r="AN239" s="263">
        <f t="shared" si="273"/>
        <v>2799.875</v>
      </c>
      <c r="AO239" s="366">
        <f t="shared" si="273"/>
        <v>2974.25</v>
      </c>
      <c r="AP239" s="366">
        <f t="shared" si="273"/>
        <v>3109.625</v>
      </c>
      <c r="AQ239" s="469">
        <f t="shared" si="273"/>
        <v>3561.6</v>
      </c>
      <c r="AR239" s="469">
        <f t="shared" si="273"/>
        <v>3663.55</v>
      </c>
      <c r="AS239" s="470">
        <f t="shared" si="237"/>
        <v>3766.25</v>
      </c>
      <c r="AT239" s="445">
        <f t="shared" si="291"/>
        <v>1638</v>
      </c>
      <c r="AU239" s="446">
        <f t="shared" si="291"/>
        <v>1740</v>
      </c>
      <c r="AV239" s="446">
        <f t="shared" si="291"/>
        <v>1820</v>
      </c>
      <c r="AW239" s="446">
        <f t="shared" si="291"/>
        <v>2084</v>
      </c>
      <c r="AX239" s="446">
        <f t="shared" si="242"/>
        <v>2144</v>
      </c>
      <c r="AY239" s="447">
        <f t="shared" si="274"/>
        <v>2204</v>
      </c>
      <c r="AZ239" s="257">
        <f t="shared" si="275"/>
        <v>3183.25</v>
      </c>
      <c r="BA239" s="248">
        <f t="shared" si="275"/>
        <v>3398.5</v>
      </c>
      <c r="BB239" s="248">
        <f t="shared" si="275"/>
        <v>3559.75</v>
      </c>
      <c r="BC239" s="454">
        <f t="shared" si="275"/>
        <v>3935.4</v>
      </c>
      <c r="BD239" s="454">
        <f t="shared" si="275"/>
        <v>4042.7000000000003</v>
      </c>
      <c r="BE239" s="457">
        <f t="shared" si="247"/>
        <v>4151.5</v>
      </c>
      <c r="BF239" s="409">
        <f t="shared" si="292"/>
        <v>1863</v>
      </c>
      <c r="BG239" s="405">
        <f t="shared" si="292"/>
        <v>1989</v>
      </c>
      <c r="BH239" s="405">
        <f t="shared" si="292"/>
        <v>2083</v>
      </c>
      <c r="BI239" s="405">
        <f t="shared" si="292"/>
        <v>2303</v>
      </c>
      <c r="BJ239" s="405">
        <f t="shared" si="252"/>
        <v>2365</v>
      </c>
      <c r="BK239" s="410">
        <f t="shared" si="276"/>
        <v>2429</v>
      </c>
      <c r="BL239" s="263">
        <f t="shared" si="277"/>
        <v>3566.625</v>
      </c>
      <c r="BM239" s="264">
        <f t="shared" si="277"/>
        <v>3822.75</v>
      </c>
      <c r="BN239" s="264">
        <f t="shared" si="277"/>
        <v>4009.875</v>
      </c>
      <c r="BO239" s="454">
        <f t="shared" si="277"/>
        <v>4309.2</v>
      </c>
      <c r="BP239" s="454">
        <f t="shared" si="277"/>
        <v>4421.8500000000004</v>
      </c>
      <c r="BQ239" s="457">
        <f t="shared" si="257"/>
        <v>4536.75</v>
      </c>
      <c r="BR239" s="445">
        <f t="shared" si="293"/>
        <v>2087</v>
      </c>
      <c r="BS239" s="446">
        <f t="shared" si="293"/>
        <v>2237</v>
      </c>
      <c r="BT239" s="446">
        <f t="shared" si="293"/>
        <v>2346</v>
      </c>
      <c r="BU239" s="446">
        <f t="shared" si="293"/>
        <v>2521</v>
      </c>
      <c r="BV239" s="446">
        <f t="shared" si="262"/>
        <v>2587</v>
      </c>
      <c r="BW239" s="447">
        <f t="shared" si="278"/>
        <v>2654</v>
      </c>
      <c r="BX239" s="252">
        <v>3950</v>
      </c>
      <c r="BY239" s="387">
        <f t="shared" si="279"/>
        <v>4247</v>
      </c>
      <c r="BZ239" s="387">
        <f t="shared" si="280"/>
        <v>4460</v>
      </c>
      <c r="CA239" s="387">
        <f t="shared" si="281"/>
        <v>4683</v>
      </c>
      <c r="CB239" s="387">
        <f t="shared" si="282"/>
        <v>4801</v>
      </c>
      <c r="CC239" s="388">
        <f t="shared" si="283"/>
        <v>4922</v>
      </c>
      <c r="CD239" s="409">
        <f t="shared" si="294"/>
        <v>2311</v>
      </c>
      <c r="CE239" s="405">
        <f t="shared" si="294"/>
        <v>2485</v>
      </c>
      <c r="CF239" s="405">
        <f t="shared" si="294"/>
        <v>2610</v>
      </c>
      <c r="CG239" s="405">
        <f t="shared" si="294"/>
        <v>2740</v>
      </c>
      <c r="CH239" s="405">
        <f t="shared" si="267"/>
        <v>2809</v>
      </c>
      <c r="CI239" s="440">
        <f t="shared" si="284"/>
        <v>2880</v>
      </c>
      <c r="CJ239" s="246">
        <v>1.58</v>
      </c>
      <c r="CK239" s="389">
        <f t="shared" si="268"/>
        <v>1.6985000000000001</v>
      </c>
      <c r="CL239" s="389">
        <f t="shared" si="285"/>
        <v>1.783425</v>
      </c>
      <c r="CM239" s="389">
        <f t="shared" si="286"/>
        <v>1.87259625</v>
      </c>
      <c r="CN239" s="389">
        <f t="shared" si="287"/>
        <v>1.91941115625</v>
      </c>
      <c r="CO239" s="390">
        <f t="shared" si="288"/>
        <v>1.9673964351562501</v>
      </c>
    </row>
    <row r="240" spans="1:93" x14ac:dyDescent="0.2">
      <c r="A240" s="679"/>
      <c r="B240" s="332" t="s">
        <v>220</v>
      </c>
      <c r="C240" s="333" t="s">
        <v>195</v>
      </c>
      <c r="D240" s="353">
        <v>1559</v>
      </c>
      <c r="E240" s="348">
        <v>1645</v>
      </c>
      <c r="F240" s="348">
        <v>1716</v>
      </c>
      <c r="G240" s="348">
        <v>1788</v>
      </c>
      <c r="H240" s="348">
        <v>1841</v>
      </c>
      <c r="I240" s="349">
        <v>1895</v>
      </c>
      <c r="J240" s="343">
        <f t="shared" si="269"/>
        <v>1094</v>
      </c>
      <c r="K240" s="344">
        <f t="shared" si="269"/>
        <v>1154</v>
      </c>
      <c r="L240" s="344">
        <f t="shared" si="269"/>
        <v>1204</v>
      </c>
      <c r="M240" s="344">
        <f t="shared" si="269"/>
        <v>1255</v>
      </c>
      <c r="N240" s="344">
        <f t="shared" si="269"/>
        <v>1292</v>
      </c>
      <c r="O240" s="345">
        <f t="shared" si="212"/>
        <v>1330</v>
      </c>
      <c r="P240" s="257">
        <f t="shared" si="289"/>
        <v>1948.75</v>
      </c>
      <c r="Q240" s="248">
        <f t="shared" si="289"/>
        <v>2056.25</v>
      </c>
      <c r="R240" s="248">
        <f t="shared" si="289"/>
        <v>2145</v>
      </c>
      <c r="S240" s="454">
        <f t="shared" si="270"/>
        <v>2570.25</v>
      </c>
      <c r="T240" s="454">
        <f t="shared" si="270"/>
        <v>2646.4375</v>
      </c>
      <c r="U240" s="457">
        <f t="shared" si="270"/>
        <v>2724.0625</v>
      </c>
      <c r="V240" s="452">
        <f t="shared" si="290"/>
        <v>1141</v>
      </c>
      <c r="W240" s="405">
        <f t="shared" si="290"/>
        <v>1203</v>
      </c>
      <c r="X240" s="405">
        <f t="shared" si="290"/>
        <v>1255</v>
      </c>
      <c r="Y240" s="405">
        <f t="shared" si="290"/>
        <v>1504</v>
      </c>
      <c r="Z240" s="405">
        <f t="shared" si="221"/>
        <v>1549</v>
      </c>
      <c r="AA240" s="410">
        <f t="shared" si="271"/>
        <v>1594</v>
      </c>
      <c r="AB240" s="257">
        <f t="shared" si="272"/>
        <v>2338.5</v>
      </c>
      <c r="AC240" s="248">
        <f t="shared" si="272"/>
        <v>2467.5</v>
      </c>
      <c r="AD240" s="248">
        <f t="shared" si="272"/>
        <v>2574</v>
      </c>
      <c r="AE240" s="248">
        <f t="shared" si="272"/>
        <v>3084.2999999999997</v>
      </c>
      <c r="AF240" s="248">
        <f t="shared" si="272"/>
        <v>3175.7249999999999</v>
      </c>
      <c r="AG240" s="258">
        <f t="shared" si="226"/>
        <v>3268.875</v>
      </c>
      <c r="AH240" s="409">
        <f t="shared" si="227"/>
        <v>1369</v>
      </c>
      <c r="AI240" s="405">
        <f t="shared" si="228"/>
        <v>1444</v>
      </c>
      <c r="AJ240" s="405">
        <f t="shared" si="229"/>
        <v>1506</v>
      </c>
      <c r="AK240" s="405">
        <f t="shared" si="230"/>
        <v>1805</v>
      </c>
      <c r="AL240" s="405">
        <f t="shared" si="231"/>
        <v>1858</v>
      </c>
      <c r="AM240" s="410">
        <f t="shared" si="232"/>
        <v>1913</v>
      </c>
      <c r="AN240" s="263">
        <f t="shared" si="273"/>
        <v>2728.875</v>
      </c>
      <c r="AO240" s="366">
        <f t="shared" si="273"/>
        <v>2898.875</v>
      </c>
      <c r="AP240" s="366">
        <f t="shared" si="273"/>
        <v>3031.25</v>
      </c>
      <c r="AQ240" s="469">
        <f t="shared" si="273"/>
        <v>3469.2249999999999</v>
      </c>
      <c r="AR240" s="469">
        <f t="shared" si="273"/>
        <v>3566.7937499999998</v>
      </c>
      <c r="AS240" s="470">
        <f t="shared" si="237"/>
        <v>3666.40625</v>
      </c>
      <c r="AT240" s="445">
        <f t="shared" si="291"/>
        <v>1597</v>
      </c>
      <c r="AU240" s="446">
        <f t="shared" si="291"/>
        <v>1696</v>
      </c>
      <c r="AV240" s="446">
        <f t="shared" si="291"/>
        <v>1774</v>
      </c>
      <c r="AW240" s="446">
        <f t="shared" si="291"/>
        <v>2030</v>
      </c>
      <c r="AX240" s="446">
        <f t="shared" si="242"/>
        <v>2087</v>
      </c>
      <c r="AY240" s="447">
        <f t="shared" si="274"/>
        <v>2145</v>
      </c>
      <c r="AZ240" s="257">
        <f t="shared" si="275"/>
        <v>3119.25</v>
      </c>
      <c r="BA240" s="248">
        <f t="shared" si="275"/>
        <v>3330.25</v>
      </c>
      <c r="BB240" s="248">
        <f t="shared" si="275"/>
        <v>3488.5</v>
      </c>
      <c r="BC240" s="454">
        <f t="shared" si="275"/>
        <v>3854.15</v>
      </c>
      <c r="BD240" s="454">
        <f t="shared" si="275"/>
        <v>3957.8624999999997</v>
      </c>
      <c r="BE240" s="457">
        <f t="shared" si="247"/>
        <v>4063.9375</v>
      </c>
      <c r="BF240" s="409">
        <f t="shared" si="292"/>
        <v>1825</v>
      </c>
      <c r="BG240" s="405">
        <f t="shared" si="292"/>
        <v>1949</v>
      </c>
      <c r="BH240" s="405">
        <f t="shared" si="292"/>
        <v>2041</v>
      </c>
      <c r="BI240" s="405">
        <f t="shared" si="292"/>
        <v>2255</v>
      </c>
      <c r="BJ240" s="405">
        <f t="shared" si="252"/>
        <v>2316</v>
      </c>
      <c r="BK240" s="410">
        <f t="shared" si="276"/>
        <v>2378</v>
      </c>
      <c r="BL240" s="263">
        <f t="shared" si="277"/>
        <v>3509.625</v>
      </c>
      <c r="BM240" s="264">
        <f t="shared" si="277"/>
        <v>3761.625</v>
      </c>
      <c r="BN240" s="264">
        <f t="shared" si="277"/>
        <v>3945.75</v>
      </c>
      <c r="BO240" s="454">
        <f t="shared" si="277"/>
        <v>4239.0749999999998</v>
      </c>
      <c r="BP240" s="454">
        <f t="shared" si="277"/>
        <v>4348.9312499999996</v>
      </c>
      <c r="BQ240" s="457">
        <f t="shared" si="257"/>
        <v>4461.46875</v>
      </c>
      <c r="BR240" s="445">
        <f t="shared" si="293"/>
        <v>2054</v>
      </c>
      <c r="BS240" s="446">
        <f t="shared" si="293"/>
        <v>2201</v>
      </c>
      <c r="BT240" s="446">
        <f t="shared" si="293"/>
        <v>2309</v>
      </c>
      <c r="BU240" s="446">
        <f t="shared" si="293"/>
        <v>2480</v>
      </c>
      <c r="BV240" s="446">
        <f t="shared" si="262"/>
        <v>2545</v>
      </c>
      <c r="BW240" s="447">
        <f t="shared" si="278"/>
        <v>2610</v>
      </c>
      <c r="BX240" s="252">
        <v>3900</v>
      </c>
      <c r="BY240" s="387">
        <f t="shared" si="279"/>
        <v>4193</v>
      </c>
      <c r="BZ240" s="387">
        <f t="shared" si="280"/>
        <v>4403</v>
      </c>
      <c r="CA240" s="387">
        <f t="shared" si="281"/>
        <v>4624</v>
      </c>
      <c r="CB240" s="387">
        <f t="shared" si="282"/>
        <v>4740</v>
      </c>
      <c r="CC240" s="388">
        <f t="shared" si="283"/>
        <v>4859</v>
      </c>
      <c r="CD240" s="409">
        <f t="shared" si="294"/>
        <v>2282</v>
      </c>
      <c r="CE240" s="405">
        <f t="shared" si="294"/>
        <v>2453</v>
      </c>
      <c r="CF240" s="405">
        <f t="shared" si="294"/>
        <v>2576</v>
      </c>
      <c r="CG240" s="405">
        <f t="shared" si="294"/>
        <v>2706</v>
      </c>
      <c r="CH240" s="405">
        <f t="shared" si="267"/>
        <v>2773</v>
      </c>
      <c r="CI240" s="440">
        <f t="shared" si="284"/>
        <v>2843</v>
      </c>
      <c r="CJ240" s="246">
        <v>1.56</v>
      </c>
      <c r="CK240" s="389">
        <f t="shared" si="268"/>
        <v>1.677</v>
      </c>
      <c r="CL240" s="389">
        <f t="shared" si="285"/>
        <v>1.76085</v>
      </c>
      <c r="CM240" s="389">
        <f t="shared" si="286"/>
        <v>1.8488925</v>
      </c>
      <c r="CN240" s="389">
        <f t="shared" si="287"/>
        <v>1.8951148125000001</v>
      </c>
      <c r="CO240" s="390">
        <f t="shared" si="288"/>
        <v>1.9424926828125002</v>
      </c>
    </row>
    <row r="241" spans="1:93" ht="13.5" thickBot="1" x14ac:dyDescent="0.25">
      <c r="A241" s="678"/>
      <c r="B241" s="334" t="s">
        <v>216</v>
      </c>
      <c r="C241" s="335" t="s">
        <v>195</v>
      </c>
      <c r="D241" s="354">
        <v>1554</v>
      </c>
      <c r="E241" s="350">
        <v>1608</v>
      </c>
      <c r="F241" s="350">
        <v>1646</v>
      </c>
      <c r="G241" s="350">
        <v>1687</v>
      </c>
      <c r="H241" s="350">
        <v>1708</v>
      </c>
      <c r="I241" s="351">
        <v>1730</v>
      </c>
      <c r="J241" s="421">
        <f t="shared" si="269"/>
        <v>1090</v>
      </c>
      <c r="K241" s="422">
        <f t="shared" si="269"/>
        <v>1128</v>
      </c>
      <c r="L241" s="422">
        <f t="shared" si="269"/>
        <v>1155</v>
      </c>
      <c r="M241" s="422">
        <f t="shared" si="269"/>
        <v>1184</v>
      </c>
      <c r="N241" s="422">
        <f t="shared" si="269"/>
        <v>1198</v>
      </c>
      <c r="O241" s="423">
        <f t="shared" si="212"/>
        <v>1214</v>
      </c>
      <c r="P241" s="260">
        <f t="shared" si="289"/>
        <v>1942.5</v>
      </c>
      <c r="Q241" s="261">
        <f t="shared" si="289"/>
        <v>2010</v>
      </c>
      <c r="R241" s="261">
        <f t="shared" si="289"/>
        <v>2057.5</v>
      </c>
      <c r="S241" s="458">
        <f t="shared" si="270"/>
        <v>2425.0625</v>
      </c>
      <c r="T241" s="458">
        <f t="shared" si="270"/>
        <v>2455.25</v>
      </c>
      <c r="U241" s="459">
        <f t="shared" si="270"/>
        <v>2486.875</v>
      </c>
      <c r="V241" s="453">
        <f t="shared" si="290"/>
        <v>1137</v>
      </c>
      <c r="W241" s="412">
        <f t="shared" si="290"/>
        <v>1176</v>
      </c>
      <c r="X241" s="412">
        <f t="shared" si="290"/>
        <v>1204</v>
      </c>
      <c r="Y241" s="412">
        <f t="shared" si="290"/>
        <v>1419</v>
      </c>
      <c r="Z241" s="412">
        <f t="shared" si="221"/>
        <v>1437</v>
      </c>
      <c r="AA241" s="413">
        <f t="shared" si="271"/>
        <v>1455</v>
      </c>
      <c r="AB241" s="260">
        <f t="shared" si="272"/>
        <v>2331</v>
      </c>
      <c r="AC241" s="261">
        <f t="shared" si="272"/>
        <v>2412</v>
      </c>
      <c r="AD241" s="261">
        <f t="shared" si="272"/>
        <v>2469</v>
      </c>
      <c r="AE241" s="261">
        <f t="shared" si="272"/>
        <v>2910.0749999999998</v>
      </c>
      <c r="AF241" s="261">
        <f t="shared" si="272"/>
        <v>2946.2999999999997</v>
      </c>
      <c r="AG241" s="262">
        <f t="shared" si="226"/>
        <v>2984.25</v>
      </c>
      <c r="AH241" s="411">
        <f t="shared" si="227"/>
        <v>1364</v>
      </c>
      <c r="AI241" s="412">
        <f t="shared" si="228"/>
        <v>1412</v>
      </c>
      <c r="AJ241" s="412">
        <f t="shared" si="229"/>
        <v>1445</v>
      </c>
      <c r="AK241" s="412">
        <f t="shared" si="230"/>
        <v>1703</v>
      </c>
      <c r="AL241" s="412">
        <f t="shared" si="231"/>
        <v>1724</v>
      </c>
      <c r="AM241" s="413">
        <f t="shared" si="232"/>
        <v>1746</v>
      </c>
      <c r="AN241" s="269">
        <f t="shared" si="273"/>
        <v>2710.75</v>
      </c>
      <c r="AO241" s="432">
        <f t="shared" si="273"/>
        <v>2843.75</v>
      </c>
      <c r="AP241" s="432">
        <f t="shared" si="273"/>
        <v>2938.25</v>
      </c>
      <c r="AQ241" s="471">
        <f t="shared" si="273"/>
        <v>3323.5562499999996</v>
      </c>
      <c r="AR241" s="471">
        <f t="shared" si="273"/>
        <v>3379.4749999999999</v>
      </c>
      <c r="AS241" s="472">
        <f t="shared" si="237"/>
        <v>3437.1875</v>
      </c>
      <c r="AT241" s="448">
        <f t="shared" si="291"/>
        <v>1586</v>
      </c>
      <c r="AU241" s="449">
        <f t="shared" si="291"/>
        <v>1664</v>
      </c>
      <c r="AV241" s="449">
        <f t="shared" si="291"/>
        <v>1719</v>
      </c>
      <c r="AW241" s="449">
        <f t="shared" si="291"/>
        <v>1945</v>
      </c>
      <c r="AX241" s="449">
        <f t="shared" si="242"/>
        <v>1977</v>
      </c>
      <c r="AY241" s="450">
        <f t="shared" si="274"/>
        <v>2011</v>
      </c>
      <c r="AZ241" s="260">
        <f t="shared" si="275"/>
        <v>3090.5</v>
      </c>
      <c r="BA241" s="261">
        <f t="shared" si="275"/>
        <v>3275.5</v>
      </c>
      <c r="BB241" s="261">
        <f t="shared" si="275"/>
        <v>3407.5</v>
      </c>
      <c r="BC241" s="458">
        <f t="shared" si="275"/>
        <v>3737.0374999999995</v>
      </c>
      <c r="BD241" s="458">
        <f t="shared" si="275"/>
        <v>3812.65</v>
      </c>
      <c r="BE241" s="459">
        <f t="shared" si="247"/>
        <v>3890.125</v>
      </c>
      <c r="BF241" s="411">
        <f t="shared" si="292"/>
        <v>1808</v>
      </c>
      <c r="BG241" s="412">
        <f t="shared" si="292"/>
        <v>1917</v>
      </c>
      <c r="BH241" s="412">
        <f t="shared" si="292"/>
        <v>1994</v>
      </c>
      <c r="BI241" s="412">
        <f t="shared" si="292"/>
        <v>2187</v>
      </c>
      <c r="BJ241" s="412">
        <f t="shared" si="252"/>
        <v>2231</v>
      </c>
      <c r="BK241" s="413">
        <f t="shared" si="276"/>
        <v>2276</v>
      </c>
      <c r="BL241" s="269">
        <f t="shared" si="277"/>
        <v>3470.25</v>
      </c>
      <c r="BM241" s="270">
        <f t="shared" si="277"/>
        <v>3707.25</v>
      </c>
      <c r="BN241" s="270">
        <f t="shared" si="277"/>
        <v>3876.75</v>
      </c>
      <c r="BO241" s="458">
        <f t="shared" si="277"/>
        <v>4150.5187499999993</v>
      </c>
      <c r="BP241" s="458">
        <f t="shared" si="277"/>
        <v>4245.8249999999998</v>
      </c>
      <c r="BQ241" s="459">
        <f t="shared" si="257"/>
        <v>4343.0625</v>
      </c>
      <c r="BR241" s="448">
        <f t="shared" si="293"/>
        <v>2031</v>
      </c>
      <c r="BS241" s="449">
        <f t="shared" si="293"/>
        <v>2169</v>
      </c>
      <c r="BT241" s="449">
        <f t="shared" si="293"/>
        <v>2268</v>
      </c>
      <c r="BU241" s="449">
        <f t="shared" si="293"/>
        <v>2429</v>
      </c>
      <c r="BV241" s="449">
        <f t="shared" si="262"/>
        <v>2484</v>
      </c>
      <c r="BW241" s="450">
        <f t="shared" si="278"/>
        <v>2541</v>
      </c>
      <c r="BX241" s="253">
        <v>3850</v>
      </c>
      <c r="BY241" s="431">
        <f t="shared" si="279"/>
        <v>4139</v>
      </c>
      <c r="BZ241" s="431">
        <f t="shared" si="280"/>
        <v>4346</v>
      </c>
      <c r="CA241" s="431">
        <f t="shared" si="281"/>
        <v>4564</v>
      </c>
      <c r="CB241" s="431">
        <f t="shared" si="282"/>
        <v>4679</v>
      </c>
      <c r="CC241" s="433">
        <f t="shared" si="283"/>
        <v>4796</v>
      </c>
      <c r="CD241" s="411">
        <f t="shared" si="294"/>
        <v>2253</v>
      </c>
      <c r="CE241" s="412">
        <f t="shared" si="294"/>
        <v>2422</v>
      </c>
      <c r="CF241" s="412">
        <f t="shared" si="294"/>
        <v>2543</v>
      </c>
      <c r="CG241" s="412">
        <f t="shared" si="294"/>
        <v>2670</v>
      </c>
      <c r="CH241" s="412">
        <f t="shared" si="267"/>
        <v>2738</v>
      </c>
      <c r="CI241" s="441">
        <f t="shared" si="284"/>
        <v>2806</v>
      </c>
      <c r="CJ241" s="247">
        <v>1.54</v>
      </c>
      <c r="CK241" s="391">
        <f t="shared" si="268"/>
        <v>1.6555</v>
      </c>
      <c r="CL241" s="391">
        <f t="shared" si="285"/>
        <v>1.738275</v>
      </c>
      <c r="CM241" s="391">
        <f t="shared" si="286"/>
        <v>1.8251887500000001</v>
      </c>
      <c r="CN241" s="391">
        <f t="shared" si="287"/>
        <v>1.8708184687500002</v>
      </c>
      <c r="CO241" s="392">
        <f t="shared" si="288"/>
        <v>1.9175889304687503</v>
      </c>
    </row>
    <row r="242" spans="1:93" ht="25.5" x14ac:dyDescent="0.2">
      <c r="A242" s="677">
        <v>13</v>
      </c>
      <c r="B242" s="330" t="s">
        <v>270</v>
      </c>
      <c r="C242" s="331" t="s">
        <v>136</v>
      </c>
      <c r="D242" s="352">
        <v>1686</v>
      </c>
      <c r="E242" s="346">
        <v>1780</v>
      </c>
      <c r="F242" s="346">
        <v>1857</v>
      </c>
      <c r="G242" s="346">
        <v>1936</v>
      </c>
      <c r="H242" s="346">
        <v>1994</v>
      </c>
      <c r="I242" s="347">
        <v>2054</v>
      </c>
      <c r="J242" s="418">
        <f t="shared" si="269"/>
        <v>1183</v>
      </c>
      <c r="K242" s="419">
        <f t="shared" si="269"/>
        <v>1249</v>
      </c>
      <c r="L242" s="419">
        <f t="shared" si="269"/>
        <v>1303</v>
      </c>
      <c r="M242" s="419">
        <f t="shared" si="269"/>
        <v>1358</v>
      </c>
      <c r="N242" s="419">
        <f t="shared" si="269"/>
        <v>1399</v>
      </c>
      <c r="O242" s="420">
        <f t="shared" si="212"/>
        <v>1441</v>
      </c>
      <c r="P242" s="415">
        <f t="shared" si="289"/>
        <v>2107.5</v>
      </c>
      <c r="Q242" s="416">
        <f t="shared" si="289"/>
        <v>2225</v>
      </c>
      <c r="R242" s="416">
        <f t="shared" si="289"/>
        <v>2321.25</v>
      </c>
      <c r="S242" s="455">
        <f t="shared" si="270"/>
        <v>2783</v>
      </c>
      <c r="T242" s="455">
        <f t="shared" si="270"/>
        <v>2866.375</v>
      </c>
      <c r="U242" s="456">
        <f t="shared" si="270"/>
        <v>2952.6249999999995</v>
      </c>
      <c r="V242" s="451">
        <f t="shared" si="290"/>
        <v>1233</v>
      </c>
      <c r="W242" s="407">
        <f t="shared" si="290"/>
        <v>1302</v>
      </c>
      <c r="X242" s="407">
        <f t="shared" si="290"/>
        <v>1358</v>
      </c>
      <c r="Y242" s="407">
        <f t="shared" si="290"/>
        <v>1629</v>
      </c>
      <c r="Z242" s="407">
        <f t="shared" si="221"/>
        <v>1677</v>
      </c>
      <c r="AA242" s="408">
        <f t="shared" si="271"/>
        <v>1728</v>
      </c>
      <c r="AB242" s="415">
        <f t="shared" si="272"/>
        <v>2529</v>
      </c>
      <c r="AC242" s="416">
        <f t="shared" si="272"/>
        <v>2670</v>
      </c>
      <c r="AD242" s="416">
        <f t="shared" si="272"/>
        <v>2785.5</v>
      </c>
      <c r="AE242" s="416">
        <f t="shared" si="272"/>
        <v>3339.6</v>
      </c>
      <c r="AF242" s="416">
        <f t="shared" si="272"/>
        <v>3439.65</v>
      </c>
      <c r="AG242" s="417">
        <f t="shared" si="226"/>
        <v>3543.1499999999992</v>
      </c>
      <c r="AH242" s="406">
        <f t="shared" si="227"/>
        <v>1480</v>
      </c>
      <c r="AI242" s="407">
        <f t="shared" si="228"/>
        <v>1562</v>
      </c>
      <c r="AJ242" s="407">
        <f t="shared" si="229"/>
        <v>1630</v>
      </c>
      <c r="AK242" s="407">
        <f t="shared" si="230"/>
        <v>1954</v>
      </c>
      <c r="AL242" s="407">
        <f t="shared" si="231"/>
        <v>2013</v>
      </c>
      <c r="AM242" s="408">
        <f t="shared" si="232"/>
        <v>2073</v>
      </c>
      <c r="AN242" s="429">
        <f t="shared" si="273"/>
        <v>2871.75</v>
      </c>
      <c r="AO242" s="427">
        <f t="shared" si="273"/>
        <v>3050.75</v>
      </c>
      <c r="AP242" s="427">
        <f t="shared" si="273"/>
        <v>3189.875</v>
      </c>
      <c r="AQ242" s="467">
        <f t="shared" si="273"/>
        <v>3660.7</v>
      </c>
      <c r="AR242" s="467">
        <f t="shared" si="273"/>
        <v>3764.7375000000002</v>
      </c>
      <c r="AS242" s="468">
        <f t="shared" si="237"/>
        <v>3872.1124999999993</v>
      </c>
      <c r="AT242" s="442">
        <f t="shared" si="291"/>
        <v>1680</v>
      </c>
      <c r="AU242" s="443">
        <f t="shared" si="291"/>
        <v>1785</v>
      </c>
      <c r="AV242" s="443">
        <f t="shared" si="291"/>
        <v>1867</v>
      </c>
      <c r="AW242" s="443">
        <f t="shared" si="291"/>
        <v>2142</v>
      </c>
      <c r="AX242" s="443">
        <f t="shared" si="242"/>
        <v>2203</v>
      </c>
      <c r="AY242" s="444">
        <f t="shared" si="274"/>
        <v>2266</v>
      </c>
      <c r="AZ242" s="415">
        <f t="shared" si="275"/>
        <v>3214.5</v>
      </c>
      <c r="BA242" s="416">
        <f t="shared" si="275"/>
        <v>3431.5</v>
      </c>
      <c r="BB242" s="416">
        <f t="shared" si="275"/>
        <v>3594.25</v>
      </c>
      <c r="BC242" s="455">
        <f t="shared" si="275"/>
        <v>3981.7999999999997</v>
      </c>
      <c r="BD242" s="455">
        <f t="shared" si="275"/>
        <v>4089.8250000000003</v>
      </c>
      <c r="BE242" s="456">
        <f t="shared" si="247"/>
        <v>4201.0749999999998</v>
      </c>
      <c r="BF242" s="406">
        <f t="shared" si="292"/>
        <v>1881</v>
      </c>
      <c r="BG242" s="407">
        <f t="shared" si="292"/>
        <v>2008</v>
      </c>
      <c r="BH242" s="407">
        <f t="shared" si="292"/>
        <v>2103</v>
      </c>
      <c r="BI242" s="407">
        <f t="shared" si="292"/>
        <v>2330</v>
      </c>
      <c r="BJ242" s="407">
        <f t="shared" si="252"/>
        <v>2393</v>
      </c>
      <c r="BK242" s="408">
        <f t="shared" si="276"/>
        <v>2458</v>
      </c>
      <c r="BL242" s="429">
        <f t="shared" si="277"/>
        <v>3557.25</v>
      </c>
      <c r="BM242" s="434">
        <f t="shared" si="277"/>
        <v>3812.25</v>
      </c>
      <c r="BN242" s="434">
        <f t="shared" si="277"/>
        <v>3998.625</v>
      </c>
      <c r="BO242" s="455">
        <f t="shared" si="277"/>
        <v>4302.8999999999996</v>
      </c>
      <c r="BP242" s="455">
        <f t="shared" si="277"/>
        <v>4414.9125000000004</v>
      </c>
      <c r="BQ242" s="456">
        <f t="shared" si="257"/>
        <v>4530.0375000000004</v>
      </c>
      <c r="BR242" s="442">
        <f t="shared" si="293"/>
        <v>2081</v>
      </c>
      <c r="BS242" s="443">
        <f t="shared" si="293"/>
        <v>2231</v>
      </c>
      <c r="BT242" s="443">
        <f t="shared" si="293"/>
        <v>2340</v>
      </c>
      <c r="BU242" s="443">
        <f t="shared" si="293"/>
        <v>2518</v>
      </c>
      <c r="BV242" s="443">
        <f t="shared" si="262"/>
        <v>2583</v>
      </c>
      <c r="BW242" s="444">
        <f t="shared" si="278"/>
        <v>2651</v>
      </c>
      <c r="BX242" s="430">
        <v>3900</v>
      </c>
      <c r="BY242" s="426">
        <f t="shared" si="279"/>
        <v>4193</v>
      </c>
      <c r="BZ242" s="426">
        <f t="shared" si="280"/>
        <v>4403</v>
      </c>
      <c r="CA242" s="426">
        <f t="shared" si="281"/>
        <v>4624</v>
      </c>
      <c r="CB242" s="426">
        <f t="shared" si="282"/>
        <v>4740</v>
      </c>
      <c r="CC242" s="428">
        <f t="shared" si="283"/>
        <v>4859</v>
      </c>
      <c r="CD242" s="406">
        <f t="shared" si="294"/>
        <v>2282</v>
      </c>
      <c r="CE242" s="407">
        <f t="shared" si="294"/>
        <v>2453</v>
      </c>
      <c r="CF242" s="407">
        <f t="shared" si="294"/>
        <v>2576</v>
      </c>
      <c r="CG242" s="407">
        <f t="shared" si="294"/>
        <v>2706</v>
      </c>
      <c r="CH242" s="407">
        <f t="shared" si="267"/>
        <v>2773</v>
      </c>
      <c r="CI242" s="439">
        <f t="shared" si="284"/>
        <v>2843</v>
      </c>
      <c r="CJ242" s="402">
        <v>1.56</v>
      </c>
      <c r="CK242" s="403">
        <f t="shared" si="268"/>
        <v>1.677</v>
      </c>
      <c r="CL242" s="403">
        <f t="shared" si="285"/>
        <v>1.76085</v>
      </c>
      <c r="CM242" s="403">
        <f t="shared" si="286"/>
        <v>1.8488925</v>
      </c>
      <c r="CN242" s="403">
        <f t="shared" si="287"/>
        <v>1.8951148125000001</v>
      </c>
      <c r="CO242" s="404">
        <f t="shared" si="288"/>
        <v>1.9424926828125002</v>
      </c>
    </row>
    <row r="243" spans="1:93" x14ac:dyDescent="0.2">
      <c r="A243" s="679"/>
      <c r="B243" s="332" t="s">
        <v>233</v>
      </c>
      <c r="C243" s="333" t="s">
        <v>136</v>
      </c>
      <c r="D243" s="353">
        <v>1602</v>
      </c>
      <c r="E243" s="348">
        <v>1690</v>
      </c>
      <c r="F243" s="348">
        <v>1763</v>
      </c>
      <c r="G243" s="348">
        <v>1838</v>
      </c>
      <c r="H243" s="348">
        <v>1893</v>
      </c>
      <c r="I243" s="349">
        <v>1950</v>
      </c>
      <c r="J243" s="343">
        <f t="shared" si="269"/>
        <v>1124</v>
      </c>
      <c r="K243" s="344">
        <f t="shared" si="269"/>
        <v>1186</v>
      </c>
      <c r="L243" s="344">
        <f t="shared" si="269"/>
        <v>1237</v>
      </c>
      <c r="M243" s="344">
        <f t="shared" si="269"/>
        <v>1290</v>
      </c>
      <c r="N243" s="344">
        <f t="shared" si="269"/>
        <v>1328</v>
      </c>
      <c r="O243" s="345">
        <f t="shared" si="212"/>
        <v>1368</v>
      </c>
      <c r="P243" s="257">
        <f t="shared" si="289"/>
        <v>2002.5</v>
      </c>
      <c r="Q243" s="248">
        <f t="shared" si="289"/>
        <v>2112.5</v>
      </c>
      <c r="R243" s="248">
        <f t="shared" si="289"/>
        <v>2203.75</v>
      </c>
      <c r="S243" s="454">
        <f t="shared" si="270"/>
        <v>2642.125</v>
      </c>
      <c r="T243" s="454">
        <f t="shared" si="270"/>
        <v>2721.1875</v>
      </c>
      <c r="U243" s="457">
        <f t="shared" si="270"/>
        <v>2803.125</v>
      </c>
      <c r="V243" s="452">
        <f t="shared" si="290"/>
        <v>1172</v>
      </c>
      <c r="W243" s="405">
        <f t="shared" si="290"/>
        <v>1236</v>
      </c>
      <c r="X243" s="405">
        <f t="shared" si="290"/>
        <v>1290</v>
      </c>
      <c r="Y243" s="405">
        <f t="shared" si="290"/>
        <v>1546</v>
      </c>
      <c r="Z243" s="405">
        <f t="shared" si="221"/>
        <v>1592</v>
      </c>
      <c r="AA243" s="410">
        <f t="shared" si="271"/>
        <v>1640</v>
      </c>
      <c r="AB243" s="257">
        <f t="shared" si="272"/>
        <v>2403</v>
      </c>
      <c r="AC243" s="248">
        <f t="shared" si="272"/>
        <v>2535</v>
      </c>
      <c r="AD243" s="248">
        <f t="shared" si="272"/>
        <v>2644.5</v>
      </c>
      <c r="AE243" s="248">
        <f t="shared" si="272"/>
        <v>3170.5499999999997</v>
      </c>
      <c r="AF243" s="248">
        <f t="shared" si="272"/>
        <v>3265.4249999999997</v>
      </c>
      <c r="AG243" s="258">
        <f t="shared" si="226"/>
        <v>3363.75</v>
      </c>
      <c r="AH243" s="409">
        <f t="shared" si="227"/>
        <v>1406</v>
      </c>
      <c r="AI243" s="405">
        <f t="shared" si="228"/>
        <v>1483</v>
      </c>
      <c r="AJ243" s="405">
        <f t="shared" si="229"/>
        <v>1548</v>
      </c>
      <c r="AK243" s="405">
        <f t="shared" si="230"/>
        <v>1855</v>
      </c>
      <c r="AL243" s="405">
        <f t="shared" si="231"/>
        <v>1911</v>
      </c>
      <c r="AM243" s="410">
        <f t="shared" si="232"/>
        <v>1968</v>
      </c>
      <c r="AN243" s="263">
        <f t="shared" si="273"/>
        <v>2764.75</v>
      </c>
      <c r="AO243" s="366">
        <f t="shared" si="273"/>
        <v>2936</v>
      </c>
      <c r="AP243" s="366">
        <f t="shared" si="273"/>
        <v>3069.875</v>
      </c>
      <c r="AQ243" s="469">
        <f t="shared" si="273"/>
        <v>3518.9124999999999</v>
      </c>
      <c r="AR243" s="469">
        <f t="shared" si="273"/>
        <v>3618.8187499999999</v>
      </c>
      <c r="AS243" s="470">
        <f t="shared" si="237"/>
        <v>3721.8125</v>
      </c>
      <c r="AT243" s="445">
        <f t="shared" si="291"/>
        <v>1618</v>
      </c>
      <c r="AU243" s="446">
        <f t="shared" si="291"/>
        <v>1718</v>
      </c>
      <c r="AV243" s="446">
        <f t="shared" si="291"/>
        <v>1796</v>
      </c>
      <c r="AW243" s="446">
        <f t="shared" si="291"/>
        <v>2059</v>
      </c>
      <c r="AX243" s="446">
        <f t="shared" si="242"/>
        <v>2118</v>
      </c>
      <c r="AY243" s="447">
        <f t="shared" si="274"/>
        <v>2178</v>
      </c>
      <c r="AZ243" s="257">
        <f t="shared" si="275"/>
        <v>3126.5</v>
      </c>
      <c r="BA243" s="248">
        <f t="shared" si="275"/>
        <v>3337</v>
      </c>
      <c r="BB243" s="248">
        <f t="shared" si="275"/>
        <v>3495.25</v>
      </c>
      <c r="BC243" s="454">
        <f t="shared" si="275"/>
        <v>3867.2750000000001</v>
      </c>
      <c r="BD243" s="454">
        <f t="shared" si="275"/>
        <v>3972.2125000000001</v>
      </c>
      <c r="BE243" s="457">
        <f t="shared" si="247"/>
        <v>4079.875</v>
      </c>
      <c r="BF243" s="409">
        <f t="shared" si="292"/>
        <v>1830</v>
      </c>
      <c r="BG243" s="405">
        <f t="shared" si="292"/>
        <v>1953</v>
      </c>
      <c r="BH243" s="405">
        <f t="shared" si="292"/>
        <v>2045</v>
      </c>
      <c r="BI243" s="405">
        <f t="shared" si="292"/>
        <v>2263</v>
      </c>
      <c r="BJ243" s="405">
        <f t="shared" si="252"/>
        <v>2324</v>
      </c>
      <c r="BK243" s="410">
        <f t="shared" si="276"/>
        <v>2387</v>
      </c>
      <c r="BL243" s="263">
        <f t="shared" si="277"/>
        <v>3488.25</v>
      </c>
      <c r="BM243" s="264">
        <f t="shared" si="277"/>
        <v>3738</v>
      </c>
      <c r="BN243" s="264">
        <f t="shared" si="277"/>
        <v>3920.625</v>
      </c>
      <c r="BO243" s="454">
        <f t="shared" si="277"/>
        <v>4215.6374999999998</v>
      </c>
      <c r="BP243" s="454">
        <f t="shared" si="277"/>
        <v>4325.6062499999998</v>
      </c>
      <c r="BQ243" s="457">
        <f t="shared" si="257"/>
        <v>4437.9375</v>
      </c>
      <c r="BR243" s="445">
        <f t="shared" si="293"/>
        <v>2041</v>
      </c>
      <c r="BS243" s="446">
        <f t="shared" si="293"/>
        <v>2187</v>
      </c>
      <c r="BT243" s="446">
        <f t="shared" si="293"/>
        <v>2294</v>
      </c>
      <c r="BU243" s="446">
        <f t="shared" si="293"/>
        <v>2467</v>
      </c>
      <c r="BV243" s="446">
        <f t="shared" si="262"/>
        <v>2531</v>
      </c>
      <c r="BW243" s="447">
        <f t="shared" si="278"/>
        <v>2597</v>
      </c>
      <c r="BX243" s="252">
        <v>3850</v>
      </c>
      <c r="BY243" s="387">
        <f t="shared" si="279"/>
        <v>4139</v>
      </c>
      <c r="BZ243" s="387">
        <f t="shared" si="280"/>
        <v>4346</v>
      </c>
      <c r="CA243" s="387">
        <f t="shared" si="281"/>
        <v>4564</v>
      </c>
      <c r="CB243" s="387">
        <f t="shared" si="282"/>
        <v>4679</v>
      </c>
      <c r="CC243" s="388">
        <f t="shared" si="283"/>
        <v>4796</v>
      </c>
      <c r="CD243" s="409">
        <f t="shared" si="294"/>
        <v>2253</v>
      </c>
      <c r="CE243" s="405">
        <f t="shared" si="294"/>
        <v>2422</v>
      </c>
      <c r="CF243" s="405">
        <f t="shared" si="294"/>
        <v>2543</v>
      </c>
      <c r="CG243" s="405">
        <f t="shared" si="294"/>
        <v>2670</v>
      </c>
      <c r="CH243" s="405">
        <f t="shared" si="267"/>
        <v>2738</v>
      </c>
      <c r="CI243" s="440">
        <f t="shared" si="284"/>
        <v>2806</v>
      </c>
      <c r="CJ243" s="246">
        <v>1.54</v>
      </c>
      <c r="CK243" s="389">
        <f t="shared" si="268"/>
        <v>1.6555</v>
      </c>
      <c r="CL243" s="389">
        <f t="shared" si="285"/>
        <v>1.738275</v>
      </c>
      <c r="CM243" s="389">
        <f t="shared" si="286"/>
        <v>1.8251887500000001</v>
      </c>
      <c r="CN243" s="389">
        <f t="shared" si="287"/>
        <v>1.8708184687500002</v>
      </c>
      <c r="CO243" s="390">
        <f t="shared" si="288"/>
        <v>1.9175889304687503</v>
      </c>
    </row>
    <row r="244" spans="1:93" x14ac:dyDescent="0.2">
      <c r="A244" s="679"/>
      <c r="B244" s="332" t="s">
        <v>234</v>
      </c>
      <c r="C244" s="333" t="s">
        <v>136</v>
      </c>
      <c r="D244" s="353">
        <v>1534</v>
      </c>
      <c r="E244" s="348">
        <v>1618</v>
      </c>
      <c r="F244" s="348">
        <v>1687</v>
      </c>
      <c r="G244" s="348">
        <v>1758</v>
      </c>
      <c r="H244" s="348">
        <v>1811</v>
      </c>
      <c r="I244" s="349">
        <v>1864</v>
      </c>
      <c r="J244" s="343">
        <f t="shared" si="269"/>
        <v>1076</v>
      </c>
      <c r="K244" s="344">
        <f t="shared" si="269"/>
        <v>1135</v>
      </c>
      <c r="L244" s="344">
        <f t="shared" si="269"/>
        <v>1184</v>
      </c>
      <c r="M244" s="344">
        <f t="shared" si="269"/>
        <v>1234</v>
      </c>
      <c r="N244" s="344">
        <f t="shared" si="269"/>
        <v>1271</v>
      </c>
      <c r="O244" s="345">
        <f t="shared" si="212"/>
        <v>1308</v>
      </c>
      <c r="P244" s="257">
        <f t="shared" si="289"/>
        <v>1917.5</v>
      </c>
      <c r="Q244" s="248">
        <f t="shared" si="289"/>
        <v>2022.5</v>
      </c>
      <c r="R244" s="248">
        <f t="shared" si="289"/>
        <v>2108.75</v>
      </c>
      <c r="S244" s="454">
        <f t="shared" si="270"/>
        <v>2527.125</v>
      </c>
      <c r="T244" s="454">
        <f t="shared" si="270"/>
        <v>2603.3125</v>
      </c>
      <c r="U244" s="457">
        <f t="shared" si="270"/>
        <v>2679.5</v>
      </c>
      <c r="V244" s="452">
        <f t="shared" si="290"/>
        <v>1122</v>
      </c>
      <c r="W244" s="405">
        <f t="shared" si="290"/>
        <v>1184</v>
      </c>
      <c r="X244" s="405">
        <f t="shared" si="290"/>
        <v>1234</v>
      </c>
      <c r="Y244" s="405">
        <f t="shared" si="290"/>
        <v>1479</v>
      </c>
      <c r="Z244" s="405">
        <f t="shared" si="221"/>
        <v>1523</v>
      </c>
      <c r="AA244" s="410">
        <f t="shared" si="271"/>
        <v>1568</v>
      </c>
      <c r="AB244" s="257">
        <f t="shared" si="272"/>
        <v>2301</v>
      </c>
      <c r="AC244" s="248">
        <f t="shared" si="272"/>
        <v>2427</v>
      </c>
      <c r="AD244" s="248">
        <f t="shared" si="272"/>
        <v>2530.5</v>
      </c>
      <c r="AE244" s="248">
        <f t="shared" si="272"/>
        <v>3032.5499999999997</v>
      </c>
      <c r="AF244" s="248">
        <f t="shared" si="272"/>
        <v>3123.9749999999999</v>
      </c>
      <c r="AG244" s="258">
        <f t="shared" si="226"/>
        <v>3215.4</v>
      </c>
      <c r="AH244" s="409">
        <f t="shared" si="227"/>
        <v>1347</v>
      </c>
      <c r="AI244" s="405">
        <f t="shared" si="228"/>
        <v>1420</v>
      </c>
      <c r="AJ244" s="405">
        <f t="shared" si="229"/>
        <v>1481</v>
      </c>
      <c r="AK244" s="405">
        <f t="shared" si="230"/>
        <v>1775</v>
      </c>
      <c r="AL244" s="405">
        <f t="shared" si="231"/>
        <v>1828</v>
      </c>
      <c r="AM244" s="410">
        <f t="shared" si="232"/>
        <v>1882</v>
      </c>
      <c r="AN244" s="263">
        <f t="shared" si="273"/>
        <v>2663.25</v>
      </c>
      <c r="AO244" s="366">
        <f t="shared" si="273"/>
        <v>2828.25</v>
      </c>
      <c r="AP244" s="366">
        <f t="shared" si="273"/>
        <v>2956.375</v>
      </c>
      <c r="AQ244" s="469">
        <f t="shared" si="273"/>
        <v>3385.9124999999999</v>
      </c>
      <c r="AR244" s="469">
        <f t="shared" si="273"/>
        <v>3482.4812499999998</v>
      </c>
      <c r="AS244" s="470">
        <f t="shared" si="237"/>
        <v>3579.55</v>
      </c>
      <c r="AT244" s="445">
        <f t="shared" si="291"/>
        <v>1559</v>
      </c>
      <c r="AU244" s="446">
        <f t="shared" si="291"/>
        <v>1655</v>
      </c>
      <c r="AV244" s="446">
        <f t="shared" si="291"/>
        <v>1730</v>
      </c>
      <c r="AW244" s="446">
        <f t="shared" si="291"/>
        <v>1981</v>
      </c>
      <c r="AX244" s="446">
        <f t="shared" si="242"/>
        <v>2038</v>
      </c>
      <c r="AY244" s="447">
        <f t="shared" si="274"/>
        <v>2095</v>
      </c>
      <c r="AZ244" s="257">
        <f t="shared" si="275"/>
        <v>3025.5</v>
      </c>
      <c r="BA244" s="248">
        <f t="shared" si="275"/>
        <v>3229.5</v>
      </c>
      <c r="BB244" s="248">
        <f t="shared" si="275"/>
        <v>3382.25</v>
      </c>
      <c r="BC244" s="454">
        <f t="shared" si="275"/>
        <v>3739.2750000000001</v>
      </c>
      <c r="BD244" s="454">
        <f t="shared" si="275"/>
        <v>3840.9874999999997</v>
      </c>
      <c r="BE244" s="457">
        <f t="shared" si="247"/>
        <v>3943.7000000000003</v>
      </c>
      <c r="BF244" s="409">
        <f t="shared" si="292"/>
        <v>1770</v>
      </c>
      <c r="BG244" s="405">
        <f t="shared" si="292"/>
        <v>1890</v>
      </c>
      <c r="BH244" s="405">
        <f t="shared" si="292"/>
        <v>1979</v>
      </c>
      <c r="BI244" s="405">
        <f t="shared" si="292"/>
        <v>2188</v>
      </c>
      <c r="BJ244" s="405">
        <f t="shared" si="252"/>
        <v>2247</v>
      </c>
      <c r="BK244" s="410">
        <f t="shared" si="276"/>
        <v>2308</v>
      </c>
      <c r="BL244" s="263">
        <f t="shared" si="277"/>
        <v>3387.75</v>
      </c>
      <c r="BM244" s="264">
        <f t="shared" si="277"/>
        <v>3630.75</v>
      </c>
      <c r="BN244" s="264">
        <f t="shared" si="277"/>
        <v>3808.125</v>
      </c>
      <c r="BO244" s="454">
        <f t="shared" si="277"/>
        <v>4092.6375000000003</v>
      </c>
      <c r="BP244" s="454">
        <f t="shared" si="277"/>
        <v>4199.4937499999996</v>
      </c>
      <c r="BQ244" s="457">
        <f t="shared" si="257"/>
        <v>4307.8500000000004</v>
      </c>
      <c r="BR244" s="445">
        <f t="shared" si="293"/>
        <v>1982</v>
      </c>
      <c r="BS244" s="446">
        <f t="shared" si="293"/>
        <v>2124</v>
      </c>
      <c r="BT244" s="446">
        <f t="shared" si="293"/>
        <v>2228</v>
      </c>
      <c r="BU244" s="446">
        <f t="shared" si="293"/>
        <v>2395</v>
      </c>
      <c r="BV244" s="446">
        <f t="shared" si="262"/>
        <v>2457</v>
      </c>
      <c r="BW244" s="447">
        <f t="shared" si="278"/>
        <v>2521</v>
      </c>
      <c r="BX244" s="252">
        <v>3750</v>
      </c>
      <c r="BY244" s="387">
        <f t="shared" si="279"/>
        <v>4032</v>
      </c>
      <c r="BZ244" s="387">
        <f t="shared" si="280"/>
        <v>4234</v>
      </c>
      <c r="CA244" s="387">
        <f t="shared" si="281"/>
        <v>4446</v>
      </c>
      <c r="CB244" s="387">
        <f t="shared" si="282"/>
        <v>4558</v>
      </c>
      <c r="CC244" s="388">
        <f t="shared" si="283"/>
        <v>4672</v>
      </c>
      <c r="CD244" s="409">
        <f t="shared" si="294"/>
        <v>2194</v>
      </c>
      <c r="CE244" s="405">
        <f t="shared" si="294"/>
        <v>2359</v>
      </c>
      <c r="CF244" s="405">
        <f t="shared" si="294"/>
        <v>2477</v>
      </c>
      <c r="CG244" s="405">
        <f t="shared" si="294"/>
        <v>2601</v>
      </c>
      <c r="CH244" s="405">
        <f t="shared" si="267"/>
        <v>2667</v>
      </c>
      <c r="CI244" s="440">
        <f t="shared" si="284"/>
        <v>2734</v>
      </c>
      <c r="CJ244" s="246">
        <v>1.5</v>
      </c>
      <c r="CK244" s="389">
        <f t="shared" si="268"/>
        <v>1.6125</v>
      </c>
      <c r="CL244" s="389">
        <f t="shared" si="285"/>
        <v>1.693125</v>
      </c>
      <c r="CM244" s="389">
        <f t="shared" si="286"/>
        <v>1.7777812500000001</v>
      </c>
      <c r="CN244" s="389">
        <f t="shared" si="287"/>
        <v>1.82222578125</v>
      </c>
      <c r="CO244" s="390">
        <f t="shared" si="288"/>
        <v>1.8677814257812499</v>
      </c>
    </row>
    <row r="245" spans="1:93" ht="13.5" thickBot="1" x14ac:dyDescent="0.25">
      <c r="A245" s="678"/>
      <c r="B245" s="334" t="s">
        <v>223</v>
      </c>
      <c r="C245" s="335" t="s">
        <v>136</v>
      </c>
      <c r="D245" s="354">
        <v>1529</v>
      </c>
      <c r="E245" s="350">
        <v>1581</v>
      </c>
      <c r="F245" s="350">
        <v>1618</v>
      </c>
      <c r="G245" s="350">
        <v>1657</v>
      </c>
      <c r="H245" s="350">
        <v>1678</v>
      </c>
      <c r="I245" s="351">
        <v>1699</v>
      </c>
      <c r="J245" s="421">
        <f t="shared" si="269"/>
        <v>1073</v>
      </c>
      <c r="K245" s="422">
        <f t="shared" si="269"/>
        <v>1109</v>
      </c>
      <c r="L245" s="422">
        <f t="shared" si="269"/>
        <v>1135</v>
      </c>
      <c r="M245" s="422">
        <f t="shared" si="269"/>
        <v>1163</v>
      </c>
      <c r="N245" s="422">
        <f t="shared" si="269"/>
        <v>1177</v>
      </c>
      <c r="O245" s="423">
        <f t="shared" si="212"/>
        <v>1192</v>
      </c>
      <c r="P245" s="260">
        <f t="shared" si="289"/>
        <v>1911.25</v>
      </c>
      <c r="Q245" s="261">
        <f t="shared" si="289"/>
        <v>1976.25</v>
      </c>
      <c r="R245" s="261">
        <f t="shared" si="289"/>
        <v>2022.5</v>
      </c>
      <c r="S245" s="458">
        <f t="shared" si="270"/>
        <v>2381.9375</v>
      </c>
      <c r="T245" s="458">
        <f t="shared" si="270"/>
        <v>2412.125</v>
      </c>
      <c r="U245" s="459">
        <f t="shared" si="270"/>
        <v>2442.3125</v>
      </c>
      <c r="V245" s="453">
        <f t="shared" si="290"/>
        <v>1119</v>
      </c>
      <c r="W245" s="412">
        <f t="shared" si="290"/>
        <v>1157</v>
      </c>
      <c r="X245" s="412">
        <f t="shared" si="290"/>
        <v>1184</v>
      </c>
      <c r="Y245" s="412">
        <f t="shared" si="290"/>
        <v>1394</v>
      </c>
      <c r="Z245" s="412">
        <f t="shared" si="221"/>
        <v>1412</v>
      </c>
      <c r="AA245" s="413">
        <f t="shared" si="271"/>
        <v>1429</v>
      </c>
      <c r="AB245" s="260">
        <f t="shared" si="272"/>
        <v>2293.5</v>
      </c>
      <c r="AC245" s="261">
        <f t="shared" si="272"/>
        <v>2371.5</v>
      </c>
      <c r="AD245" s="261">
        <f t="shared" si="272"/>
        <v>2427</v>
      </c>
      <c r="AE245" s="261">
        <f t="shared" si="272"/>
        <v>2858.3249999999998</v>
      </c>
      <c r="AF245" s="261">
        <f t="shared" si="272"/>
        <v>2894.5499999999997</v>
      </c>
      <c r="AG245" s="262">
        <f t="shared" si="226"/>
        <v>2930.7750000000001</v>
      </c>
      <c r="AH245" s="411">
        <f t="shared" si="227"/>
        <v>1342</v>
      </c>
      <c r="AI245" s="412">
        <f t="shared" si="228"/>
        <v>1388</v>
      </c>
      <c r="AJ245" s="412">
        <f t="shared" si="229"/>
        <v>1420</v>
      </c>
      <c r="AK245" s="412">
        <f t="shared" si="230"/>
        <v>1673</v>
      </c>
      <c r="AL245" s="412">
        <f t="shared" si="231"/>
        <v>1694</v>
      </c>
      <c r="AM245" s="413">
        <f t="shared" si="232"/>
        <v>1715</v>
      </c>
      <c r="AN245" s="269">
        <f t="shared" si="273"/>
        <v>2622.625</v>
      </c>
      <c r="AO245" s="432">
        <f t="shared" si="273"/>
        <v>2748.875</v>
      </c>
      <c r="AP245" s="432">
        <f t="shared" si="273"/>
        <v>2839.25</v>
      </c>
      <c r="AQ245" s="471">
        <f t="shared" si="273"/>
        <v>3213.7437499999996</v>
      </c>
      <c r="AR245" s="471">
        <f t="shared" si="273"/>
        <v>3267.6624999999999</v>
      </c>
      <c r="AS245" s="472">
        <f t="shared" si="237"/>
        <v>3322.3312500000002</v>
      </c>
      <c r="AT245" s="448">
        <f t="shared" si="291"/>
        <v>1535</v>
      </c>
      <c r="AU245" s="449">
        <f t="shared" si="291"/>
        <v>1609</v>
      </c>
      <c r="AV245" s="449">
        <f t="shared" si="291"/>
        <v>1661</v>
      </c>
      <c r="AW245" s="449">
        <f t="shared" si="291"/>
        <v>1881</v>
      </c>
      <c r="AX245" s="449">
        <f t="shared" si="242"/>
        <v>1912</v>
      </c>
      <c r="AY245" s="450">
        <f t="shared" si="274"/>
        <v>1944</v>
      </c>
      <c r="AZ245" s="260">
        <f t="shared" si="275"/>
        <v>2951.75</v>
      </c>
      <c r="BA245" s="261">
        <f t="shared" si="275"/>
        <v>3126.25</v>
      </c>
      <c r="BB245" s="261">
        <f t="shared" si="275"/>
        <v>3251.5</v>
      </c>
      <c r="BC245" s="458">
        <f t="shared" si="275"/>
        <v>3569.1624999999995</v>
      </c>
      <c r="BD245" s="458">
        <f t="shared" si="275"/>
        <v>3640.7750000000001</v>
      </c>
      <c r="BE245" s="459">
        <f t="shared" si="247"/>
        <v>3713.8875000000003</v>
      </c>
      <c r="BF245" s="411">
        <f t="shared" si="292"/>
        <v>1727</v>
      </c>
      <c r="BG245" s="412">
        <f t="shared" si="292"/>
        <v>1829</v>
      </c>
      <c r="BH245" s="412">
        <f t="shared" si="292"/>
        <v>1903</v>
      </c>
      <c r="BI245" s="412">
        <f t="shared" si="292"/>
        <v>2088</v>
      </c>
      <c r="BJ245" s="412">
        <f t="shared" si="252"/>
        <v>2130</v>
      </c>
      <c r="BK245" s="413">
        <f t="shared" si="276"/>
        <v>2173</v>
      </c>
      <c r="BL245" s="269">
        <f t="shared" si="277"/>
        <v>3280.875</v>
      </c>
      <c r="BM245" s="270">
        <f t="shared" si="277"/>
        <v>3503.625</v>
      </c>
      <c r="BN245" s="270">
        <f t="shared" si="277"/>
        <v>3663.75</v>
      </c>
      <c r="BO245" s="458">
        <f t="shared" si="277"/>
        <v>3924.5812499999993</v>
      </c>
      <c r="BP245" s="458">
        <f t="shared" si="277"/>
        <v>4013.8875000000003</v>
      </c>
      <c r="BQ245" s="459">
        <f t="shared" si="257"/>
        <v>4105.4437500000004</v>
      </c>
      <c r="BR245" s="448">
        <f t="shared" si="293"/>
        <v>1920</v>
      </c>
      <c r="BS245" s="449">
        <f t="shared" si="293"/>
        <v>2050</v>
      </c>
      <c r="BT245" s="449">
        <f t="shared" si="293"/>
        <v>2144</v>
      </c>
      <c r="BU245" s="449">
        <f t="shared" si="293"/>
        <v>2296</v>
      </c>
      <c r="BV245" s="449">
        <f t="shared" si="262"/>
        <v>2349</v>
      </c>
      <c r="BW245" s="450">
        <f t="shared" si="278"/>
        <v>2402</v>
      </c>
      <c r="BX245" s="253">
        <v>3610</v>
      </c>
      <c r="BY245" s="431">
        <f t="shared" si="279"/>
        <v>3881</v>
      </c>
      <c r="BZ245" s="431">
        <f t="shared" si="280"/>
        <v>4076</v>
      </c>
      <c r="CA245" s="431">
        <f t="shared" si="281"/>
        <v>4280</v>
      </c>
      <c r="CB245" s="431">
        <f t="shared" si="282"/>
        <v>4387</v>
      </c>
      <c r="CC245" s="433">
        <f t="shared" si="283"/>
        <v>4497</v>
      </c>
      <c r="CD245" s="411">
        <f t="shared" si="294"/>
        <v>2112</v>
      </c>
      <c r="CE245" s="412">
        <f t="shared" si="294"/>
        <v>2271</v>
      </c>
      <c r="CF245" s="412">
        <f t="shared" si="294"/>
        <v>2385</v>
      </c>
      <c r="CG245" s="412">
        <f t="shared" si="294"/>
        <v>2504</v>
      </c>
      <c r="CH245" s="412">
        <f t="shared" si="267"/>
        <v>2567</v>
      </c>
      <c r="CI245" s="441">
        <f t="shared" si="284"/>
        <v>2631</v>
      </c>
      <c r="CJ245" s="247">
        <v>1.44</v>
      </c>
      <c r="CK245" s="391">
        <f t="shared" si="268"/>
        <v>1.548</v>
      </c>
      <c r="CL245" s="391">
        <f t="shared" si="285"/>
        <v>1.6254</v>
      </c>
      <c r="CM245" s="391">
        <f t="shared" si="286"/>
        <v>1.7066699999999999</v>
      </c>
      <c r="CN245" s="391">
        <f t="shared" si="287"/>
        <v>1.7493367499999999</v>
      </c>
      <c r="CO245" s="392">
        <f t="shared" si="288"/>
        <v>1.7930701687499999</v>
      </c>
    </row>
    <row r="246" spans="1:93" ht="25.5" x14ac:dyDescent="0.2">
      <c r="A246" s="677">
        <v>14</v>
      </c>
      <c r="B246" s="330" t="s">
        <v>271</v>
      </c>
      <c r="C246" s="331" t="s">
        <v>196</v>
      </c>
      <c r="D246" s="352">
        <v>1802</v>
      </c>
      <c r="E246" s="346">
        <v>1902</v>
      </c>
      <c r="F246" s="346">
        <v>1985</v>
      </c>
      <c r="G246" s="346">
        <v>2070</v>
      </c>
      <c r="H246" s="346">
        <v>2134</v>
      </c>
      <c r="I246" s="347">
        <v>2198</v>
      </c>
      <c r="J246" s="418">
        <f t="shared" si="269"/>
        <v>1264</v>
      </c>
      <c r="K246" s="419">
        <f t="shared" si="269"/>
        <v>1335</v>
      </c>
      <c r="L246" s="419">
        <f t="shared" si="269"/>
        <v>1393</v>
      </c>
      <c r="M246" s="419">
        <f t="shared" si="269"/>
        <v>1452</v>
      </c>
      <c r="N246" s="419">
        <f t="shared" si="269"/>
        <v>1497</v>
      </c>
      <c r="O246" s="420">
        <f t="shared" si="212"/>
        <v>1542</v>
      </c>
      <c r="P246" s="415">
        <f t="shared" si="289"/>
        <v>2252.5</v>
      </c>
      <c r="Q246" s="416">
        <f t="shared" si="289"/>
        <v>2377.5</v>
      </c>
      <c r="R246" s="416">
        <f t="shared" si="289"/>
        <v>2481.25</v>
      </c>
      <c r="S246" s="455">
        <f t="shared" si="270"/>
        <v>2975.6249999999995</v>
      </c>
      <c r="T246" s="455">
        <f t="shared" si="270"/>
        <v>3067.6249999999995</v>
      </c>
      <c r="U246" s="456">
        <f t="shared" si="270"/>
        <v>3159.6249999999995</v>
      </c>
      <c r="V246" s="451">
        <f t="shared" si="290"/>
        <v>1318</v>
      </c>
      <c r="W246" s="407">
        <f t="shared" si="290"/>
        <v>1391</v>
      </c>
      <c r="X246" s="407">
        <f t="shared" si="290"/>
        <v>1452</v>
      </c>
      <c r="Y246" s="407">
        <f t="shared" si="290"/>
        <v>1741</v>
      </c>
      <c r="Z246" s="407">
        <f t="shared" si="221"/>
        <v>1795</v>
      </c>
      <c r="AA246" s="408">
        <f t="shared" si="271"/>
        <v>1849</v>
      </c>
      <c r="AB246" s="415">
        <f t="shared" si="272"/>
        <v>2703</v>
      </c>
      <c r="AC246" s="416">
        <f t="shared" si="272"/>
        <v>2853</v>
      </c>
      <c r="AD246" s="416">
        <f t="shared" si="272"/>
        <v>2977.5</v>
      </c>
      <c r="AE246" s="416">
        <f t="shared" si="272"/>
        <v>3570.7499999999995</v>
      </c>
      <c r="AF246" s="416">
        <f t="shared" si="272"/>
        <v>3681.1499999999992</v>
      </c>
      <c r="AG246" s="417">
        <f t="shared" si="226"/>
        <v>3791.5499999999993</v>
      </c>
      <c r="AH246" s="406">
        <f t="shared" si="227"/>
        <v>1582</v>
      </c>
      <c r="AI246" s="407">
        <f t="shared" si="228"/>
        <v>1670</v>
      </c>
      <c r="AJ246" s="407">
        <f t="shared" si="229"/>
        <v>1742</v>
      </c>
      <c r="AK246" s="407">
        <f t="shared" si="230"/>
        <v>2089</v>
      </c>
      <c r="AL246" s="407">
        <f t="shared" si="231"/>
        <v>2154</v>
      </c>
      <c r="AM246" s="408">
        <f t="shared" si="232"/>
        <v>2219</v>
      </c>
      <c r="AN246" s="429">
        <f t="shared" si="273"/>
        <v>3014.75</v>
      </c>
      <c r="AO246" s="427">
        <f t="shared" si="273"/>
        <v>3201.5</v>
      </c>
      <c r="AP246" s="427">
        <f t="shared" si="273"/>
        <v>3348.125</v>
      </c>
      <c r="AQ246" s="467">
        <f t="shared" si="273"/>
        <v>3848.8124999999995</v>
      </c>
      <c r="AR246" s="467">
        <f t="shared" si="273"/>
        <v>3961.1124999999993</v>
      </c>
      <c r="AS246" s="468">
        <f t="shared" si="237"/>
        <v>4074.1624999999995</v>
      </c>
      <c r="AT246" s="442">
        <f t="shared" si="291"/>
        <v>1764</v>
      </c>
      <c r="AU246" s="443">
        <f t="shared" si="291"/>
        <v>1873</v>
      </c>
      <c r="AV246" s="443">
        <f t="shared" si="291"/>
        <v>1959</v>
      </c>
      <c r="AW246" s="443">
        <f t="shared" si="291"/>
        <v>2252</v>
      </c>
      <c r="AX246" s="443">
        <f t="shared" si="242"/>
        <v>2318</v>
      </c>
      <c r="AY246" s="444">
        <f t="shared" si="274"/>
        <v>2384</v>
      </c>
      <c r="AZ246" s="415">
        <f t="shared" si="275"/>
        <v>3326.5</v>
      </c>
      <c r="BA246" s="416">
        <f t="shared" si="275"/>
        <v>3550</v>
      </c>
      <c r="BB246" s="416">
        <f t="shared" si="275"/>
        <v>3718.75</v>
      </c>
      <c r="BC246" s="455">
        <f t="shared" si="275"/>
        <v>4126.875</v>
      </c>
      <c r="BD246" s="455">
        <f t="shared" si="275"/>
        <v>4241.0749999999998</v>
      </c>
      <c r="BE246" s="456">
        <f t="shared" si="247"/>
        <v>4356.7749999999996</v>
      </c>
      <c r="BF246" s="406">
        <f t="shared" si="292"/>
        <v>1947</v>
      </c>
      <c r="BG246" s="407">
        <f t="shared" si="292"/>
        <v>2077</v>
      </c>
      <c r="BH246" s="407">
        <f t="shared" si="292"/>
        <v>2176</v>
      </c>
      <c r="BI246" s="407">
        <f t="shared" si="292"/>
        <v>2415</v>
      </c>
      <c r="BJ246" s="407">
        <f t="shared" si="252"/>
        <v>2482</v>
      </c>
      <c r="BK246" s="408">
        <f t="shared" si="276"/>
        <v>2549</v>
      </c>
      <c r="BL246" s="429">
        <f t="shared" si="277"/>
        <v>3638.25</v>
      </c>
      <c r="BM246" s="434">
        <f t="shared" si="277"/>
        <v>3898.5</v>
      </c>
      <c r="BN246" s="434">
        <f t="shared" si="277"/>
        <v>4089.375</v>
      </c>
      <c r="BO246" s="455">
        <f t="shared" si="277"/>
        <v>4404.9375</v>
      </c>
      <c r="BP246" s="455">
        <f t="shared" si="277"/>
        <v>4521.0375000000004</v>
      </c>
      <c r="BQ246" s="456">
        <f t="shared" si="257"/>
        <v>4639.3874999999998</v>
      </c>
      <c r="BR246" s="442">
        <f t="shared" si="293"/>
        <v>2129</v>
      </c>
      <c r="BS246" s="443">
        <f t="shared" si="293"/>
        <v>2281</v>
      </c>
      <c r="BT246" s="443">
        <f t="shared" si="293"/>
        <v>2393</v>
      </c>
      <c r="BU246" s="443">
        <f t="shared" si="293"/>
        <v>2577</v>
      </c>
      <c r="BV246" s="443">
        <f t="shared" si="262"/>
        <v>2645</v>
      </c>
      <c r="BW246" s="444">
        <f t="shared" si="278"/>
        <v>2715</v>
      </c>
      <c r="BX246" s="430">
        <v>3950</v>
      </c>
      <c r="BY246" s="426">
        <f t="shared" si="279"/>
        <v>4247</v>
      </c>
      <c r="BZ246" s="426">
        <f t="shared" si="280"/>
        <v>4460</v>
      </c>
      <c r="CA246" s="426">
        <f t="shared" si="281"/>
        <v>4683</v>
      </c>
      <c r="CB246" s="426">
        <f t="shared" si="282"/>
        <v>4801</v>
      </c>
      <c r="CC246" s="428">
        <f t="shared" si="283"/>
        <v>4922</v>
      </c>
      <c r="CD246" s="406">
        <f t="shared" si="294"/>
        <v>2311</v>
      </c>
      <c r="CE246" s="407">
        <f t="shared" si="294"/>
        <v>2485</v>
      </c>
      <c r="CF246" s="407">
        <f t="shared" si="294"/>
        <v>2610</v>
      </c>
      <c r="CG246" s="407">
        <f t="shared" si="294"/>
        <v>2740</v>
      </c>
      <c r="CH246" s="407">
        <f t="shared" si="267"/>
        <v>2809</v>
      </c>
      <c r="CI246" s="439">
        <f t="shared" si="284"/>
        <v>2880</v>
      </c>
      <c r="CJ246" s="402">
        <v>1.58</v>
      </c>
      <c r="CK246" s="403">
        <f t="shared" si="268"/>
        <v>1.6985000000000001</v>
      </c>
      <c r="CL246" s="403">
        <f t="shared" si="285"/>
        <v>1.783425</v>
      </c>
      <c r="CM246" s="403">
        <f t="shared" si="286"/>
        <v>1.87259625</v>
      </c>
      <c r="CN246" s="403">
        <f t="shared" si="287"/>
        <v>1.91941115625</v>
      </c>
      <c r="CO246" s="404">
        <f t="shared" si="288"/>
        <v>1.9673964351562501</v>
      </c>
    </row>
    <row r="247" spans="1:93" x14ac:dyDescent="0.2">
      <c r="A247" s="679"/>
      <c r="B247" s="332" t="s">
        <v>235</v>
      </c>
      <c r="C247" s="333" t="s">
        <v>196</v>
      </c>
      <c r="D247" s="353">
        <v>1681</v>
      </c>
      <c r="E247" s="348">
        <v>1774</v>
      </c>
      <c r="F247" s="348">
        <v>1851</v>
      </c>
      <c r="G247" s="348">
        <v>1930</v>
      </c>
      <c r="H247" s="348">
        <v>1988</v>
      </c>
      <c r="I247" s="349">
        <v>2047</v>
      </c>
      <c r="J247" s="343">
        <f t="shared" si="269"/>
        <v>1180</v>
      </c>
      <c r="K247" s="344">
        <f t="shared" si="269"/>
        <v>1245</v>
      </c>
      <c r="L247" s="344">
        <f t="shared" si="269"/>
        <v>1299</v>
      </c>
      <c r="M247" s="344">
        <f t="shared" si="269"/>
        <v>1354</v>
      </c>
      <c r="N247" s="344">
        <f t="shared" si="269"/>
        <v>1395</v>
      </c>
      <c r="O247" s="345">
        <f t="shared" si="212"/>
        <v>1436</v>
      </c>
      <c r="P247" s="257">
        <f t="shared" si="289"/>
        <v>2101.25</v>
      </c>
      <c r="Q247" s="248">
        <f t="shared" si="289"/>
        <v>2217.5</v>
      </c>
      <c r="R247" s="248">
        <f t="shared" si="289"/>
        <v>2313.75</v>
      </c>
      <c r="S247" s="454">
        <f t="shared" si="270"/>
        <v>2774.375</v>
      </c>
      <c r="T247" s="454">
        <f t="shared" si="270"/>
        <v>2857.75</v>
      </c>
      <c r="U247" s="457">
        <f t="shared" si="270"/>
        <v>2942.5625</v>
      </c>
      <c r="V247" s="452">
        <f t="shared" si="290"/>
        <v>1230</v>
      </c>
      <c r="W247" s="405">
        <f t="shared" si="290"/>
        <v>1298</v>
      </c>
      <c r="X247" s="405">
        <f t="shared" si="290"/>
        <v>1354</v>
      </c>
      <c r="Y247" s="405">
        <f t="shared" si="290"/>
        <v>1624</v>
      </c>
      <c r="Z247" s="405">
        <f t="shared" si="221"/>
        <v>1672</v>
      </c>
      <c r="AA247" s="410">
        <f t="shared" si="271"/>
        <v>1722</v>
      </c>
      <c r="AB247" s="257">
        <f t="shared" si="272"/>
        <v>2521.5</v>
      </c>
      <c r="AC247" s="248">
        <f t="shared" si="272"/>
        <v>2661</v>
      </c>
      <c r="AD247" s="248">
        <f t="shared" si="272"/>
        <v>2776.5</v>
      </c>
      <c r="AE247" s="248">
        <f t="shared" si="272"/>
        <v>3329.25</v>
      </c>
      <c r="AF247" s="248">
        <f t="shared" si="272"/>
        <v>3429.2999999999997</v>
      </c>
      <c r="AG247" s="258">
        <f t="shared" si="226"/>
        <v>3531.0749999999998</v>
      </c>
      <c r="AH247" s="409">
        <f t="shared" si="227"/>
        <v>1476</v>
      </c>
      <c r="AI247" s="405">
        <f t="shared" si="228"/>
        <v>1557</v>
      </c>
      <c r="AJ247" s="405">
        <f t="shared" si="229"/>
        <v>1625</v>
      </c>
      <c r="AK247" s="405">
        <f t="shared" si="230"/>
        <v>1948</v>
      </c>
      <c r="AL247" s="405">
        <f t="shared" si="231"/>
        <v>2007</v>
      </c>
      <c r="AM247" s="410">
        <f t="shared" si="232"/>
        <v>2066</v>
      </c>
      <c r="AN247" s="263">
        <f t="shared" si="273"/>
        <v>2866.125</v>
      </c>
      <c r="AO247" s="366">
        <f t="shared" si="273"/>
        <v>3044</v>
      </c>
      <c r="AP247" s="366">
        <f t="shared" si="273"/>
        <v>3183.125</v>
      </c>
      <c r="AQ247" s="469">
        <f t="shared" si="273"/>
        <v>3652.9375</v>
      </c>
      <c r="AR247" s="469">
        <f t="shared" si="273"/>
        <v>3756.9749999999999</v>
      </c>
      <c r="AS247" s="470">
        <f t="shared" si="237"/>
        <v>3863.0562499999996</v>
      </c>
      <c r="AT247" s="445">
        <f t="shared" si="291"/>
        <v>1677</v>
      </c>
      <c r="AU247" s="446">
        <f t="shared" si="291"/>
        <v>1781</v>
      </c>
      <c r="AV247" s="446">
        <f t="shared" si="291"/>
        <v>1863</v>
      </c>
      <c r="AW247" s="446">
        <f t="shared" si="291"/>
        <v>2137</v>
      </c>
      <c r="AX247" s="446">
        <f t="shared" si="242"/>
        <v>2198</v>
      </c>
      <c r="AY247" s="447">
        <f t="shared" si="274"/>
        <v>2260</v>
      </c>
      <c r="AZ247" s="257">
        <f t="shared" si="275"/>
        <v>3210.75</v>
      </c>
      <c r="BA247" s="248">
        <f t="shared" si="275"/>
        <v>3427</v>
      </c>
      <c r="BB247" s="248">
        <f t="shared" si="275"/>
        <v>3589.75</v>
      </c>
      <c r="BC247" s="454">
        <f t="shared" si="275"/>
        <v>3976.625</v>
      </c>
      <c r="BD247" s="454">
        <f t="shared" si="275"/>
        <v>4084.65</v>
      </c>
      <c r="BE247" s="457">
        <f t="shared" si="247"/>
        <v>4195.0374999999995</v>
      </c>
      <c r="BF247" s="409">
        <f t="shared" si="292"/>
        <v>1879</v>
      </c>
      <c r="BG247" s="405">
        <f t="shared" si="292"/>
        <v>2005</v>
      </c>
      <c r="BH247" s="405">
        <f t="shared" si="292"/>
        <v>2101</v>
      </c>
      <c r="BI247" s="405">
        <f t="shared" si="292"/>
        <v>2327</v>
      </c>
      <c r="BJ247" s="405">
        <f t="shared" si="252"/>
        <v>2390</v>
      </c>
      <c r="BK247" s="410">
        <f t="shared" si="276"/>
        <v>2455</v>
      </c>
      <c r="BL247" s="263">
        <f t="shared" si="277"/>
        <v>3555.375</v>
      </c>
      <c r="BM247" s="264">
        <f t="shared" si="277"/>
        <v>3810</v>
      </c>
      <c r="BN247" s="264">
        <f t="shared" si="277"/>
        <v>3996.375</v>
      </c>
      <c r="BO247" s="454">
        <f t="shared" si="277"/>
        <v>4300.3125</v>
      </c>
      <c r="BP247" s="454">
        <f t="shared" si="277"/>
        <v>4412.3249999999998</v>
      </c>
      <c r="BQ247" s="457">
        <f t="shared" si="257"/>
        <v>4527.0187499999993</v>
      </c>
      <c r="BR247" s="445">
        <f t="shared" si="293"/>
        <v>2080</v>
      </c>
      <c r="BS247" s="446">
        <f t="shared" si="293"/>
        <v>2229</v>
      </c>
      <c r="BT247" s="446">
        <f t="shared" si="293"/>
        <v>2338</v>
      </c>
      <c r="BU247" s="446">
        <f t="shared" si="293"/>
        <v>2516</v>
      </c>
      <c r="BV247" s="446">
        <f t="shared" si="262"/>
        <v>2582</v>
      </c>
      <c r="BW247" s="447">
        <f t="shared" si="278"/>
        <v>2649</v>
      </c>
      <c r="BX247" s="252">
        <v>3900</v>
      </c>
      <c r="BY247" s="387">
        <f t="shared" si="279"/>
        <v>4193</v>
      </c>
      <c r="BZ247" s="387">
        <f t="shared" si="280"/>
        <v>4403</v>
      </c>
      <c r="CA247" s="387">
        <f t="shared" si="281"/>
        <v>4624</v>
      </c>
      <c r="CB247" s="387">
        <f t="shared" si="282"/>
        <v>4740</v>
      </c>
      <c r="CC247" s="388">
        <f t="shared" si="283"/>
        <v>4859</v>
      </c>
      <c r="CD247" s="409">
        <f t="shared" si="294"/>
        <v>2282</v>
      </c>
      <c r="CE247" s="405">
        <f t="shared" si="294"/>
        <v>2453</v>
      </c>
      <c r="CF247" s="405">
        <f t="shared" si="294"/>
        <v>2576</v>
      </c>
      <c r="CG247" s="405">
        <f t="shared" si="294"/>
        <v>2706</v>
      </c>
      <c r="CH247" s="405">
        <f t="shared" si="267"/>
        <v>2773</v>
      </c>
      <c r="CI247" s="440">
        <f t="shared" si="284"/>
        <v>2843</v>
      </c>
      <c r="CJ247" s="246">
        <v>1.56</v>
      </c>
      <c r="CK247" s="389">
        <f t="shared" si="268"/>
        <v>1.677</v>
      </c>
      <c r="CL247" s="389">
        <f t="shared" si="285"/>
        <v>1.76085</v>
      </c>
      <c r="CM247" s="389">
        <f t="shared" si="286"/>
        <v>1.8488925</v>
      </c>
      <c r="CN247" s="389">
        <f t="shared" si="287"/>
        <v>1.8951148125000001</v>
      </c>
      <c r="CO247" s="390">
        <f t="shared" si="288"/>
        <v>1.9424926828125002</v>
      </c>
    </row>
    <row r="248" spans="1:93" x14ac:dyDescent="0.2">
      <c r="A248" s="679"/>
      <c r="B248" s="332" t="s">
        <v>236</v>
      </c>
      <c r="C248" s="333" t="s">
        <v>196</v>
      </c>
      <c r="D248" s="353">
        <v>1546</v>
      </c>
      <c r="E248" s="348">
        <v>1631</v>
      </c>
      <c r="F248" s="348">
        <v>1700</v>
      </c>
      <c r="G248" s="348">
        <v>1772</v>
      </c>
      <c r="H248" s="348">
        <v>1825</v>
      </c>
      <c r="I248" s="349">
        <v>1879</v>
      </c>
      <c r="J248" s="343">
        <f t="shared" si="269"/>
        <v>1085</v>
      </c>
      <c r="K248" s="344">
        <f t="shared" si="269"/>
        <v>1144</v>
      </c>
      <c r="L248" s="344">
        <f t="shared" si="269"/>
        <v>1193</v>
      </c>
      <c r="M248" s="344">
        <f t="shared" si="269"/>
        <v>1243</v>
      </c>
      <c r="N248" s="344">
        <f t="shared" si="269"/>
        <v>1281</v>
      </c>
      <c r="O248" s="345">
        <f t="shared" si="212"/>
        <v>1318</v>
      </c>
      <c r="P248" s="257">
        <f t="shared" si="289"/>
        <v>1932.5</v>
      </c>
      <c r="Q248" s="248">
        <f t="shared" si="289"/>
        <v>2038.75</v>
      </c>
      <c r="R248" s="248">
        <f t="shared" si="289"/>
        <v>2125</v>
      </c>
      <c r="S248" s="454">
        <f t="shared" si="270"/>
        <v>2547.25</v>
      </c>
      <c r="T248" s="454">
        <f t="shared" si="270"/>
        <v>2623.4375</v>
      </c>
      <c r="U248" s="457">
        <f t="shared" si="270"/>
        <v>2701.0625</v>
      </c>
      <c r="V248" s="452">
        <f t="shared" si="290"/>
        <v>1131</v>
      </c>
      <c r="W248" s="405">
        <f t="shared" si="290"/>
        <v>1193</v>
      </c>
      <c r="X248" s="405">
        <f t="shared" si="290"/>
        <v>1244</v>
      </c>
      <c r="Y248" s="405">
        <f t="shared" si="290"/>
        <v>1491</v>
      </c>
      <c r="Z248" s="405">
        <f t="shared" si="221"/>
        <v>1535</v>
      </c>
      <c r="AA248" s="410">
        <f t="shared" si="271"/>
        <v>1581</v>
      </c>
      <c r="AB248" s="257">
        <f t="shared" si="272"/>
        <v>2319</v>
      </c>
      <c r="AC248" s="248">
        <f t="shared" si="272"/>
        <v>2446.5</v>
      </c>
      <c r="AD248" s="248">
        <f t="shared" si="272"/>
        <v>2550</v>
      </c>
      <c r="AE248" s="248">
        <f t="shared" si="272"/>
        <v>3056.7</v>
      </c>
      <c r="AF248" s="248">
        <f t="shared" si="272"/>
        <v>3148.125</v>
      </c>
      <c r="AG248" s="258">
        <f t="shared" si="226"/>
        <v>3241.2750000000001</v>
      </c>
      <c r="AH248" s="409">
        <f t="shared" si="227"/>
        <v>1357</v>
      </c>
      <c r="AI248" s="405">
        <f t="shared" si="228"/>
        <v>1432</v>
      </c>
      <c r="AJ248" s="405">
        <f t="shared" si="229"/>
        <v>1492</v>
      </c>
      <c r="AK248" s="405">
        <f t="shared" si="230"/>
        <v>1789</v>
      </c>
      <c r="AL248" s="405">
        <f t="shared" si="231"/>
        <v>1842</v>
      </c>
      <c r="AM248" s="410">
        <f t="shared" si="232"/>
        <v>1897</v>
      </c>
      <c r="AN248" s="263">
        <f t="shared" si="273"/>
        <v>2701.75</v>
      </c>
      <c r="AO248" s="366">
        <f t="shared" si="273"/>
        <v>2869.625</v>
      </c>
      <c r="AP248" s="366">
        <f t="shared" si="273"/>
        <v>2999</v>
      </c>
      <c r="AQ248" s="469">
        <f t="shared" si="273"/>
        <v>3433.5249999999996</v>
      </c>
      <c r="AR248" s="469">
        <f t="shared" si="273"/>
        <v>3530.84375</v>
      </c>
      <c r="AS248" s="470">
        <f t="shared" si="237"/>
        <v>3629.9562500000002</v>
      </c>
      <c r="AT248" s="445">
        <f t="shared" si="291"/>
        <v>1581</v>
      </c>
      <c r="AU248" s="446">
        <f t="shared" si="291"/>
        <v>1679</v>
      </c>
      <c r="AV248" s="446">
        <f t="shared" si="291"/>
        <v>1755</v>
      </c>
      <c r="AW248" s="446">
        <f t="shared" si="291"/>
        <v>2009</v>
      </c>
      <c r="AX248" s="446">
        <f t="shared" si="242"/>
        <v>2066</v>
      </c>
      <c r="AY248" s="447">
        <f t="shared" si="274"/>
        <v>2124</v>
      </c>
      <c r="AZ248" s="257">
        <f t="shared" si="275"/>
        <v>3084.5</v>
      </c>
      <c r="BA248" s="248">
        <f t="shared" si="275"/>
        <v>3292.75</v>
      </c>
      <c r="BB248" s="248">
        <f t="shared" si="275"/>
        <v>3448</v>
      </c>
      <c r="BC248" s="454">
        <f t="shared" si="275"/>
        <v>3810.3499999999995</v>
      </c>
      <c r="BD248" s="454">
        <f t="shared" si="275"/>
        <v>3913.5625</v>
      </c>
      <c r="BE248" s="457">
        <f t="shared" si="247"/>
        <v>4018.6375000000003</v>
      </c>
      <c r="BF248" s="409">
        <f t="shared" si="292"/>
        <v>1805</v>
      </c>
      <c r="BG248" s="405">
        <f t="shared" si="292"/>
        <v>1927</v>
      </c>
      <c r="BH248" s="405">
        <f t="shared" si="292"/>
        <v>2018</v>
      </c>
      <c r="BI248" s="405">
        <f t="shared" si="292"/>
        <v>2230</v>
      </c>
      <c r="BJ248" s="405">
        <f t="shared" si="252"/>
        <v>2290</v>
      </c>
      <c r="BK248" s="410">
        <f t="shared" si="276"/>
        <v>2351</v>
      </c>
      <c r="BL248" s="263">
        <f t="shared" si="277"/>
        <v>3467.25</v>
      </c>
      <c r="BM248" s="264">
        <f t="shared" si="277"/>
        <v>3715.875</v>
      </c>
      <c r="BN248" s="264">
        <f t="shared" si="277"/>
        <v>3897</v>
      </c>
      <c r="BO248" s="454">
        <f t="shared" si="277"/>
        <v>4187.1749999999993</v>
      </c>
      <c r="BP248" s="454">
        <f t="shared" si="277"/>
        <v>4296.28125</v>
      </c>
      <c r="BQ248" s="457">
        <f t="shared" si="257"/>
        <v>4407.3187500000004</v>
      </c>
      <c r="BR248" s="445">
        <f t="shared" si="293"/>
        <v>2029</v>
      </c>
      <c r="BS248" s="446">
        <f t="shared" si="293"/>
        <v>2174</v>
      </c>
      <c r="BT248" s="446">
        <f t="shared" si="293"/>
        <v>2280</v>
      </c>
      <c r="BU248" s="446">
        <f t="shared" si="293"/>
        <v>2450</v>
      </c>
      <c r="BV248" s="446">
        <f t="shared" si="262"/>
        <v>2514</v>
      </c>
      <c r="BW248" s="447">
        <f t="shared" si="278"/>
        <v>2579</v>
      </c>
      <c r="BX248" s="252">
        <v>3850</v>
      </c>
      <c r="BY248" s="387">
        <f t="shared" si="279"/>
        <v>4139</v>
      </c>
      <c r="BZ248" s="387">
        <f t="shared" si="280"/>
        <v>4346</v>
      </c>
      <c r="CA248" s="387">
        <f t="shared" si="281"/>
        <v>4564</v>
      </c>
      <c r="CB248" s="387">
        <f t="shared" si="282"/>
        <v>4679</v>
      </c>
      <c r="CC248" s="388">
        <f t="shared" si="283"/>
        <v>4796</v>
      </c>
      <c r="CD248" s="409">
        <f t="shared" si="294"/>
        <v>2253</v>
      </c>
      <c r="CE248" s="405">
        <f t="shared" si="294"/>
        <v>2422</v>
      </c>
      <c r="CF248" s="405">
        <f t="shared" si="294"/>
        <v>2543</v>
      </c>
      <c r="CG248" s="405">
        <f t="shared" si="294"/>
        <v>2670</v>
      </c>
      <c r="CH248" s="405">
        <f t="shared" si="267"/>
        <v>2738</v>
      </c>
      <c r="CI248" s="440">
        <f t="shared" si="284"/>
        <v>2806</v>
      </c>
      <c r="CJ248" s="246">
        <v>1.54</v>
      </c>
      <c r="CK248" s="389">
        <f t="shared" si="268"/>
        <v>1.6555</v>
      </c>
      <c r="CL248" s="389">
        <f t="shared" si="285"/>
        <v>1.738275</v>
      </c>
      <c r="CM248" s="389">
        <f t="shared" si="286"/>
        <v>1.8251887500000001</v>
      </c>
      <c r="CN248" s="389">
        <f t="shared" si="287"/>
        <v>1.8708184687500002</v>
      </c>
      <c r="CO248" s="390">
        <f t="shared" si="288"/>
        <v>1.9175889304687503</v>
      </c>
    </row>
    <row r="249" spans="1:93" ht="13.5" thickBot="1" x14ac:dyDescent="0.25">
      <c r="A249" s="678"/>
      <c r="B249" s="334" t="s">
        <v>237</v>
      </c>
      <c r="C249" s="335" t="s">
        <v>196</v>
      </c>
      <c r="D249" s="354">
        <v>1529</v>
      </c>
      <c r="E249" s="350">
        <v>1581</v>
      </c>
      <c r="F249" s="350">
        <v>1618</v>
      </c>
      <c r="G249" s="350">
        <v>1657</v>
      </c>
      <c r="H249" s="350">
        <v>1678</v>
      </c>
      <c r="I249" s="351">
        <v>1699</v>
      </c>
      <c r="J249" s="421">
        <f t="shared" si="269"/>
        <v>1073</v>
      </c>
      <c r="K249" s="422">
        <f t="shared" si="269"/>
        <v>1109</v>
      </c>
      <c r="L249" s="422">
        <f t="shared" si="269"/>
        <v>1135</v>
      </c>
      <c r="M249" s="422">
        <f t="shared" si="269"/>
        <v>1163</v>
      </c>
      <c r="N249" s="422">
        <f t="shared" si="269"/>
        <v>1177</v>
      </c>
      <c r="O249" s="423">
        <f t="shared" si="212"/>
        <v>1192</v>
      </c>
      <c r="P249" s="260">
        <f t="shared" si="289"/>
        <v>1911.25</v>
      </c>
      <c r="Q249" s="261">
        <f t="shared" si="289"/>
        <v>1976.25</v>
      </c>
      <c r="R249" s="261">
        <f t="shared" si="289"/>
        <v>2022.5</v>
      </c>
      <c r="S249" s="458">
        <f t="shared" si="270"/>
        <v>2381.9375</v>
      </c>
      <c r="T249" s="458">
        <f t="shared" si="270"/>
        <v>2412.125</v>
      </c>
      <c r="U249" s="459">
        <f t="shared" si="270"/>
        <v>2442.3125</v>
      </c>
      <c r="V249" s="453">
        <f t="shared" si="290"/>
        <v>1119</v>
      </c>
      <c r="W249" s="412">
        <f t="shared" si="290"/>
        <v>1157</v>
      </c>
      <c r="X249" s="412">
        <f t="shared" si="290"/>
        <v>1184</v>
      </c>
      <c r="Y249" s="412">
        <f t="shared" si="290"/>
        <v>1394</v>
      </c>
      <c r="Z249" s="412">
        <f t="shared" si="221"/>
        <v>1412</v>
      </c>
      <c r="AA249" s="413">
        <f t="shared" si="271"/>
        <v>1429</v>
      </c>
      <c r="AB249" s="260">
        <f t="shared" si="272"/>
        <v>2293.5</v>
      </c>
      <c r="AC249" s="261">
        <f t="shared" si="272"/>
        <v>2371.5</v>
      </c>
      <c r="AD249" s="261">
        <f t="shared" si="272"/>
        <v>2427</v>
      </c>
      <c r="AE249" s="261">
        <f t="shared" si="272"/>
        <v>2858.3249999999998</v>
      </c>
      <c r="AF249" s="261">
        <f t="shared" si="272"/>
        <v>2894.5499999999997</v>
      </c>
      <c r="AG249" s="262">
        <f t="shared" si="226"/>
        <v>2930.7750000000001</v>
      </c>
      <c r="AH249" s="411">
        <f t="shared" si="227"/>
        <v>1342</v>
      </c>
      <c r="AI249" s="412">
        <f t="shared" si="228"/>
        <v>1388</v>
      </c>
      <c r="AJ249" s="412">
        <f t="shared" si="229"/>
        <v>1420</v>
      </c>
      <c r="AK249" s="412">
        <f t="shared" si="230"/>
        <v>1673</v>
      </c>
      <c r="AL249" s="412">
        <f t="shared" si="231"/>
        <v>1694</v>
      </c>
      <c r="AM249" s="413">
        <f t="shared" si="232"/>
        <v>1715</v>
      </c>
      <c r="AN249" s="269">
        <f t="shared" si="273"/>
        <v>2657.625</v>
      </c>
      <c r="AO249" s="432">
        <f t="shared" si="273"/>
        <v>2786.625</v>
      </c>
      <c r="AP249" s="432">
        <f t="shared" si="273"/>
        <v>2878.75</v>
      </c>
      <c r="AQ249" s="471">
        <f t="shared" si="273"/>
        <v>3255.2437499999996</v>
      </c>
      <c r="AR249" s="471">
        <f t="shared" si="273"/>
        <v>3310.4124999999999</v>
      </c>
      <c r="AS249" s="472">
        <f t="shared" si="237"/>
        <v>3366.0812500000002</v>
      </c>
      <c r="AT249" s="448">
        <f t="shared" si="291"/>
        <v>1555</v>
      </c>
      <c r="AU249" s="449">
        <f t="shared" si="291"/>
        <v>1631</v>
      </c>
      <c r="AV249" s="449">
        <f t="shared" si="291"/>
        <v>1685</v>
      </c>
      <c r="AW249" s="449">
        <f t="shared" si="291"/>
        <v>1905</v>
      </c>
      <c r="AX249" s="449">
        <f t="shared" si="242"/>
        <v>1937</v>
      </c>
      <c r="AY249" s="450">
        <f t="shared" si="274"/>
        <v>1970</v>
      </c>
      <c r="AZ249" s="260">
        <f t="shared" si="275"/>
        <v>3021.75</v>
      </c>
      <c r="BA249" s="261">
        <f t="shared" si="275"/>
        <v>3201.75</v>
      </c>
      <c r="BB249" s="261">
        <f t="shared" si="275"/>
        <v>3330.5</v>
      </c>
      <c r="BC249" s="458">
        <f t="shared" si="275"/>
        <v>3652.1624999999995</v>
      </c>
      <c r="BD249" s="458">
        <f t="shared" si="275"/>
        <v>3726.2750000000001</v>
      </c>
      <c r="BE249" s="459">
        <f t="shared" si="247"/>
        <v>3801.3875000000003</v>
      </c>
      <c r="BF249" s="411">
        <f t="shared" si="292"/>
        <v>1768</v>
      </c>
      <c r="BG249" s="412">
        <f t="shared" si="292"/>
        <v>1874</v>
      </c>
      <c r="BH249" s="412">
        <f t="shared" si="292"/>
        <v>1949</v>
      </c>
      <c r="BI249" s="412">
        <f t="shared" si="292"/>
        <v>2137</v>
      </c>
      <c r="BJ249" s="412">
        <f t="shared" si="252"/>
        <v>2180</v>
      </c>
      <c r="BK249" s="413">
        <f t="shared" si="276"/>
        <v>2224</v>
      </c>
      <c r="BL249" s="269">
        <f t="shared" si="277"/>
        <v>3385.875</v>
      </c>
      <c r="BM249" s="270">
        <f t="shared" si="277"/>
        <v>3616.875</v>
      </c>
      <c r="BN249" s="270">
        <f t="shared" si="277"/>
        <v>3782.25</v>
      </c>
      <c r="BO249" s="458">
        <f t="shared" si="277"/>
        <v>4049.0812499999993</v>
      </c>
      <c r="BP249" s="458">
        <f t="shared" si="277"/>
        <v>4142.1374999999998</v>
      </c>
      <c r="BQ249" s="459">
        <f t="shared" si="257"/>
        <v>4236.6937500000004</v>
      </c>
      <c r="BR249" s="448">
        <f t="shared" si="293"/>
        <v>1981</v>
      </c>
      <c r="BS249" s="449">
        <f t="shared" si="293"/>
        <v>2116</v>
      </c>
      <c r="BT249" s="449">
        <f t="shared" si="293"/>
        <v>2213</v>
      </c>
      <c r="BU249" s="449">
        <f t="shared" si="293"/>
        <v>2369</v>
      </c>
      <c r="BV249" s="449">
        <f t="shared" si="262"/>
        <v>2424</v>
      </c>
      <c r="BW249" s="450">
        <f t="shared" si="278"/>
        <v>2479</v>
      </c>
      <c r="BX249" s="253">
        <v>3750</v>
      </c>
      <c r="BY249" s="431">
        <f t="shared" si="279"/>
        <v>4032</v>
      </c>
      <c r="BZ249" s="431">
        <f t="shared" si="280"/>
        <v>4234</v>
      </c>
      <c r="CA249" s="431">
        <f t="shared" si="281"/>
        <v>4446</v>
      </c>
      <c r="CB249" s="431">
        <f t="shared" si="282"/>
        <v>4558</v>
      </c>
      <c r="CC249" s="433">
        <f t="shared" si="283"/>
        <v>4672</v>
      </c>
      <c r="CD249" s="411">
        <f t="shared" si="294"/>
        <v>2194</v>
      </c>
      <c r="CE249" s="412">
        <f t="shared" si="294"/>
        <v>2359</v>
      </c>
      <c r="CF249" s="412">
        <f t="shared" si="294"/>
        <v>2477</v>
      </c>
      <c r="CG249" s="412">
        <f t="shared" si="294"/>
        <v>2601</v>
      </c>
      <c r="CH249" s="412">
        <f t="shared" si="267"/>
        <v>2667</v>
      </c>
      <c r="CI249" s="441">
        <f t="shared" si="284"/>
        <v>2734</v>
      </c>
      <c r="CJ249" s="247">
        <v>1.5</v>
      </c>
      <c r="CK249" s="391">
        <f t="shared" si="268"/>
        <v>1.6125</v>
      </c>
      <c r="CL249" s="391">
        <f t="shared" si="285"/>
        <v>1.693125</v>
      </c>
      <c r="CM249" s="391">
        <f t="shared" si="286"/>
        <v>1.7777812500000001</v>
      </c>
      <c r="CN249" s="391">
        <f t="shared" si="287"/>
        <v>1.82222578125</v>
      </c>
      <c r="CO249" s="392">
        <f t="shared" si="288"/>
        <v>1.8677814257812499</v>
      </c>
    </row>
    <row r="250" spans="1:93" ht="25.5" x14ac:dyDescent="0.2">
      <c r="A250" s="677">
        <v>15</v>
      </c>
      <c r="B250" s="330" t="s">
        <v>238</v>
      </c>
      <c r="C250" s="331" t="s">
        <v>136</v>
      </c>
      <c r="D250" s="352">
        <v>1802</v>
      </c>
      <c r="E250" s="346">
        <v>1902</v>
      </c>
      <c r="F250" s="346">
        <v>1985</v>
      </c>
      <c r="G250" s="346">
        <v>2070</v>
      </c>
      <c r="H250" s="346">
        <v>2134</v>
      </c>
      <c r="I250" s="347">
        <v>2198</v>
      </c>
      <c r="J250" s="418">
        <f t="shared" si="269"/>
        <v>1264</v>
      </c>
      <c r="K250" s="419">
        <f t="shared" si="269"/>
        <v>1335</v>
      </c>
      <c r="L250" s="419">
        <f t="shared" si="269"/>
        <v>1393</v>
      </c>
      <c r="M250" s="419">
        <f t="shared" si="269"/>
        <v>1452</v>
      </c>
      <c r="N250" s="419">
        <f t="shared" si="269"/>
        <v>1497</v>
      </c>
      <c r="O250" s="420">
        <f t="shared" si="212"/>
        <v>1542</v>
      </c>
      <c r="P250" s="415">
        <f t="shared" si="289"/>
        <v>2252.5</v>
      </c>
      <c r="Q250" s="416">
        <f t="shared" si="289"/>
        <v>2377.5</v>
      </c>
      <c r="R250" s="416">
        <f t="shared" si="289"/>
        <v>2481.25</v>
      </c>
      <c r="S250" s="455">
        <f t="shared" si="270"/>
        <v>2975.6249999999995</v>
      </c>
      <c r="T250" s="455">
        <f t="shared" si="270"/>
        <v>3067.6249999999995</v>
      </c>
      <c r="U250" s="456">
        <f t="shared" si="270"/>
        <v>3159.6249999999995</v>
      </c>
      <c r="V250" s="451">
        <f t="shared" si="290"/>
        <v>1318</v>
      </c>
      <c r="W250" s="407">
        <f t="shared" si="290"/>
        <v>1391</v>
      </c>
      <c r="X250" s="407">
        <f t="shared" si="290"/>
        <v>1452</v>
      </c>
      <c r="Y250" s="407">
        <f t="shared" si="290"/>
        <v>1741</v>
      </c>
      <c r="Z250" s="407">
        <f t="shared" si="221"/>
        <v>1795</v>
      </c>
      <c r="AA250" s="408">
        <f t="shared" si="271"/>
        <v>1849</v>
      </c>
      <c r="AB250" s="415">
        <f t="shared" si="272"/>
        <v>2703</v>
      </c>
      <c r="AC250" s="416">
        <f t="shared" si="272"/>
        <v>2853</v>
      </c>
      <c r="AD250" s="416">
        <f t="shared" si="272"/>
        <v>2977.5</v>
      </c>
      <c r="AE250" s="416">
        <f t="shared" si="272"/>
        <v>3570.7499999999995</v>
      </c>
      <c r="AF250" s="416">
        <f t="shared" si="272"/>
        <v>3681.1499999999992</v>
      </c>
      <c r="AG250" s="417">
        <f t="shared" si="226"/>
        <v>3791.5499999999993</v>
      </c>
      <c r="AH250" s="406">
        <f t="shared" si="227"/>
        <v>1582</v>
      </c>
      <c r="AI250" s="407">
        <f t="shared" si="228"/>
        <v>1670</v>
      </c>
      <c r="AJ250" s="407">
        <f t="shared" si="229"/>
        <v>1742</v>
      </c>
      <c r="AK250" s="407">
        <f t="shared" si="230"/>
        <v>2089</v>
      </c>
      <c r="AL250" s="407">
        <f t="shared" si="231"/>
        <v>2154</v>
      </c>
      <c r="AM250" s="408">
        <f t="shared" si="232"/>
        <v>2219</v>
      </c>
      <c r="AN250" s="429">
        <f t="shared" si="273"/>
        <v>3002.25</v>
      </c>
      <c r="AO250" s="427">
        <f t="shared" si="273"/>
        <v>3188</v>
      </c>
      <c r="AP250" s="427">
        <f t="shared" si="273"/>
        <v>3333.875</v>
      </c>
      <c r="AQ250" s="467">
        <f t="shared" si="273"/>
        <v>3834.0624999999995</v>
      </c>
      <c r="AR250" s="467">
        <f t="shared" si="273"/>
        <v>3945.8624999999993</v>
      </c>
      <c r="AS250" s="468">
        <f t="shared" si="237"/>
        <v>4058.4124999999995</v>
      </c>
      <c r="AT250" s="442">
        <f t="shared" si="291"/>
        <v>1757</v>
      </c>
      <c r="AU250" s="443">
        <f t="shared" si="291"/>
        <v>1865</v>
      </c>
      <c r="AV250" s="443">
        <f t="shared" si="291"/>
        <v>1951</v>
      </c>
      <c r="AW250" s="443">
        <f t="shared" si="291"/>
        <v>2243</v>
      </c>
      <c r="AX250" s="443">
        <f t="shared" si="242"/>
        <v>2309</v>
      </c>
      <c r="AY250" s="444">
        <f t="shared" si="274"/>
        <v>2375</v>
      </c>
      <c r="AZ250" s="415">
        <f t="shared" si="275"/>
        <v>3301.5</v>
      </c>
      <c r="BA250" s="416">
        <f t="shared" si="275"/>
        <v>3523</v>
      </c>
      <c r="BB250" s="416">
        <f t="shared" si="275"/>
        <v>3690.25</v>
      </c>
      <c r="BC250" s="455">
        <f t="shared" si="275"/>
        <v>4097.375</v>
      </c>
      <c r="BD250" s="455">
        <f t="shared" si="275"/>
        <v>4210.5749999999998</v>
      </c>
      <c r="BE250" s="456">
        <f t="shared" si="247"/>
        <v>4325.2749999999996</v>
      </c>
      <c r="BF250" s="406">
        <f t="shared" si="292"/>
        <v>1932</v>
      </c>
      <c r="BG250" s="407">
        <f t="shared" si="292"/>
        <v>2061</v>
      </c>
      <c r="BH250" s="407">
        <f t="shared" si="292"/>
        <v>2159</v>
      </c>
      <c r="BI250" s="407">
        <f t="shared" si="292"/>
        <v>2397</v>
      </c>
      <c r="BJ250" s="407">
        <f t="shared" si="252"/>
        <v>2464</v>
      </c>
      <c r="BK250" s="408">
        <f t="shared" si="276"/>
        <v>2531</v>
      </c>
      <c r="BL250" s="429">
        <f t="shared" si="277"/>
        <v>3600.75</v>
      </c>
      <c r="BM250" s="434">
        <f t="shared" si="277"/>
        <v>3858</v>
      </c>
      <c r="BN250" s="434">
        <f t="shared" si="277"/>
        <v>4046.625</v>
      </c>
      <c r="BO250" s="455">
        <f t="shared" si="277"/>
        <v>4360.6875</v>
      </c>
      <c r="BP250" s="455">
        <f t="shared" si="277"/>
        <v>4475.2875000000004</v>
      </c>
      <c r="BQ250" s="456">
        <f t="shared" si="257"/>
        <v>4592.1374999999998</v>
      </c>
      <c r="BR250" s="442">
        <f t="shared" si="293"/>
        <v>2107</v>
      </c>
      <c r="BS250" s="443">
        <f t="shared" si="293"/>
        <v>2257</v>
      </c>
      <c r="BT250" s="443">
        <f t="shared" si="293"/>
        <v>2368</v>
      </c>
      <c r="BU250" s="443">
        <f t="shared" si="293"/>
        <v>2552</v>
      </c>
      <c r="BV250" s="443">
        <f t="shared" si="262"/>
        <v>2619</v>
      </c>
      <c r="BW250" s="444">
        <f t="shared" si="278"/>
        <v>2687</v>
      </c>
      <c r="BX250" s="430">
        <v>3900</v>
      </c>
      <c r="BY250" s="426">
        <f t="shared" si="279"/>
        <v>4193</v>
      </c>
      <c r="BZ250" s="426">
        <f t="shared" si="280"/>
        <v>4403</v>
      </c>
      <c r="CA250" s="426">
        <f t="shared" si="281"/>
        <v>4624</v>
      </c>
      <c r="CB250" s="426">
        <f t="shared" si="282"/>
        <v>4740</v>
      </c>
      <c r="CC250" s="428">
        <f t="shared" si="283"/>
        <v>4859</v>
      </c>
      <c r="CD250" s="406">
        <f t="shared" si="294"/>
        <v>2282</v>
      </c>
      <c r="CE250" s="407">
        <f t="shared" si="294"/>
        <v>2453</v>
      </c>
      <c r="CF250" s="407">
        <f t="shared" si="294"/>
        <v>2576</v>
      </c>
      <c r="CG250" s="407">
        <f t="shared" si="294"/>
        <v>2706</v>
      </c>
      <c r="CH250" s="407">
        <f t="shared" si="267"/>
        <v>2773</v>
      </c>
      <c r="CI250" s="439">
        <f t="shared" si="284"/>
        <v>2843</v>
      </c>
      <c r="CJ250" s="402">
        <v>1.56</v>
      </c>
      <c r="CK250" s="403">
        <f t="shared" si="268"/>
        <v>1.677</v>
      </c>
      <c r="CL250" s="403">
        <f t="shared" si="285"/>
        <v>1.76085</v>
      </c>
      <c r="CM250" s="403">
        <f t="shared" si="286"/>
        <v>1.8488925</v>
      </c>
      <c r="CN250" s="403">
        <f t="shared" si="287"/>
        <v>1.8951148125000001</v>
      </c>
      <c r="CO250" s="404">
        <f t="shared" si="288"/>
        <v>1.9424926828125002</v>
      </c>
    </row>
    <row r="251" spans="1:93" x14ac:dyDescent="0.2">
      <c r="A251" s="679"/>
      <c r="B251" s="332" t="s">
        <v>239</v>
      </c>
      <c r="C251" s="333" t="s">
        <v>136</v>
      </c>
      <c r="D251" s="353">
        <v>1681</v>
      </c>
      <c r="E251" s="348">
        <v>1774</v>
      </c>
      <c r="F251" s="348">
        <v>1851</v>
      </c>
      <c r="G251" s="348">
        <v>1930</v>
      </c>
      <c r="H251" s="348">
        <v>1988</v>
      </c>
      <c r="I251" s="349">
        <v>2047</v>
      </c>
      <c r="J251" s="343">
        <f t="shared" si="269"/>
        <v>1180</v>
      </c>
      <c r="K251" s="344">
        <f t="shared" si="269"/>
        <v>1245</v>
      </c>
      <c r="L251" s="344">
        <f t="shared" si="269"/>
        <v>1299</v>
      </c>
      <c r="M251" s="344">
        <f t="shared" si="269"/>
        <v>1354</v>
      </c>
      <c r="N251" s="344">
        <f t="shared" si="269"/>
        <v>1395</v>
      </c>
      <c r="O251" s="345">
        <f t="shared" si="212"/>
        <v>1436</v>
      </c>
      <c r="P251" s="257">
        <f t="shared" si="289"/>
        <v>2101.25</v>
      </c>
      <c r="Q251" s="248">
        <f t="shared" si="289"/>
        <v>2217.5</v>
      </c>
      <c r="R251" s="248">
        <f t="shared" si="289"/>
        <v>2313.75</v>
      </c>
      <c r="S251" s="454">
        <f t="shared" si="270"/>
        <v>2774.375</v>
      </c>
      <c r="T251" s="454">
        <f t="shared" si="270"/>
        <v>2857.75</v>
      </c>
      <c r="U251" s="457">
        <f t="shared" si="270"/>
        <v>2942.5625</v>
      </c>
      <c r="V251" s="452">
        <f t="shared" si="290"/>
        <v>1230</v>
      </c>
      <c r="W251" s="405">
        <f t="shared" si="290"/>
        <v>1298</v>
      </c>
      <c r="X251" s="405">
        <f t="shared" si="290"/>
        <v>1354</v>
      </c>
      <c r="Y251" s="405">
        <f t="shared" si="290"/>
        <v>1624</v>
      </c>
      <c r="Z251" s="405">
        <f t="shared" si="221"/>
        <v>1672</v>
      </c>
      <c r="AA251" s="410">
        <f t="shared" si="271"/>
        <v>1722</v>
      </c>
      <c r="AB251" s="257">
        <f t="shared" si="272"/>
        <v>2521.5</v>
      </c>
      <c r="AC251" s="248">
        <f t="shared" si="272"/>
        <v>2661</v>
      </c>
      <c r="AD251" s="248">
        <f t="shared" si="272"/>
        <v>2776.5</v>
      </c>
      <c r="AE251" s="248">
        <f t="shared" si="272"/>
        <v>3329.25</v>
      </c>
      <c r="AF251" s="248">
        <f t="shared" si="272"/>
        <v>3429.2999999999997</v>
      </c>
      <c r="AG251" s="258">
        <f t="shared" si="226"/>
        <v>3531.0749999999998</v>
      </c>
      <c r="AH251" s="409">
        <f t="shared" si="227"/>
        <v>1476</v>
      </c>
      <c r="AI251" s="405">
        <f t="shared" si="228"/>
        <v>1557</v>
      </c>
      <c r="AJ251" s="405">
        <f t="shared" si="229"/>
        <v>1625</v>
      </c>
      <c r="AK251" s="405">
        <f t="shared" si="230"/>
        <v>1948</v>
      </c>
      <c r="AL251" s="405">
        <f t="shared" si="231"/>
        <v>2007</v>
      </c>
      <c r="AM251" s="410">
        <f t="shared" si="232"/>
        <v>2066</v>
      </c>
      <c r="AN251" s="263">
        <f t="shared" si="273"/>
        <v>2853.625</v>
      </c>
      <c r="AO251" s="366">
        <f t="shared" si="273"/>
        <v>3030.5</v>
      </c>
      <c r="AP251" s="366">
        <f t="shared" si="273"/>
        <v>3168.875</v>
      </c>
      <c r="AQ251" s="469">
        <f t="shared" si="273"/>
        <v>3637.9375</v>
      </c>
      <c r="AR251" s="469">
        <f t="shared" si="273"/>
        <v>3741.7249999999999</v>
      </c>
      <c r="AS251" s="470">
        <f t="shared" si="237"/>
        <v>3847.3062499999996</v>
      </c>
      <c r="AT251" s="445">
        <f t="shared" si="291"/>
        <v>1670</v>
      </c>
      <c r="AU251" s="446">
        <f t="shared" si="291"/>
        <v>1773</v>
      </c>
      <c r="AV251" s="446">
        <f t="shared" si="291"/>
        <v>1854</v>
      </c>
      <c r="AW251" s="446">
        <f t="shared" si="291"/>
        <v>2129</v>
      </c>
      <c r="AX251" s="446">
        <f t="shared" si="242"/>
        <v>2189</v>
      </c>
      <c r="AY251" s="447">
        <f t="shared" si="274"/>
        <v>2251</v>
      </c>
      <c r="AZ251" s="257">
        <f t="shared" si="275"/>
        <v>3185.75</v>
      </c>
      <c r="BA251" s="248">
        <f t="shared" si="275"/>
        <v>3400</v>
      </c>
      <c r="BB251" s="248">
        <f t="shared" si="275"/>
        <v>3561.25</v>
      </c>
      <c r="BC251" s="454">
        <f t="shared" si="275"/>
        <v>3946.625</v>
      </c>
      <c r="BD251" s="454">
        <f t="shared" si="275"/>
        <v>4054.15</v>
      </c>
      <c r="BE251" s="457">
        <f t="shared" si="247"/>
        <v>4163.5374999999995</v>
      </c>
      <c r="BF251" s="409">
        <f t="shared" si="292"/>
        <v>1864</v>
      </c>
      <c r="BG251" s="405">
        <f t="shared" si="292"/>
        <v>1989</v>
      </c>
      <c r="BH251" s="405">
        <f t="shared" si="292"/>
        <v>2084</v>
      </c>
      <c r="BI251" s="405">
        <f t="shared" si="292"/>
        <v>2309</v>
      </c>
      <c r="BJ251" s="405">
        <f t="shared" si="252"/>
        <v>2372</v>
      </c>
      <c r="BK251" s="410">
        <f t="shared" si="276"/>
        <v>2436</v>
      </c>
      <c r="BL251" s="263">
        <f t="shared" si="277"/>
        <v>3517.875</v>
      </c>
      <c r="BM251" s="264">
        <f t="shared" si="277"/>
        <v>3769.5</v>
      </c>
      <c r="BN251" s="264">
        <f t="shared" si="277"/>
        <v>3953.625</v>
      </c>
      <c r="BO251" s="454">
        <f t="shared" si="277"/>
        <v>4255.3125</v>
      </c>
      <c r="BP251" s="454">
        <f t="shared" si="277"/>
        <v>4366.5749999999998</v>
      </c>
      <c r="BQ251" s="457">
        <f t="shared" si="257"/>
        <v>4479.7687499999993</v>
      </c>
      <c r="BR251" s="445">
        <f t="shared" si="293"/>
        <v>2058</v>
      </c>
      <c r="BS251" s="446">
        <f t="shared" si="293"/>
        <v>2206</v>
      </c>
      <c r="BT251" s="446">
        <f t="shared" si="293"/>
        <v>2313</v>
      </c>
      <c r="BU251" s="446">
        <f t="shared" si="293"/>
        <v>2490</v>
      </c>
      <c r="BV251" s="446">
        <f t="shared" si="262"/>
        <v>2555</v>
      </c>
      <c r="BW251" s="447">
        <f t="shared" si="278"/>
        <v>2621</v>
      </c>
      <c r="BX251" s="252">
        <v>3850</v>
      </c>
      <c r="BY251" s="387">
        <f t="shared" si="279"/>
        <v>4139</v>
      </c>
      <c r="BZ251" s="387">
        <f t="shared" si="280"/>
        <v>4346</v>
      </c>
      <c r="CA251" s="387">
        <f t="shared" si="281"/>
        <v>4564</v>
      </c>
      <c r="CB251" s="387">
        <f t="shared" si="282"/>
        <v>4679</v>
      </c>
      <c r="CC251" s="388">
        <f t="shared" si="283"/>
        <v>4796</v>
      </c>
      <c r="CD251" s="409">
        <f t="shared" si="294"/>
        <v>2253</v>
      </c>
      <c r="CE251" s="405">
        <f t="shared" si="294"/>
        <v>2422</v>
      </c>
      <c r="CF251" s="405">
        <f t="shared" si="294"/>
        <v>2543</v>
      </c>
      <c r="CG251" s="405">
        <f t="shared" si="294"/>
        <v>2670</v>
      </c>
      <c r="CH251" s="405">
        <f t="shared" si="267"/>
        <v>2738</v>
      </c>
      <c r="CI251" s="440">
        <f t="shared" si="284"/>
        <v>2806</v>
      </c>
      <c r="CJ251" s="246">
        <v>1.54</v>
      </c>
      <c r="CK251" s="389">
        <f t="shared" si="268"/>
        <v>1.6555</v>
      </c>
      <c r="CL251" s="389">
        <f t="shared" si="285"/>
        <v>1.738275</v>
      </c>
      <c r="CM251" s="389">
        <f t="shared" si="286"/>
        <v>1.8251887500000001</v>
      </c>
      <c r="CN251" s="389">
        <f t="shared" si="287"/>
        <v>1.8708184687500002</v>
      </c>
      <c r="CO251" s="390">
        <f t="shared" si="288"/>
        <v>1.9175889304687503</v>
      </c>
    </row>
    <row r="252" spans="1:93" x14ac:dyDescent="0.2">
      <c r="A252" s="679"/>
      <c r="B252" s="332" t="s">
        <v>240</v>
      </c>
      <c r="C252" s="333" t="s">
        <v>136</v>
      </c>
      <c r="D252" s="353">
        <v>1546</v>
      </c>
      <c r="E252" s="348">
        <v>1631</v>
      </c>
      <c r="F252" s="348">
        <v>1700</v>
      </c>
      <c r="G252" s="348">
        <v>1772</v>
      </c>
      <c r="H252" s="348">
        <v>1825</v>
      </c>
      <c r="I252" s="349">
        <v>1879</v>
      </c>
      <c r="J252" s="343">
        <f t="shared" si="269"/>
        <v>1085</v>
      </c>
      <c r="K252" s="344">
        <f t="shared" si="269"/>
        <v>1144</v>
      </c>
      <c r="L252" s="344">
        <f t="shared" si="269"/>
        <v>1193</v>
      </c>
      <c r="M252" s="344">
        <f t="shared" si="269"/>
        <v>1243</v>
      </c>
      <c r="N252" s="344">
        <f t="shared" si="269"/>
        <v>1281</v>
      </c>
      <c r="O252" s="345">
        <f t="shared" si="212"/>
        <v>1318</v>
      </c>
      <c r="P252" s="257">
        <f t="shared" si="289"/>
        <v>1932.5</v>
      </c>
      <c r="Q252" s="248">
        <f t="shared" si="289"/>
        <v>2038.75</v>
      </c>
      <c r="R252" s="248">
        <f t="shared" si="289"/>
        <v>2125</v>
      </c>
      <c r="S252" s="454">
        <f t="shared" si="270"/>
        <v>2547.25</v>
      </c>
      <c r="T252" s="454">
        <f t="shared" si="270"/>
        <v>2623.4375</v>
      </c>
      <c r="U252" s="457">
        <f t="shared" si="270"/>
        <v>2701.0625</v>
      </c>
      <c r="V252" s="452">
        <f t="shared" si="290"/>
        <v>1131</v>
      </c>
      <c r="W252" s="405">
        <f t="shared" si="290"/>
        <v>1193</v>
      </c>
      <c r="X252" s="405">
        <f t="shared" si="290"/>
        <v>1244</v>
      </c>
      <c r="Y252" s="405">
        <f t="shared" si="290"/>
        <v>1491</v>
      </c>
      <c r="Z252" s="405">
        <f t="shared" si="221"/>
        <v>1535</v>
      </c>
      <c r="AA252" s="410">
        <f t="shared" si="271"/>
        <v>1581</v>
      </c>
      <c r="AB252" s="257">
        <f t="shared" si="272"/>
        <v>2319</v>
      </c>
      <c r="AC252" s="248">
        <f t="shared" si="272"/>
        <v>2446.5</v>
      </c>
      <c r="AD252" s="248">
        <f t="shared" si="272"/>
        <v>2550</v>
      </c>
      <c r="AE252" s="248">
        <f t="shared" si="272"/>
        <v>3056.7</v>
      </c>
      <c r="AF252" s="248">
        <f t="shared" si="272"/>
        <v>3148.125</v>
      </c>
      <c r="AG252" s="258">
        <f t="shared" si="226"/>
        <v>3241.2750000000001</v>
      </c>
      <c r="AH252" s="409">
        <f t="shared" si="227"/>
        <v>1357</v>
      </c>
      <c r="AI252" s="405">
        <f t="shared" si="228"/>
        <v>1432</v>
      </c>
      <c r="AJ252" s="405">
        <f t="shared" si="229"/>
        <v>1492</v>
      </c>
      <c r="AK252" s="405">
        <f t="shared" si="230"/>
        <v>1789</v>
      </c>
      <c r="AL252" s="405">
        <f t="shared" si="231"/>
        <v>1842</v>
      </c>
      <c r="AM252" s="410">
        <f t="shared" si="232"/>
        <v>1897</v>
      </c>
      <c r="AN252" s="263">
        <f t="shared" si="273"/>
        <v>2676.75</v>
      </c>
      <c r="AO252" s="366">
        <f t="shared" si="273"/>
        <v>2842.875</v>
      </c>
      <c r="AP252" s="366">
        <f t="shared" si="273"/>
        <v>2971</v>
      </c>
      <c r="AQ252" s="469">
        <f t="shared" si="273"/>
        <v>3404.0249999999996</v>
      </c>
      <c r="AR252" s="469">
        <f t="shared" si="273"/>
        <v>3500.59375</v>
      </c>
      <c r="AS252" s="470">
        <f t="shared" si="237"/>
        <v>3598.9562500000002</v>
      </c>
      <c r="AT252" s="445">
        <f t="shared" si="291"/>
        <v>1566</v>
      </c>
      <c r="AU252" s="446">
        <f t="shared" si="291"/>
        <v>1664</v>
      </c>
      <c r="AV252" s="446">
        <f t="shared" si="291"/>
        <v>1739</v>
      </c>
      <c r="AW252" s="446">
        <f t="shared" si="291"/>
        <v>1992</v>
      </c>
      <c r="AX252" s="446">
        <f t="shared" si="242"/>
        <v>2048</v>
      </c>
      <c r="AY252" s="447">
        <f t="shared" si="274"/>
        <v>2106</v>
      </c>
      <c r="AZ252" s="257">
        <f t="shared" si="275"/>
        <v>3034.5</v>
      </c>
      <c r="BA252" s="248">
        <f t="shared" si="275"/>
        <v>3239.25</v>
      </c>
      <c r="BB252" s="248">
        <f t="shared" si="275"/>
        <v>3392</v>
      </c>
      <c r="BC252" s="454">
        <f t="shared" si="275"/>
        <v>3751.3499999999995</v>
      </c>
      <c r="BD252" s="454">
        <f t="shared" si="275"/>
        <v>3853.0625</v>
      </c>
      <c r="BE252" s="457">
        <f t="shared" si="247"/>
        <v>3956.6375000000003</v>
      </c>
      <c r="BF252" s="409">
        <f t="shared" si="292"/>
        <v>1776</v>
      </c>
      <c r="BG252" s="405">
        <f t="shared" si="292"/>
        <v>1895</v>
      </c>
      <c r="BH252" s="405">
        <f t="shared" si="292"/>
        <v>1985</v>
      </c>
      <c r="BI252" s="405">
        <f t="shared" si="292"/>
        <v>2195</v>
      </c>
      <c r="BJ252" s="405">
        <f t="shared" si="252"/>
        <v>2255</v>
      </c>
      <c r="BK252" s="410">
        <f t="shared" si="276"/>
        <v>2315</v>
      </c>
      <c r="BL252" s="263">
        <f t="shared" si="277"/>
        <v>3392.25</v>
      </c>
      <c r="BM252" s="264">
        <f t="shared" si="277"/>
        <v>3635.625</v>
      </c>
      <c r="BN252" s="264">
        <f t="shared" si="277"/>
        <v>3813</v>
      </c>
      <c r="BO252" s="454">
        <f t="shared" si="277"/>
        <v>4098.6749999999993</v>
      </c>
      <c r="BP252" s="454">
        <f t="shared" si="277"/>
        <v>4205.53125</v>
      </c>
      <c r="BQ252" s="457">
        <f t="shared" si="257"/>
        <v>4314.3187500000004</v>
      </c>
      <c r="BR252" s="445">
        <f t="shared" si="293"/>
        <v>1985</v>
      </c>
      <c r="BS252" s="446">
        <f t="shared" si="293"/>
        <v>2127</v>
      </c>
      <c r="BT252" s="446">
        <f t="shared" si="293"/>
        <v>2231</v>
      </c>
      <c r="BU252" s="446">
        <f t="shared" si="293"/>
        <v>2398</v>
      </c>
      <c r="BV252" s="446">
        <f t="shared" si="262"/>
        <v>2461</v>
      </c>
      <c r="BW252" s="447">
        <f t="shared" si="278"/>
        <v>2524</v>
      </c>
      <c r="BX252" s="252">
        <v>3750</v>
      </c>
      <c r="BY252" s="387">
        <f t="shared" si="279"/>
        <v>4032</v>
      </c>
      <c r="BZ252" s="387">
        <f t="shared" si="280"/>
        <v>4234</v>
      </c>
      <c r="CA252" s="387">
        <f t="shared" si="281"/>
        <v>4446</v>
      </c>
      <c r="CB252" s="387">
        <f t="shared" si="282"/>
        <v>4558</v>
      </c>
      <c r="CC252" s="388">
        <f t="shared" si="283"/>
        <v>4672</v>
      </c>
      <c r="CD252" s="409">
        <f t="shared" si="294"/>
        <v>2194</v>
      </c>
      <c r="CE252" s="405">
        <f t="shared" si="294"/>
        <v>2359</v>
      </c>
      <c r="CF252" s="405">
        <f t="shared" si="294"/>
        <v>2477</v>
      </c>
      <c r="CG252" s="405">
        <f t="shared" si="294"/>
        <v>2601</v>
      </c>
      <c r="CH252" s="405">
        <f t="shared" si="267"/>
        <v>2667</v>
      </c>
      <c r="CI252" s="440">
        <f t="shared" si="284"/>
        <v>2734</v>
      </c>
      <c r="CJ252" s="246">
        <v>1.5</v>
      </c>
      <c r="CK252" s="389">
        <f t="shared" si="268"/>
        <v>1.6125</v>
      </c>
      <c r="CL252" s="389">
        <f t="shared" si="285"/>
        <v>1.693125</v>
      </c>
      <c r="CM252" s="389">
        <f t="shared" si="286"/>
        <v>1.7777812500000001</v>
      </c>
      <c r="CN252" s="389">
        <f t="shared" si="287"/>
        <v>1.82222578125</v>
      </c>
      <c r="CO252" s="390">
        <f t="shared" si="288"/>
        <v>1.8677814257812499</v>
      </c>
    </row>
    <row r="253" spans="1:93" ht="13.5" thickBot="1" x14ac:dyDescent="0.25">
      <c r="A253" s="678"/>
      <c r="B253" s="334" t="s">
        <v>241</v>
      </c>
      <c r="C253" s="335" t="s">
        <v>136</v>
      </c>
      <c r="D253" s="354">
        <v>1529</v>
      </c>
      <c r="E253" s="350">
        <v>1581</v>
      </c>
      <c r="F253" s="350">
        <v>1618</v>
      </c>
      <c r="G253" s="350">
        <v>1657</v>
      </c>
      <c r="H253" s="350">
        <v>1678</v>
      </c>
      <c r="I253" s="351">
        <v>1699</v>
      </c>
      <c r="J253" s="421">
        <f t="shared" si="269"/>
        <v>1073</v>
      </c>
      <c r="K253" s="422">
        <f t="shared" si="269"/>
        <v>1109</v>
      </c>
      <c r="L253" s="422">
        <f t="shared" si="269"/>
        <v>1135</v>
      </c>
      <c r="M253" s="422">
        <f t="shared" si="269"/>
        <v>1163</v>
      </c>
      <c r="N253" s="422">
        <f t="shared" si="269"/>
        <v>1177</v>
      </c>
      <c r="O253" s="423">
        <f t="shared" si="212"/>
        <v>1192</v>
      </c>
      <c r="P253" s="260">
        <f t="shared" si="289"/>
        <v>1911.25</v>
      </c>
      <c r="Q253" s="261">
        <f t="shared" si="289"/>
        <v>1976.25</v>
      </c>
      <c r="R253" s="261">
        <f t="shared" si="289"/>
        <v>2022.5</v>
      </c>
      <c r="S253" s="458">
        <f t="shared" si="270"/>
        <v>2381.9375</v>
      </c>
      <c r="T253" s="458">
        <f t="shared" si="270"/>
        <v>2412.125</v>
      </c>
      <c r="U253" s="459">
        <f t="shared" si="270"/>
        <v>2442.3125</v>
      </c>
      <c r="V253" s="453">
        <f t="shared" si="290"/>
        <v>1119</v>
      </c>
      <c r="W253" s="412">
        <f t="shared" si="290"/>
        <v>1157</v>
      </c>
      <c r="X253" s="412">
        <f t="shared" si="290"/>
        <v>1184</v>
      </c>
      <c r="Y253" s="412">
        <f t="shared" si="290"/>
        <v>1394</v>
      </c>
      <c r="Z253" s="412">
        <f t="shared" si="221"/>
        <v>1412</v>
      </c>
      <c r="AA253" s="413">
        <f t="shared" si="271"/>
        <v>1429</v>
      </c>
      <c r="AB253" s="260">
        <f t="shared" si="272"/>
        <v>2293.5</v>
      </c>
      <c r="AC253" s="261">
        <f t="shared" si="272"/>
        <v>2371.5</v>
      </c>
      <c r="AD253" s="261">
        <f t="shared" si="272"/>
        <v>2427</v>
      </c>
      <c r="AE253" s="261">
        <f t="shared" si="272"/>
        <v>2858.3249999999998</v>
      </c>
      <c r="AF253" s="261">
        <f t="shared" si="272"/>
        <v>2894.5499999999997</v>
      </c>
      <c r="AG253" s="262">
        <f t="shared" si="226"/>
        <v>2930.7750000000001</v>
      </c>
      <c r="AH253" s="411">
        <f t="shared" si="227"/>
        <v>1342</v>
      </c>
      <c r="AI253" s="412">
        <f t="shared" si="228"/>
        <v>1388</v>
      </c>
      <c r="AJ253" s="412">
        <f t="shared" si="229"/>
        <v>1420</v>
      </c>
      <c r="AK253" s="412">
        <f t="shared" si="230"/>
        <v>1673</v>
      </c>
      <c r="AL253" s="412">
        <f t="shared" si="231"/>
        <v>1694</v>
      </c>
      <c r="AM253" s="413">
        <f t="shared" si="232"/>
        <v>1715</v>
      </c>
      <c r="AN253" s="269">
        <f t="shared" si="273"/>
        <v>2622.625</v>
      </c>
      <c r="AO253" s="432">
        <f t="shared" si="273"/>
        <v>2748.875</v>
      </c>
      <c r="AP253" s="432">
        <f t="shared" si="273"/>
        <v>2839.25</v>
      </c>
      <c r="AQ253" s="471">
        <f t="shared" si="273"/>
        <v>3213.7437499999996</v>
      </c>
      <c r="AR253" s="471">
        <f t="shared" si="273"/>
        <v>3267.6624999999999</v>
      </c>
      <c r="AS253" s="472">
        <f t="shared" si="237"/>
        <v>3322.3312500000002</v>
      </c>
      <c r="AT253" s="448">
        <f t="shared" si="291"/>
        <v>1535</v>
      </c>
      <c r="AU253" s="449">
        <f t="shared" si="291"/>
        <v>1609</v>
      </c>
      <c r="AV253" s="449">
        <f t="shared" si="291"/>
        <v>1661</v>
      </c>
      <c r="AW253" s="449">
        <f t="shared" si="291"/>
        <v>1881</v>
      </c>
      <c r="AX253" s="449">
        <f t="shared" si="242"/>
        <v>1912</v>
      </c>
      <c r="AY253" s="450">
        <f t="shared" si="274"/>
        <v>1944</v>
      </c>
      <c r="AZ253" s="260">
        <f t="shared" si="275"/>
        <v>2951.75</v>
      </c>
      <c r="BA253" s="261">
        <f t="shared" si="275"/>
        <v>3126.25</v>
      </c>
      <c r="BB253" s="261">
        <f t="shared" si="275"/>
        <v>3251.5</v>
      </c>
      <c r="BC253" s="458">
        <f t="shared" si="275"/>
        <v>3569.1624999999995</v>
      </c>
      <c r="BD253" s="458">
        <f t="shared" si="275"/>
        <v>3640.7750000000001</v>
      </c>
      <c r="BE253" s="459">
        <f t="shared" si="247"/>
        <v>3713.8875000000003</v>
      </c>
      <c r="BF253" s="411">
        <f t="shared" si="292"/>
        <v>1727</v>
      </c>
      <c r="BG253" s="412">
        <f t="shared" si="292"/>
        <v>1829</v>
      </c>
      <c r="BH253" s="412">
        <f t="shared" si="292"/>
        <v>1903</v>
      </c>
      <c r="BI253" s="412">
        <f t="shared" si="292"/>
        <v>2088</v>
      </c>
      <c r="BJ253" s="412">
        <f t="shared" si="252"/>
        <v>2130</v>
      </c>
      <c r="BK253" s="413">
        <f t="shared" si="276"/>
        <v>2173</v>
      </c>
      <c r="BL253" s="269">
        <f t="shared" si="277"/>
        <v>3280.875</v>
      </c>
      <c r="BM253" s="270">
        <f t="shared" si="277"/>
        <v>3503.625</v>
      </c>
      <c r="BN253" s="270">
        <f t="shared" si="277"/>
        <v>3663.75</v>
      </c>
      <c r="BO253" s="458">
        <f t="shared" si="277"/>
        <v>3924.5812499999993</v>
      </c>
      <c r="BP253" s="458">
        <f t="shared" si="277"/>
        <v>4013.8875000000003</v>
      </c>
      <c r="BQ253" s="459">
        <f t="shared" si="257"/>
        <v>4105.4437500000004</v>
      </c>
      <c r="BR253" s="448">
        <f t="shared" si="293"/>
        <v>1920</v>
      </c>
      <c r="BS253" s="449">
        <f t="shared" si="293"/>
        <v>2050</v>
      </c>
      <c r="BT253" s="449">
        <f t="shared" si="293"/>
        <v>2144</v>
      </c>
      <c r="BU253" s="449">
        <f t="shared" si="293"/>
        <v>2296</v>
      </c>
      <c r="BV253" s="449">
        <f t="shared" si="262"/>
        <v>2349</v>
      </c>
      <c r="BW253" s="450">
        <f t="shared" si="278"/>
        <v>2402</v>
      </c>
      <c r="BX253" s="253">
        <v>3610</v>
      </c>
      <c r="BY253" s="431">
        <f t="shared" si="279"/>
        <v>3881</v>
      </c>
      <c r="BZ253" s="431">
        <f t="shared" si="280"/>
        <v>4076</v>
      </c>
      <c r="CA253" s="431">
        <f t="shared" si="281"/>
        <v>4280</v>
      </c>
      <c r="CB253" s="431">
        <f t="shared" si="282"/>
        <v>4387</v>
      </c>
      <c r="CC253" s="433">
        <f t="shared" si="283"/>
        <v>4497</v>
      </c>
      <c r="CD253" s="411">
        <f t="shared" si="294"/>
        <v>2112</v>
      </c>
      <c r="CE253" s="412">
        <f t="shared" si="294"/>
        <v>2271</v>
      </c>
      <c r="CF253" s="412">
        <f t="shared" si="294"/>
        <v>2385</v>
      </c>
      <c r="CG253" s="412">
        <f t="shared" si="294"/>
        <v>2504</v>
      </c>
      <c r="CH253" s="412">
        <f t="shared" si="267"/>
        <v>2567</v>
      </c>
      <c r="CI253" s="441">
        <f t="shared" si="284"/>
        <v>2631</v>
      </c>
      <c r="CJ253" s="247">
        <v>1.44</v>
      </c>
      <c r="CK253" s="391">
        <f t="shared" si="268"/>
        <v>1.548</v>
      </c>
      <c r="CL253" s="391">
        <f t="shared" si="285"/>
        <v>1.6254</v>
      </c>
      <c r="CM253" s="391">
        <f t="shared" si="286"/>
        <v>1.7066699999999999</v>
      </c>
      <c r="CN253" s="391">
        <f t="shared" si="287"/>
        <v>1.7493367499999999</v>
      </c>
      <c r="CO253" s="392">
        <f t="shared" si="288"/>
        <v>1.7930701687499999</v>
      </c>
    </row>
    <row r="254" spans="1:93" ht="25.5" x14ac:dyDescent="0.2">
      <c r="A254" s="677">
        <v>16</v>
      </c>
      <c r="B254" s="330" t="s">
        <v>272</v>
      </c>
      <c r="C254" s="331" t="s">
        <v>136</v>
      </c>
      <c r="D254" s="352">
        <v>1541</v>
      </c>
      <c r="E254" s="346">
        <v>1626</v>
      </c>
      <c r="F254" s="346">
        <v>1696</v>
      </c>
      <c r="G254" s="346">
        <v>1767</v>
      </c>
      <c r="H254" s="346">
        <v>1820</v>
      </c>
      <c r="I254" s="347">
        <v>1873</v>
      </c>
      <c r="J254" s="418">
        <f t="shared" si="269"/>
        <v>1081</v>
      </c>
      <c r="K254" s="419">
        <f t="shared" si="269"/>
        <v>1141</v>
      </c>
      <c r="L254" s="419">
        <f t="shared" si="269"/>
        <v>1190</v>
      </c>
      <c r="M254" s="419">
        <f t="shared" si="269"/>
        <v>1240</v>
      </c>
      <c r="N254" s="419">
        <f t="shared" si="269"/>
        <v>1277</v>
      </c>
      <c r="O254" s="420">
        <f t="shared" si="212"/>
        <v>1314</v>
      </c>
      <c r="P254" s="415">
        <f t="shared" si="289"/>
        <v>1926.25</v>
      </c>
      <c r="Q254" s="416">
        <f t="shared" si="289"/>
        <v>2032.5</v>
      </c>
      <c r="R254" s="416">
        <f t="shared" si="289"/>
        <v>2120</v>
      </c>
      <c r="S254" s="455">
        <f t="shared" si="270"/>
        <v>2540.0625</v>
      </c>
      <c r="T254" s="455">
        <f t="shared" si="270"/>
        <v>2616.25</v>
      </c>
      <c r="U254" s="456">
        <f t="shared" si="270"/>
        <v>2692.4375</v>
      </c>
      <c r="V254" s="451">
        <f t="shared" si="290"/>
        <v>1127</v>
      </c>
      <c r="W254" s="407">
        <f t="shared" si="290"/>
        <v>1190</v>
      </c>
      <c r="X254" s="407">
        <f t="shared" si="290"/>
        <v>1241</v>
      </c>
      <c r="Y254" s="407">
        <f t="shared" si="290"/>
        <v>1486</v>
      </c>
      <c r="Z254" s="407">
        <f t="shared" si="221"/>
        <v>1531</v>
      </c>
      <c r="AA254" s="408">
        <f t="shared" si="271"/>
        <v>1576</v>
      </c>
      <c r="AB254" s="415">
        <f t="shared" si="272"/>
        <v>2311.5</v>
      </c>
      <c r="AC254" s="416">
        <f t="shared" si="272"/>
        <v>2439</v>
      </c>
      <c r="AD254" s="416">
        <f t="shared" si="272"/>
        <v>2544</v>
      </c>
      <c r="AE254" s="416">
        <f t="shared" si="272"/>
        <v>3048.0749999999998</v>
      </c>
      <c r="AF254" s="416">
        <f t="shared" si="272"/>
        <v>3139.5</v>
      </c>
      <c r="AG254" s="417">
        <f t="shared" si="226"/>
        <v>3230.9249999999997</v>
      </c>
      <c r="AH254" s="406">
        <f t="shared" si="227"/>
        <v>1353</v>
      </c>
      <c r="AI254" s="407">
        <f t="shared" si="228"/>
        <v>1427</v>
      </c>
      <c r="AJ254" s="407">
        <f t="shared" si="229"/>
        <v>1489</v>
      </c>
      <c r="AK254" s="407">
        <f t="shared" si="230"/>
        <v>1784</v>
      </c>
      <c r="AL254" s="407">
        <f t="shared" si="231"/>
        <v>1837</v>
      </c>
      <c r="AM254" s="408">
        <f t="shared" si="232"/>
        <v>1891</v>
      </c>
      <c r="AN254" s="429">
        <f t="shared" si="273"/>
        <v>2708.625</v>
      </c>
      <c r="AO254" s="427">
        <f t="shared" si="273"/>
        <v>2877.5</v>
      </c>
      <c r="AP254" s="427">
        <f t="shared" si="273"/>
        <v>3008.75</v>
      </c>
      <c r="AQ254" s="467">
        <f t="shared" si="273"/>
        <v>3442.0562499999996</v>
      </c>
      <c r="AR254" s="467">
        <f t="shared" si="273"/>
        <v>3539.625</v>
      </c>
      <c r="AS254" s="468">
        <f t="shared" si="237"/>
        <v>3637.9437499999999</v>
      </c>
      <c r="AT254" s="442">
        <f t="shared" si="291"/>
        <v>1585</v>
      </c>
      <c r="AU254" s="443">
        <f t="shared" si="291"/>
        <v>1684</v>
      </c>
      <c r="AV254" s="443">
        <f t="shared" si="291"/>
        <v>1761</v>
      </c>
      <c r="AW254" s="443">
        <f t="shared" si="291"/>
        <v>2014</v>
      </c>
      <c r="AX254" s="443">
        <f t="shared" si="242"/>
        <v>2071</v>
      </c>
      <c r="AY254" s="444">
        <f t="shared" si="274"/>
        <v>2129</v>
      </c>
      <c r="AZ254" s="415">
        <f t="shared" si="275"/>
        <v>3105.75</v>
      </c>
      <c r="BA254" s="416">
        <f t="shared" si="275"/>
        <v>3316</v>
      </c>
      <c r="BB254" s="416">
        <f t="shared" si="275"/>
        <v>3473.5</v>
      </c>
      <c r="BC254" s="455">
        <f t="shared" si="275"/>
        <v>3836.0374999999995</v>
      </c>
      <c r="BD254" s="455">
        <f t="shared" si="275"/>
        <v>3939.75</v>
      </c>
      <c r="BE254" s="456">
        <f t="shared" si="247"/>
        <v>4044.9625000000001</v>
      </c>
      <c r="BF254" s="406">
        <f t="shared" si="292"/>
        <v>1817</v>
      </c>
      <c r="BG254" s="407">
        <f t="shared" si="292"/>
        <v>1940</v>
      </c>
      <c r="BH254" s="407">
        <f t="shared" si="292"/>
        <v>2032</v>
      </c>
      <c r="BI254" s="407">
        <f t="shared" si="292"/>
        <v>2245</v>
      </c>
      <c r="BJ254" s="407">
        <f t="shared" si="252"/>
        <v>2305</v>
      </c>
      <c r="BK254" s="408">
        <f t="shared" si="276"/>
        <v>2367</v>
      </c>
      <c r="BL254" s="429">
        <f t="shared" si="277"/>
        <v>3502.875</v>
      </c>
      <c r="BM254" s="434">
        <f t="shared" si="277"/>
        <v>3754.5</v>
      </c>
      <c r="BN254" s="434">
        <f t="shared" si="277"/>
        <v>3938.25</v>
      </c>
      <c r="BO254" s="455">
        <f t="shared" si="277"/>
        <v>4230.0187499999993</v>
      </c>
      <c r="BP254" s="455">
        <f t="shared" si="277"/>
        <v>4339.875</v>
      </c>
      <c r="BQ254" s="456">
        <f t="shared" si="257"/>
        <v>4451.9812499999998</v>
      </c>
      <c r="BR254" s="442">
        <f t="shared" si="293"/>
        <v>2050</v>
      </c>
      <c r="BS254" s="443">
        <f t="shared" si="293"/>
        <v>2197</v>
      </c>
      <c r="BT254" s="443">
        <f t="shared" si="293"/>
        <v>2304</v>
      </c>
      <c r="BU254" s="443">
        <f t="shared" si="293"/>
        <v>2475</v>
      </c>
      <c r="BV254" s="443">
        <f t="shared" si="262"/>
        <v>2539</v>
      </c>
      <c r="BW254" s="444">
        <f t="shared" si="278"/>
        <v>2605</v>
      </c>
      <c r="BX254" s="430">
        <v>3900</v>
      </c>
      <c r="BY254" s="426">
        <f t="shared" si="279"/>
        <v>4193</v>
      </c>
      <c r="BZ254" s="426">
        <f t="shared" si="280"/>
        <v>4403</v>
      </c>
      <c r="CA254" s="426">
        <f t="shared" si="281"/>
        <v>4624</v>
      </c>
      <c r="CB254" s="426">
        <f t="shared" si="282"/>
        <v>4740</v>
      </c>
      <c r="CC254" s="428">
        <f t="shared" si="283"/>
        <v>4859</v>
      </c>
      <c r="CD254" s="406">
        <f t="shared" si="294"/>
        <v>2282</v>
      </c>
      <c r="CE254" s="407">
        <f t="shared" si="294"/>
        <v>2453</v>
      </c>
      <c r="CF254" s="407">
        <f t="shared" si="294"/>
        <v>2576</v>
      </c>
      <c r="CG254" s="407">
        <f t="shared" si="294"/>
        <v>2706</v>
      </c>
      <c r="CH254" s="407">
        <f t="shared" si="267"/>
        <v>2773</v>
      </c>
      <c r="CI254" s="439">
        <f t="shared" si="284"/>
        <v>2843</v>
      </c>
      <c r="CJ254" s="402">
        <v>1.56</v>
      </c>
      <c r="CK254" s="403">
        <f t="shared" si="268"/>
        <v>1.677</v>
      </c>
      <c r="CL254" s="403">
        <f t="shared" si="285"/>
        <v>1.76085</v>
      </c>
      <c r="CM254" s="403">
        <f t="shared" si="286"/>
        <v>1.8488925</v>
      </c>
      <c r="CN254" s="403">
        <f t="shared" si="287"/>
        <v>1.8951148125000001</v>
      </c>
      <c r="CO254" s="404">
        <f t="shared" si="288"/>
        <v>1.9424926828125002</v>
      </c>
    </row>
    <row r="255" spans="1:93" x14ac:dyDescent="0.2">
      <c r="A255" s="679"/>
      <c r="B255" s="332" t="s">
        <v>242</v>
      </c>
      <c r="C255" s="333" t="s">
        <v>136</v>
      </c>
      <c r="D255" s="353">
        <v>1539</v>
      </c>
      <c r="E255" s="348">
        <v>1623</v>
      </c>
      <c r="F255" s="348">
        <v>1693</v>
      </c>
      <c r="G255" s="348">
        <v>1764</v>
      </c>
      <c r="H255" s="348">
        <v>1817</v>
      </c>
      <c r="I255" s="349">
        <v>1870</v>
      </c>
      <c r="J255" s="343">
        <f t="shared" si="269"/>
        <v>1080</v>
      </c>
      <c r="K255" s="344">
        <f t="shared" si="269"/>
        <v>1139</v>
      </c>
      <c r="L255" s="344">
        <f t="shared" si="269"/>
        <v>1188</v>
      </c>
      <c r="M255" s="344">
        <f t="shared" si="269"/>
        <v>1238</v>
      </c>
      <c r="N255" s="344">
        <f t="shared" si="269"/>
        <v>1275</v>
      </c>
      <c r="O255" s="345">
        <f t="shared" si="212"/>
        <v>1312</v>
      </c>
      <c r="P255" s="257">
        <f t="shared" si="289"/>
        <v>1923.75</v>
      </c>
      <c r="Q255" s="248">
        <f t="shared" si="289"/>
        <v>2028.75</v>
      </c>
      <c r="R255" s="248">
        <f t="shared" si="289"/>
        <v>2116.25</v>
      </c>
      <c r="S255" s="454">
        <f t="shared" si="270"/>
        <v>2535.75</v>
      </c>
      <c r="T255" s="454">
        <f t="shared" si="270"/>
        <v>2611.9375</v>
      </c>
      <c r="U255" s="457">
        <f t="shared" si="270"/>
        <v>2688.125</v>
      </c>
      <c r="V255" s="452">
        <f t="shared" si="290"/>
        <v>1126</v>
      </c>
      <c r="W255" s="405">
        <f t="shared" si="290"/>
        <v>1187</v>
      </c>
      <c r="X255" s="405">
        <f t="shared" si="290"/>
        <v>1239</v>
      </c>
      <c r="Y255" s="405">
        <f t="shared" si="290"/>
        <v>1484</v>
      </c>
      <c r="Z255" s="405">
        <f t="shared" si="221"/>
        <v>1528</v>
      </c>
      <c r="AA255" s="410">
        <f t="shared" si="271"/>
        <v>1573</v>
      </c>
      <c r="AB255" s="257">
        <f t="shared" si="272"/>
        <v>2308.5</v>
      </c>
      <c r="AC255" s="248">
        <f t="shared" si="272"/>
        <v>2434.5</v>
      </c>
      <c r="AD255" s="248">
        <f t="shared" si="272"/>
        <v>2539.5</v>
      </c>
      <c r="AE255" s="248">
        <f t="shared" si="272"/>
        <v>3042.9</v>
      </c>
      <c r="AF255" s="248">
        <f t="shared" si="272"/>
        <v>3134.3249999999998</v>
      </c>
      <c r="AG255" s="258">
        <f t="shared" si="226"/>
        <v>3225.75</v>
      </c>
      <c r="AH255" s="409">
        <f t="shared" si="227"/>
        <v>1351</v>
      </c>
      <c r="AI255" s="405">
        <f t="shared" si="228"/>
        <v>1425</v>
      </c>
      <c r="AJ255" s="405">
        <f t="shared" si="229"/>
        <v>1486</v>
      </c>
      <c r="AK255" s="405">
        <f t="shared" si="230"/>
        <v>1781</v>
      </c>
      <c r="AL255" s="405">
        <f t="shared" si="231"/>
        <v>1834</v>
      </c>
      <c r="AM255" s="410">
        <f t="shared" si="232"/>
        <v>1888</v>
      </c>
      <c r="AN255" s="263">
        <f t="shared" si="273"/>
        <v>2693.875</v>
      </c>
      <c r="AO255" s="366">
        <f t="shared" si="273"/>
        <v>2860.625</v>
      </c>
      <c r="AP255" s="366">
        <f t="shared" si="273"/>
        <v>2991.125</v>
      </c>
      <c r="AQ255" s="469">
        <f t="shared" si="273"/>
        <v>3423.1750000000002</v>
      </c>
      <c r="AR255" s="469">
        <f t="shared" si="273"/>
        <v>3520.4937499999996</v>
      </c>
      <c r="AS255" s="470">
        <f t="shared" si="237"/>
        <v>3618.3125</v>
      </c>
      <c r="AT255" s="445">
        <f t="shared" si="291"/>
        <v>1576</v>
      </c>
      <c r="AU255" s="446">
        <f t="shared" si="291"/>
        <v>1674</v>
      </c>
      <c r="AV255" s="446">
        <f t="shared" si="291"/>
        <v>1750</v>
      </c>
      <c r="AW255" s="446">
        <f t="shared" si="291"/>
        <v>2003</v>
      </c>
      <c r="AX255" s="446">
        <f t="shared" si="242"/>
        <v>2060</v>
      </c>
      <c r="AY255" s="447">
        <f t="shared" si="274"/>
        <v>2117</v>
      </c>
      <c r="AZ255" s="257">
        <f t="shared" si="275"/>
        <v>3079.25</v>
      </c>
      <c r="BA255" s="248">
        <f t="shared" si="275"/>
        <v>3286.75</v>
      </c>
      <c r="BB255" s="248">
        <f t="shared" si="275"/>
        <v>3442.75</v>
      </c>
      <c r="BC255" s="454">
        <f t="shared" si="275"/>
        <v>3803.4500000000003</v>
      </c>
      <c r="BD255" s="454">
        <f t="shared" si="275"/>
        <v>3906.6624999999995</v>
      </c>
      <c r="BE255" s="457">
        <f t="shared" si="247"/>
        <v>4010.875</v>
      </c>
      <c r="BF255" s="409">
        <f t="shared" si="292"/>
        <v>1802</v>
      </c>
      <c r="BG255" s="405">
        <f t="shared" si="292"/>
        <v>1923</v>
      </c>
      <c r="BH255" s="405">
        <f t="shared" si="292"/>
        <v>2015</v>
      </c>
      <c r="BI255" s="405">
        <f t="shared" si="292"/>
        <v>2226</v>
      </c>
      <c r="BJ255" s="405">
        <f t="shared" si="252"/>
        <v>2286</v>
      </c>
      <c r="BK255" s="410">
        <f t="shared" si="276"/>
        <v>2347</v>
      </c>
      <c r="BL255" s="263">
        <f t="shared" si="277"/>
        <v>3464.625</v>
      </c>
      <c r="BM255" s="264">
        <f t="shared" si="277"/>
        <v>3712.875</v>
      </c>
      <c r="BN255" s="264">
        <f t="shared" si="277"/>
        <v>3894.375</v>
      </c>
      <c r="BO255" s="454">
        <f t="shared" si="277"/>
        <v>4183.7250000000004</v>
      </c>
      <c r="BP255" s="454">
        <f t="shared" si="277"/>
        <v>4292.8312499999993</v>
      </c>
      <c r="BQ255" s="457">
        <f t="shared" si="257"/>
        <v>4403.4375</v>
      </c>
      <c r="BR255" s="445">
        <f t="shared" si="293"/>
        <v>2027</v>
      </c>
      <c r="BS255" s="446">
        <f t="shared" si="293"/>
        <v>2173</v>
      </c>
      <c r="BT255" s="446">
        <f t="shared" si="293"/>
        <v>2279</v>
      </c>
      <c r="BU255" s="446">
        <f t="shared" si="293"/>
        <v>2448</v>
      </c>
      <c r="BV255" s="446">
        <f t="shared" si="262"/>
        <v>2512</v>
      </c>
      <c r="BW255" s="447">
        <f t="shared" si="278"/>
        <v>2577</v>
      </c>
      <c r="BX255" s="252">
        <v>3850</v>
      </c>
      <c r="BY255" s="387">
        <f t="shared" si="279"/>
        <v>4139</v>
      </c>
      <c r="BZ255" s="387">
        <f t="shared" si="280"/>
        <v>4346</v>
      </c>
      <c r="CA255" s="387">
        <f t="shared" si="281"/>
        <v>4564</v>
      </c>
      <c r="CB255" s="387">
        <f t="shared" si="282"/>
        <v>4679</v>
      </c>
      <c r="CC255" s="388">
        <f t="shared" si="283"/>
        <v>4796</v>
      </c>
      <c r="CD255" s="409">
        <f t="shared" si="294"/>
        <v>2253</v>
      </c>
      <c r="CE255" s="405">
        <f t="shared" si="294"/>
        <v>2422</v>
      </c>
      <c r="CF255" s="405">
        <f t="shared" si="294"/>
        <v>2543</v>
      </c>
      <c r="CG255" s="405">
        <f t="shared" si="294"/>
        <v>2670</v>
      </c>
      <c r="CH255" s="405">
        <f t="shared" si="267"/>
        <v>2738</v>
      </c>
      <c r="CI255" s="440">
        <f t="shared" si="284"/>
        <v>2806</v>
      </c>
      <c r="CJ255" s="246">
        <v>1.54</v>
      </c>
      <c r="CK255" s="389">
        <f t="shared" si="268"/>
        <v>1.6555</v>
      </c>
      <c r="CL255" s="389">
        <f t="shared" si="285"/>
        <v>1.738275</v>
      </c>
      <c r="CM255" s="389">
        <f t="shared" si="286"/>
        <v>1.8251887500000001</v>
      </c>
      <c r="CN255" s="389">
        <f t="shared" si="287"/>
        <v>1.8708184687500002</v>
      </c>
      <c r="CO255" s="390">
        <f t="shared" si="288"/>
        <v>1.9175889304687503</v>
      </c>
    </row>
    <row r="256" spans="1:93" x14ac:dyDescent="0.2">
      <c r="A256" s="679"/>
      <c r="B256" s="332" t="s">
        <v>243</v>
      </c>
      <c r="C256" s="333" t="s">
        <v>136</v>
      </c>
      <c r="D256" s="353">
        <v>1534</v>
      </c>
      <c r="E256" s="348">
        <v>1618</v>
      </c>
      <c r="F256" s="348">
        <v>1687</v>
      </c>
      <c r="G256" s="348">
        <v>1758</v>
      </c>
      <c r="H256" s="348">
        <v>1811</v>
      </c>
      <c r="I256" s="349">
        <v>1864</v>
      </c>
      <c r="J256" s="343">
        <f t="shared" si="269"/>
        <v>1076</v>
      </c>
      <c r="K256" s="344">
        <f t="shared" si="269"/>
        <v>1135</v>
      </c>
      <c r="L256" s="344">
        <f t="shared" si="269"/>
        <v>1184</v>
      </c>
      <c r="M256" s="344">
        <f t="shared" si="269"/>
        <v>1234</v>
      </c>
      <c r="N256" s="344">
        <f t="shared" si="269"/>
        <v>1271</v>
      </c>
      <c r="O256" s="345">
        <f t="shared" si="212"/>
        <v>1308</v>
      </c>
      <c r="P256" s="257">
        <f t="shared" si="289"/>
        <v>1917.5</v>
      </c>
      <c r="Q256" s="248">
        <f t="shared" si="289"/>
        <v>2022.5</v>
      </c>
      <c r="R256" s="248">
        <f t="shared" si="289"/>
        <v>2108.75</v>
      </c>
      <c r="S256" s="454">
        <f t="shared" si="270"/>
        <v>2527.125</v>
      </c>
      <c r="T256" s="454">
        <f t="shared" si="270"/>
        <v>2603.3125</v>
      </c>
      <c r="U256" s="457">
        <f t="shared" si="270"/>
        <v>2679.5</v>
      </c>
      <c r="V256" s="452">
        <f t="shared" si="290"/>
        <v>1122</v>
      </c>
      <c r="W256" s="405">
        <f t="shared" si="290"/>
        <v>1184</v>
      </c>
      <c r="X256" s="405">
        <f t="shared" si="290"/>
        <v>1234</v>
      </c>
      <c r="Y256" s="405">
        <f t="shared" si="290"/>
        <v>1479</v>
      </c>
      <c r="Z256" s="405">
        <f t="shared" si="221"/>
        <v>1523</v>
      </c>
      <c r="AA256" s="410">
        <f t="shared" si="271"/>
        <v>1568</v>
      </c>
      <c r="AB256" s="257">
        <f t="shared" si="272"/>
        <v>2301</v>
      </c>
      <c r="AC256" s="248">
        <f t="shared" si="272"/>
        <v>2427</v>
      </c>
      <c r="AD256" s="248">
        <f t="shared" si="272"/>
        <v>2530.5</v>
      </c>
      <c r="AE256" s="248">
        <f t="shared" si="272"/>
        <v>3032.5499999999997</v>
      </c>
      <c r="AF256" s="248">
        <f t="shared" si="272"/>
        <v>3123.9749999999999</v>
      </c>
      <c r="AG256" s="258">
        <f t="shared" si="226"/>
        <v>3215.4</v>
      </c>
      <c r="AH256" s="409">
        <f t="shared" si="227"/>
        <v>1347</v>
      </c>
      <c r="AI256" s="405">
        <f t="shared" si="228"/>
        <v>1420</v>
      </c>
      <c r="AJ256" s="405">
        <f t="shared" si="229"/>
        <v>1481</v>
      </c>
      <c r="AK256" s="405">
        <f t="shared" si="230"/>
        <v>1775</v>
      </c>
      <c r="AL256" s="405">
        <f t="shared" si="231"/>
        <v>1828</v>
      </c>
      <c r="AM256" s="410">
        <f t="shared" si="232"/>
        <v>1882</v>
      </c>
      <c r="AN256" s="263">
        <f t="shared" si="273"/>
        <v>2663.25</v>
      </c>
      <c r="AO256" s="366">
        <f t="shared" si="273"/>
        <v>2828.25</v>
      </c>
      <c r="AP256" s="366">
        <f t="shared" si="273"/>
        <v>2956.375</v>
      </c>
      <c r="AQ256" s="469">
        <f t="shared" si="273"/>
        <v>3385.9124999999999</v>
      </c>
      <c r="AR256" s="469">
        <f t="shared" si="273"/>
        <v>3482.4812499999998</v>
      </c>
      <c r="AS256" s="470">
        <f t="shared" si="237"/>
        <v>3579.55</v>
      </c>
      <c r="AT256" s="445">
        <f t="shared" si="291"/>
        <v>1559</v>
      </c>
      <c r="AU256" s="446">
        <f t="shared" si="291"/>
        <v>1655</v>
      </c>
      <c r="AV256" s="446">
        <f t="shared" si="291"/>
        <v>1730</v>
      </c>
      <c r="AW256" s="446">
        <f t="shared" si="291"/>
        <v>1981</v>
      </c>
      <c r="AX256" s="446">
        <f t="shared" si="242"/>
        <v>2038</v>
      </c>
      <c r="AY256" s="447">
        <f t="shared" si="274"/>
        <v>2095</v>
      </c>
      <c r="AZ256" s="257">
        <f t="shared" si="275"/>
        <v>3025.5</v>
      </c>
      <c r="BA256" s="248">
        <f t="shared" si="275"/>
        <v>3229.5</v>
      </c>
      <c r="BB256" s="248">
        <f t="shared" si="275"/>
        <v>3382.25</v>
      </c>
      <c r="BC256" s="454">
        <f t="shared" si="275"/>
        <v>3739.2750000000001</v>
      </c>
      <c r="BD256" s="454">
        <f t="shared" si="275"/>
        <v>3840.9874999999997</v>
      </c>
      <c r="BE256" s="457">
        <f t="shared" si="247"/>
        <v>3943.7000000000003</v>
      </c>
      <c r="BF256" s="409">
        <f t="shared" si="292"/>
        <v>1770</v>
      </c>
      <c r="BG256" s="405">
        <f t="shared" si="292"/>
        <v>1890</v>
      </c>
      <c r="BH256" s="405">
        <f t="shared" si="292"/>
        <v>1979</v>
      </c>
      <c r="BI256" s="405">
        <f t="shared" si="292"/>
        <v>2188</v>
      </c>
      <c r="BJ256" s="405">
        <f t="shared" si="252"/>
        <v>2247</v>
      </c>
      <c r="BK256" s="410">
        <f t="shared" si="276"/>
        <v>2308</v>
      </c>
      <c r="BL256" s="263">
        <f t="shared" si="277"/>
        <v>3387.75</v>
      </c>
      <c r="BM256" s="264">
        <f t="shared" si="277"/>
        <v>3630.75</v>
      </c>
      <c r="BN256" s="264">
        <f t="shared" si="277"/>
        <v>3808.125</v>
      </c>
      <c r="BO256" s="454">
        <f t="shared" si="277"/>
        <v>4092.6375000000003</v>
      </c>
      <c r="BP256" s="454">
        <f t="shared" si="277"/>
        <v>4199.4937499999996</v>
      </c>
      <c r="BQ256" s="457">
        <f t="shared" si="257"/>
        <v>4307.8500000000004</v>
      </c>
      <c r="BR256" s="445">
        <f t="shared" si="293"/>
        <v>1982</v>
      </c>
      <c r="BS256" s="446">
        <f t="shared" si="293"/>
        <v>2124</v>
      </c>
      <c r="BT256" s="446">
        <f t="shared" si="293"/>
        <v>2228</v>
      </c>
      <c r="BU256" s="446">
        <f t="shared" si="293"/>
        <v>2395</v>
      </c>
      <c r="BV256" s="446">
        <f t="shared" si="262"/>
        <v>2457</v>
      </c>
      <c r="BW256" s="447">
        <f t="shared" si="278"/>
        <v>2521</v>
      </c>
      <c r="BX256" s="252">
        <v>3750</v>
      </c>
      <c r="BY256" s="387">
        <f t="shared" si="279"/>
        <v>4032</v>
      </c>
      <c r="BZ256" s="387">
        <f t="shared" si="280"/>
        <v>4234</v>
      </c>
      <c r="CA256" s="387">
        <f t="shared" si="281"/>
        <v>4446</v>
      </c>
      <c r="CB256" s="387">
        <f t="shared" si="282"/>
        <v>4558</v>
      </c>
      <c r="CC256" s="388">
        <f t="shared" si="283"/>
        <v>4672</v>
      </c>
      <c r="CD256" s="409">
        <f t="shared" si="294"/>
        <v>2194</v>
      </c>
      <c r="CE256" s="405">
        <f t="shared" si="294"/>
        <v>2359</v>
      </c>
      <c r="CF256" s="405">
        <f t="shared" si="294"/>
        <v>2477</v>
      </c>
      <c r="CG256" s="405">
        <f t="shared" si="294"/>
        <v>2601</v>
      </c>
      <c r="CH256" s="405">
        <f t="shared" si="267"/>
        <v>2667</v>
      </c>
      <c r="CI256" s="440">
        <f t="shared" si="284"/>
        <v>2734</v>
      </c>
      <c r="CJ256" s="246">
        <v>1.5</v>
      </c>
      <c r="CK256" s="389">
        <f t="shared" si="268"/>
        <v>1.6125</v>
      </c>
      <c r="CL256" s="389">
        <f t="shared" si="285"/>
        <v>1.693125</v>
      </c>
      <c r="CM256" s="389">
        <f t="shared" si="286"/>
        <v>1.7777812500000001</v>
      </c>
      <c r="CN256" s="389">
        <f t="shared" si="287"/>
        <v>1.82222578125</v>
      </c>
      <c r="CO256" s="390">
        <f t="shared" si="288"/>
        <v>1.8677814257812499</v>
      </c>
    </row>
    <row r="257" spans="1:93" ht="13.5" thickBot="1" x14ac:dyDescent="0.25">
      <c r="A257" s="678"/>
      <c r="B257" s="334" t="s">
        <v>244</v>
      </c>
      <c r="C257" s="335" t="s">
        <v>136</v>
      </c>
      <c r="D257" s="354">
        <v>1529</v>
      </c>
      <c r="E257" s="350">
        <v>1581</v>
      </c>
      <c r="F257" s="350">
        <v>1618</v>
      </c>
      <c r="G257" s="350">
        <v>1657</v>
      </c>
      <c r="H257" s="350">
        <v>1678</v>
      </c>
      <c r="I257" s="351">
        <v>1699</v>
      </c>
      <c r="J257" s="421">
        <f t="shared" si="269"/>
        <v>1073</v>
      </c>
      <c r="K257" s="422">
        <f t="shared" si="269"/>
        <v>1109</v>
      </c>
      <c r="L257" s="422">
        <f t="shared" si="269"/>
        <v>1135</v>
      </c>
      <c r="M257" s="422">
        <f t="shared" si="269"/>
        <v>1163</v>
      </c>
      <c r="N257" s="422">
        <f t="shared" si="269"/>
        <v>1177</v>
      </c>
      <c r="O257" s="423">
        <f t="shared" si="212"/>
        <v>1192</v>
      </c>
      <c r="P257" s="260">
        <f t="shared" si="289"/>
        <v>1911.25</v>
      </c>
      <c r="Q257" s="261">
        <f t="shared" si="289"/>
        <v>1976.25</v>
      </c>
      <c r="R257" s="261">
        <f t="shared" si="289"/>
        <v>2022.5</v>
      </c>
      <c r="S257" s="458">
        <f t="shared" si="270"/>
        <v>2381.9375</v>
      </c>
      <c r="T257" s="458">
        <f t="shared" si="270"/>
        <v>2412.125</v>
      </c>
      <c r="U257" s="459">
        <f t="shared" si="270"/>
        <v>2442.3125</v>
      </c>
      <c r="V257" s="453">
        <f t="shared" si="290"/>
        <v>1119</v>
      </c>
      <c r="W257" s="412">
        <f t="shared" si="290"/>
        <v>1157</v>
      </c>
      <c r="X257" s="412">
        <f t="shared" si="290"/>
        <v>1184</v>
      </c>
      <c r="Y257" s="412">
        <f t="shared" si="290"/>
        <v>1394</v>
      </c>
      <c r="Z257" s="412">
        <f t="shared" si="221"/>
        <v>1412</v>
      </c>
      <c r="AA257" s="413">
        <f t="shared" si="271"/>
        <v>1429</v>
      </c>
      <c r="AB257" s="260">
        <f t="shared" si="272"/>
        <v>2293.5</v>
      </c>
      <c r="AC257" s="261">
        <f t="shared" si="272"/>
        <v>2371.5</v>
      </c>
      <c r="AD257" s="261">
        <f t="shared" si="272"/>
        <v>2427</v>
      </c>
      <c r="AE257" s="261">
        <f t="shared" si="272"/>
        <v>2858.3249999999998</v>
      </c>
      <c r="AF257" s="261">
        <f t="shared" si="272"/>
        <v>2894.5499999999997</v>
      </c>
      <c r="AG257" s="262">
        <f t="shared" si="226"/>
        <v>2930.7750000000001</v>
      </c>
      <c r="AH257" s="411">
        <f t="shared" si="227"/>
        <v>1342</v>
      </c>
      <c r="AI257" s="412">
        <f t="shared" si="228"/>
        <v>1388</v>
      </c>
      <c r="AJ257" s="412">
        <f t="shared" si="229"/>
        <v>1420</v>
      </c>
      <c r="AK257" s="412">
        <f t="shared" si="230"/>
        <v>1673</v>
      </c>
      <c r="AL257" s="412">
        <f t="shared" si="231"/>
        <v>1694</v>
      </c>
      <c r="AM257" s="413">
        <f t="shared" si="232"/>
        <v>1715</v>
      </c>
      <c r="AN257" s="269">
        <f t="shared" si="273"/>
        <v>2622.625</v>
      </c>
      <c r="AO257" s="432">
        <f t="shared" si="273"/>
        <v>2748.875</v>
      </c>
      <c r="AP257" s="432">
        <f t="shared" si="273"/>
        <v>2839.25</v>
      </c>
      <c r="AQ257" s="471">
        <f t="shared" si="273"/>
        <v>3213.7437499999996</v>
      </c>
      <c r="AR257" s="471">
        <f t="shared" si="273"/>
        <v>3267.6624999999999</v>
      </c>
      <c r="AS257" s="472">
        <f t="shared" si="237"/>
        <v>3322.3312500000002</v>
      </c>
      <c r="AT257" s="448">
        <f t="shared" si="291"/>
        <v>1535</v>
      </c>
      <c r="AU257" s="449">
        <f t="shared" si="291"/>
        <v>1609</v>
      </c>
      <c r="AV257" s="449">
        <f t="shared" si="291"/>
        <v>1661</v>
      </c>
      <c r="AW257" s="449">
        <f t="shared" si="291"/>
        <v>1881</v>
      </c>
      <c r="AX257" s="449">
        <f t="shared" si="242"/>
        <v>1912</v>
      </c>
      <c r="AY257" s="450">
        <f t="shared" si="274"/>
        <v>1944</v>
      </c>
      <c r="AZ257" s="260">
        <f t="shared" si="275"/>
        <v>2951.75</v>
      </c>
      <c r="BA257" s="261">
        <f t="shared" si="275"/>
        <v>3126.25</v>
      </c>
      <c r="BB257" s="261">
        <f t="shared" si="275"/>
        <v>3251.5</v>
      </c>
      <c r="BC257" s="458">
        <f t="shared" si="275"/>
        <v>3569.1624999999995</v>
      </c>
      <c r="BD257" s="458">
        <f t="shared" si="275"/>
        <v>3640.7750000000001</v>
      </c>
      <c r="BE257" s="459">
        <f t="shared" si="247"/>
        <v>3713.8875000000003</v>
      </c>
      <c r="BF257" s="411">
        <f t="shared" si="292"/>
        <v>1727</v>
      </c>
      <c r="BG257" s="412">
        <f t="shared" si="292"/>
        <v>1829</v>
      </c>
      <c r="BH257" s="412">
        <f t="shared" si="292"/>
        <v>1903</v>
      </c>
      <c r="BI257" s="412">
        <f t="shared" si="292"/>
        <v>2088</v>
      </c>
      <c r="BJ257" s="412">
        <f t="shared" si="252"/>
        <v>2130</v>
      </c>
      <c r="BK257" s="413">
        <f t="shared" si="276"/>
        <v>2173</v>
      </c>
      <c r="BL257" s="269">
        <f t="shared" si="277"/>
        <v>3280.875</v>
      </c>
      <c r="BM257" s="270">
        <f t="shared" si="277"/>
        <v>3503.625</v>
      </c>
      <c r="BN257" s="270">
        <f t="shared" si="277"/>
        <v>3663.75</v>
      </c>
      <c r="BO257" s="458">
        <f t="shared" si="277"/>
        <v>3924.5812499999993</v>
      </c>
      <c r="BP257" s="458">
        <f t="shared" si="277"/>
        <v>4013.8875000000003</v>
      </c>
      <c r="BQ257" s="459">
        <f t="shared" si="257"/>
        <v>4105.4437500000004</v>
      </c>
      <c r="BR257" s="448">
        <f t="shared" si="293"/>
        <v>1920</v>
      </c>
      <c r="BS257" s="449">
        <f t="shared" si="293"/>
        <v>2050</v>
      </c>
      <c r="BT257" s="449">
        <f t="shared" si="293"/>
        <v>2144</v>
      </c>
      <c r="BU257" s="449">
        <f t="shared" si="293"/>
        <v>2296</v>
      </c>
      <c r="BV257" s="449">
        <f t="shared" si="262"/>
        <v>2349</v>
      </c>
      <c r="BW257" s="450">
        <f t="shared" si="278"/>
        <v>2402</v>
      </c>
      <c r="BX257" s="253">
        <v>3610</v>
      </c>
      <c r="BY257" s="431">
        <f t="shared" si="279"/>
        <v>3881</v>
      </c>
      <c r="BZ257" s="431">
        <f t="shared" si="280"/>
        <v>4076</v>
      </c>
      <c r="CA257" s="431">
        <f t="shared" si="281"/>
        <v>4280</v>
      </c>
      <c r="CB257" s="431">
        <f t="shared" si="282"/>
        <v>4387</v>
      </c>
      <c r="CC257" s="433">
        <f t="shared" si="283"/>
        <v>4497</v>
      </c>
      <c r="CD257" s="411">
        <f t="shared" si="294"/>
        <v>2112</v>
      </c>
      <c r="CE257" s="412">
        <f t="shared" si="294"/>
        <v>2271</v>
      </c>
      <c r="CF257" s="412">
        <f t="shared" si="294"/>
        <v>2385</v>
      </c>
      <c r="CG257" s="412">
        <f t="shared" si="294"/>
        <v>2504</v>
      </c>
      <c r="CH257" s="412">
        <f t="shared" si="267"/>
        <v>2567</v>
      </c>
      <c r="CI257" s="441">
        <f t="shared" si="284"/>
        <v>2631</v>
      </c>
      <c r="CJ257" s="247">
        <v>1.44</v>
      </c>
      <c r="CK257" s="391">
        <f t="shared" si="268"/>
        <v>1.548</v>
      </c>
      <c r="CL257" s="391">
        <f t="shared" si="285"/>
        <v>1.6254</v>
      </c>
      <c r="CM257" s="391">
        <f t="shared" si="286"/>
        <v>1.7066699999999999</v>
      </c>
      <c r="CN257" s="391">
        <f t="shared" si="287"/>
        <v>1.7493367499999999</v>
      </c>
      <c r="CO257" s="392">
        <f t="shared" si="288"/>
        <v>1.7930701687499999</v>
      </c>
    </row>
    <row r="258" spans="1:93" ht="38.25" x14ac:dyDescent="0.2">
      <c r="A258" s="677">
        <v>17</v>
      </c>
      <c r="B258" s="330" t="s">
        <v>273</v>
      </c>
      <c r="C258" s="331" t="s">
        <v>136</v>
      </c>
      <c r="D258" s="352">
        <v>1541</v>
      </c>
      <c r="E258" s="346">
        <v>1626</v>
      </c>
      <c r="F258" s="346">
        <v>1696</v>
      </c>
      <c r="G258" s="346">
        <v>1767</v>
      </c>
      <c r="H258" s="346">
        <v>1820</v>
      </c>
      <c r="I258" s="347">
        <v>1873</v>
      </c>
      <c r="J258" s="418">
        <f t="shared" si="269"/>
        <v>1081</v>
      </c>
      <c r="K258" s="419">
        <f t="shared" si="269"/>
        <v>1141</v>
      </c>
      <c r="L258" s="419">
        <f t="shared" si="269"/>
        <v>1190</v>
      </c>
      <c r="M258" s="419">
        <f t="shared" si="269"/>
        <v>1240</v>
      </c>
      <c r="N258" s="419">
        <f t="shared" si="269"/>
        <v>1277</v>
      </c>
      <c r="O258" s="420">
        <f t="shared" si="212"/>
        <v>1314</v>
      </c>
      <c r="P258" s="415">
        <f t="shared" si="289"/>
        <v>1926.25</v>
      </c>
      <c r="Q258" s="416">
        <f t="shared" si="289"/>
        <v>2032.5</v>
      </c>
      <c r="R258" s="416">
        <f t="shared" si="289"/>
        <v>2120</v>
      </c>
      <c r="S258" s="455">
        <f t="shared" si="270"/>
        <v>2540.0625</v>
      </c>
      <c r="T258" s="455">
        <f t="shared" si="270"/>
        <v>2616.25</v>
      </c>
      <c r="U258" s="456">
        <f t="shared" si="270"/>
        <v>2692.4375</v>
      </c>
      <c r="V258" s="451">
        <f t="shared" si="290"/>
        <v>1127</v>
      </c>
      <c r="W258" s="407">
        <f t="shared" si="290"/>
        <v>1190</v>
      </c>
      <c r="X258" s="407">
        <f t="shared" si="290"/>
        <v>1241</v>
      </c>
      <c r="Y258" s="407">
        <f t="shared" si="290"/>
        <v>1486</v>
      </c>
      <c r="Z258" s="407">
        <f t="shared" si="221"/>
        <v>1531</v>
      </c>
      <c r="AA258" s="408">
        <f t="shared" si="271"/>
        <v>1576</v>
      </c>
      <c r="AB258" s="415">
        <f t="shared" si="272"/>
        <v>2311.5</v>
      </c>
      <c r="AC258" s="416">
        <f t="shared" si="272"/>
        <v>2439</v>
      </c>
      <c r="AD258" s="416">
        <f t="shared" si="272"/>
        <v>2544</v>
      </c>
      <c r="AE258" s="416">
        <f t="shared" si="272"/>
        <v>3048.0749999999998</v>
      </c>
      <c r="AF258" s="416">
        <f t="shared" si="272"/>
        <v>3139.5</v>
      </c>
      <c r="AG258" s="417">
        <f t="shared" si="226"/>
        <v>3230.9249999999997</v>
      </c>
      <c r="AH258" s="406">
        <f t="shared" si="227"/>
        <v>1353</v>
      </c>
      <c r="AI258" s="407">
        <f t="shared" si="228"/>
        <v>1427</v>
      </c>
      <c r="AJ258" s="407">
        <f t="shared" si="229"/>
        <v>1489</v>
      </c>
      <c r="AK258" s="407">
        <f t="shared" si="230"/>
        <v>1784</v>
      </c>
      <c r="AL258" s="407">
        <f t="shared" si="231"/>
        <v>1837</v>
      </c>
      <c r="AM258" s="408">
        <f t="shared" si="232"/>
        <v>1891</v>
      </c>
      <c r="AN258" s="429">
        <f t="shared" si="273"/>
        <v>2708.625</v>
      </c>
      <c r="AO258" s="427">
        <f t="shared" si="273"/>
        <v>2877.5</v>
      </c>
      <c r="AP258" s="427">
        <f t="shared" si="273"/>
        <v>3008.75</v>
      </c>
      <c r="AQ258" s="467">
        <f t="shared" si="273"/>
        <v>3442.0562499999996</v>
      </c>
      <c r="AR258" s="467">
        <f t="shared" si="273"/>
        <v>3539.625</v>
      </c>
      <c r="AS258" s="468">
        <f t="shared" si="237"/>
        <v>3637.9437499999999</v>
      </c>
      <c r="AT258" s="442">
        <f t="shared" si="291"/>
        <v>1585</v>
      </c>
      <c r="AU258" s="443">
        <f t="shared" si="291"/>
        <v>1684</v>
      </c>
      <c r="AV258" s="443">
        <f t="shared" si="291"/>
        <v>1761</v>
      </c>
      <c r="AW258" s="443">
        <f t="shared" si="291"/>
        <v>2014</v>
      </c>
      <c r="AX258" s="443">
        <f t="shared" si="242"/>
        <v>2071</v>
      </c>
      <c r="AY258" s="444">
        <f t="shared" si="274"/>
        <v>2129</v>
      </c>
      <c r="AZ258" s="415">
        <f t="shared" si="275"/>
        <v>3105.75</v>
      </c>
      <c r="BA258" s="416">
        <f t="shared" si="275"/>
        <v>3316</v>
      </c>
      <c r="BB258" s="416">
        <f t="shared" si="275"/>
        <v>3473.5</v>
      </c>
      <c r="BC258" s="455">
        <f t="shared" si="275"/>
        <v>3836.0374999999995</v>
      </c>
      <c r="BD258" s="455">
        <f t="shared" si="275"/>
        <v>3939.75</v>
      </c>
      <c r="BE258" s="456">
        <f t="shared" si="247"/>
        <v>4044.9625000000001</v>
      </c>
      <c r="BF258" s="406">
        <f t="shared" si="292"/>
        <v>1817</v>
      </c>
      <c r="BG258" s="407">
        <f t="shared" si="292"/>
        <v>1940</v>
      </c>
      <c r="BH258" s="407">
        <f t="shared" si="292"/>
        <v>2032</v>
      </c>
      <c r="BI258" s="407">
        <f t="shared" si="292"/>
        <v>2245</v>
      </c>
      <c r="BJ258" s="407">
        <f t="shared" si="252"/>
        <v>2305</v>
      </c>
      <c r="BK258" s="408">
        <f t="shared" si="276"/>
        <v>2367</v>
      </c>
      <c r="BL258" s="429">
        <f t="shared" si="277"/>
        <v>3502.875</v>
      </c>
      <c r="BM258" s="434">
        <f t="shared" si="277"/>
        <v>3754.5</v>
      </c>
      <c r="BN258" s="434">
        <f t="shared" si="277"/>
        <v>3938.25</v>
      </c>
      <c r="BO258" s="455">
        <f t="shared" si="277"/>
        <v>4230.0187499999993</v>
      </c>
      <c r="BP258" s="455">
        <f t="shared" si="277"/>
        <v>4339.875</v>
      </c>
      <c r="BQ258" s="456">
        <f t="shared" si="257"/>
        <v>4451.9812499999998</v>
      </c>
      <c r="BR258" s="442">
        <f t="shared" si="293"/>
        <v>2050</v>
      </c>
      <c r="BS258" s="443">
        <f t="shared" si="293"/>
        <v>2197</v>
      </c>
      <c r="BT258" s="443">
        <f t="shared" si="293"/>
        <v>2304</v>
      </c>
      <c r="BU258" s="443">
        <f t="shared" si="293"/>
        <v>2475</v>
      </c>
      <c r="BV258" s="443">
        <f t="shared" si="262"/>
        <v>2539</v>
      </c>
      <c r="BW258" s="444">
        <f t="shared" si="278"/>
        <v>2605</v>
      </c>
      <c r="BX258" s="430">
        <v>3900</v>
      </c>
      <c r="BY258" s="426">
        <f t="shared" si="279"/>
        <v>4193</v>
      </c>
      <c r="BZ258" s="426">
        <f t="shared" si="280"/>
        <v>4403</v>
      </c>
      <c r="CA258" s="426">
        <f t="shared" si="281"/>
        <v>4624</v>
      </c>
      <c r="CB258" s="426">
        <f t="shared" si="282"/>
        <v>4740</v>
      </c>
      <c r="CC258" s="428">
        <f t="shared" si="283"/>
        <v>4859</v>
      </c>
      <c r="CD258" s="406">
        <f t="shared" si="294"/>
        <v>2282</v>
      </c>
      <c r="CE258" s="407">
        <f t="shared" si="294"/>
        <v>2453</v>
      </c>
      <c r="CF258" s="407">
        <f t="shared" si="294"/>
        <v>2576</v>
      </c>
      <c r="CG258" s="407">
        <f t="shared" si="294"/>
        <v>2706</v>
      </c>
      <c r="CH258" s="407">
        <f t="shared" si="267"/>
        <v>2773</v>
      </c>
      <c r="CI258" s="439">
        <f t="shared" si="284"/>
        <v>2843</v>
      </c>
      <c r="CJ258" s="402">
        <v>1.56</v>
      </c>
      <c r="CK258" s="403">
        <f t="shared" si="268"/>
        <v>1.677</v>
      </c>
      <c r="CL258" s="403">
        <f t="shared" si="285"/>
        <v>1.76085</v>
      </c>
      <c r="CM258" s="403">
        <f t="shared" si="286"/>
        <v>1.8488925</v>
      </c>
      <c r="CN258" s="403">
        <f t="shared" si="287"/>
        <v>1.8951148125000001</v>
      </c>
      <c r="CO258" s="404">
        <f t="shared" si="288"/>
        <v>1.9424926828125002</v>
      </c>
    </row>
    <row r="259" spans="1:93" x14ac:dyDescent="0.2">
      <c r="A259" s="679"/>
      <c r="B259" s="332" t="s">
        <v>245</v>
      </c>
      <c r="C259" s="333" t="s">
        <v>136</v>
      </c>
      <c r="D259" s="353">
        <v>1539</v>
      </c>
      <c r="E259" s="348">
        <v>1623</v>
      </c>
      <c r="F259" s="348">
        <v>1693</v>
      </c>
      <c r="G259" s="348">
        <v>1764</v>
      </c>
      <c r="H259" s="348">
        <v>1817</v>
      </c>
      <c r="I259" s="349">
        <v>1870</v>
      </c>
      <c r="J259" s="343">
        <f t="shared" si="269"/>
        <v>1080</v>
      </c>
      <c r="K259" s="344">
        <f t="shared" si="269"/>
        <v>1139</v>
      </c>
      <c r="L259" s="344">
        <f t="shared" si="269"/>
        <v>1188</v>
      </c>
      <c r="M259" s="344">
        <f t="shared" si="269"/>
        <v>1238</v>
      </c>
      <c r="N259" s="344">
        <f t="shared" si="269"/>
        <v>1275</v>
      </c>
      <c r="O259" s="345">
        <f t="shared" si="212"/>
        <v>1312</v>
      </c>
      <c r="P259" s="257">
        <f t="shared" si="289"/>
        <v>1923.75</v>
      </c>
      <c r="Q259" s="248">
        <f t="shared" si="289"/>
        <v>2028.75</v>
      </c>
      <c r="R259" s="248">
        <f t="shared" si="289"/>
        <v>2116.25</v>
      </c>
      <c r="S259" s="454">
        <f t="shared" si="270"/>
        <v>2535.75</v>
      </c>
      <c r="T259" s="454">
        <f t="shared" si="270"/>
        <v>2611.9375</v>
      </c>
      <c r="U259" s="457">
        <f t="shared" si="270"/>
        <v>2688.125</v>
      </c>
      <c r="V259" s="452">
        <f t="shared" si="290"/>
        <v>1126</v>
      </c>
      <c r="W259" s="405">
        <f t="shared" si="290"/>
        <v>1187</v>
      </c>
      <c r="X259" s="405">
        <f t="shared" si="290"/>
        <v>1239</v>
      </c>
      <c r="Y259" s="405">
        <f t="shared" si="290"/>
        <v>1484</v>
      </c>
      <c r="Z259" s="405">
        <f t="shared" si="221"/>
        <v>1528</v>
      </c>
      <c r="AA259" s="410">
        <f t="shared" si="271"/>
        <v>1573</v>
      </c>
      <c r="AB259" s="257">
        <f t="shared" si="272"/>
        <v>2308.5</v>
      </c>
      <c r="AC259" s="248">
        <f t="shared" si="272"/>
        <v>2434.5</v>
      </c>
      <c r="AD259" s="248">
        <f t="shared" si="272"/>
        <v>2539.5</v>
      </c>
      <c r="AE259" s="248">
        <f t="shared" si="272"/>
        <v>3042.9</v>
      </c>
      <c r="AF259" s="248">
        <f t="shared" si="272"/>
        <v>3134.3249999999998</v>
      </c>
      <c r="AG259" s="258">
        <f t="shared" si="226"/>
        <v>3225.75</v>
      </c>
      <c r="AH259" s="409">
        <f t="shared" si="227"/>
        <v>1351</v>
      </c>
      <c r="AI259" s="405">
        <f t="shared" si="228"/>
        <v>1425</v>
      </c>
      <c r="AJ259" s="405">
        <f t="shared" si="229"/>
        <v>1486</v>
      </c>
      <c r="AK259" s="405">
        <f t="shared" si="230"/>
        <v>1781</v>
      </c>
      <c r="AL259" s="405">
        <f t="shared" si="231"/>
        <v>1834</v>
      </c>
      <c r="AM259" s="410">
        <f t="shared" si="232"/>
        <v>1888</v>
      </c>
      <c r="AN259" s="263">
        <f t="shared" si="273"/>
        <v>2693.875</v>
      </c>
      <c r="AO259" s="366">
        <f t="shared" si="273"/>
        <v>2860.625</v>
      </c>
      <c r="AP259" s="366">
        <f t="shared" si="273"/>
        <v>2991.125</v>
      </c>
      <c r="AQ259" s="469">
        <f t="shared" si="273"/>
        <v>3423.1750000000002</v>
      </c>
      <c r="AR259" s="469">
        <f t="shared" si="273"/>
        <v>3520.4937499999996</v>
      </c>
      <c r="AS259" s="470">
        <f t="shared" si="237"/>
        <v>3618.3125</v>
      </c>
      <c r="AT259" s="445">
        <f t="shared" si="291"/>
        <v>1576</v>
      </c>
      <c r="AU259" s="446">
        <f t="shared" si="291"/>
        <v>1674</v>
      </c>
      <c r="AV259" s="446">
        <f t="shared" si="291"/>
        <v>1750</v>
      </c>
      <c r="AW259" s="446">
        <f t="shared" si="291"/>
        <v>2003</v>
      </c>
      <c r="AX259" s="446">
        <f t="shared" si="242"/>
        <v>2060</v>
      </c>
      <c r="AY259" s="447">
        <f t="shared" si="274"/>
        <v>2117</v>
      </c>
      <c r="AZ259" s="257">
        <f t="shared" si="275"/>
        <v>3079.25</v>
      </c>
      <c r="BA259" s="248">
        <f t="shared" si="275"/>
        <v>3286.75</v>
      </c>
      <c r="BB259" s="248">
        <f t="shared" si="275"/>
        <v>3442.75</v>
      </c>
      <c r="BC259" s="454">
        <f t="shared" si="275"/>
        <v>3803.4500000000003</v>
      </c>
      <c r="BD259" s="454">
        <f t="shared" si="275"/>
        <v>3906.6624999999995</v>
      </c>
      <c r="BE259" s="457">
        <f t="shared" si="247"/>
        <v>4010.875</v>
      </c>
      <c r="BF259" s="409">
        <f t="shared" si="292"/>
        <v>1802</v>
      </c>
      <c r="BG259" s="405">
        <f t="shared" si="292"/>
        <v>1923</v>
      </c>
      <c r="BH259" s="405">
        <f t="shared" si="292"/>
        <v>2015</v>
      </c>
      <c r="BI259" s="405">
        <f t="shared" si="292"/>
        <v>2226</v>
      </c>
      <c r="BJ259" s="405">
        <f t="shared" si="252"/>
        <v>2286</v>
      </c>
      <c r="BK259" s="410">
        <f t="shared" si="276"/>
        <v>2347</v>
      </c>
      <c r="BL259" s="263">
        <f t="shared" si="277"/>
        <v>3464.625</v>
      </c>
      <c r="BM259" s="264">
        <f t="shared" si="277"/>
        <v>3712.875</v>
      </c>
      <c r="BN259" s="264">
        <f t="shared" si="277"/>
        <v>3894.375</v>
      </c>
      <c r="BO259" s="454">
        <f t="shared" si="277"/>
        <v>4183.7250000000004</v>
      </c>
      <c r="BP259" s="454">
        <f t="shared" si="277"/>
        <v>4292.8312499999993</v>
      </c>
      <c r="BQ259" s="457">
        <f t="shared" si="257"/>
        <v>4403.4375</v>
      </c>
      <c r="BR259" s="445">
        <f t="shared" si="293"/>
        <v>2027</v>
      </c>
      <c r="BS259" s="446">
        <f t="shared" si="293"/>
        <v>2173</v>
      </c>
      <c r="BT259" s="446">
        <f t="shared" si="293"/>
        <v>2279</v>
      </c>
      <c r="BU259" s="446">
        <f t="shared" si="293"/>
        <v>2448</v>
      </c>
      <c r="BV259" s="446">
        <f t="shared" si="262"/>
        <v>2512</v>
      </c>
      <c r="BW259" s="447">
        <f t="shared" si="278"/>
        <v>2577</v>
      </c>
      <c r="BX259" s="252">
        <v>3850</v>
      </c>
      <c r="BY259" s="387">
        <f t="shared" si="279"/>
        <v>4139</v>
      </c>
      <c r="BZ259" s="387">
        <f t="shared" si="280"/>
        <v>4346</v>
      </c>
      <c r="CA259" s="387">
        <f t="shared" si="281"/>
        <v>4564</v>
      </c>
      <c r="CB259" s="387">
        <f t="shared" si="282"/>
        <v>4679</v>
      </c>
      <c r="CC259" s="388">
        <f t="shared" si="283"/>
        <v>4796</v>
      </c>
      <c r="CD259" s="409">
        <f t="shared" si="294"/>
        <v>2253</v>
      </c>
      <c r="CE259" s="405">
        <f t="shared" si="294"/>
        <v>2422</v>
      </c>
      <c r="CF259" s="405">
        <f t="shared" si="294"/>
        <v>2543</v>
      </c>
      <c r="CG259" s="405">
        <f t="shared" si="294"/>
        <v>2670</v>
      </c>
      <c r="CH259" s="405">
        <f t="shared" si="267"/>
        <v>2738</v>
      </c>
      <c r="CI259" s="440">
        <f t="shared" si="284"/>
        <v>2806</v>
      </c>
      <c r="CJ259" s="246">
        <v>1.54</v>
      </c>
      <c r="CK259" s="389">
        <f t="shared" si="268"/>
        <v>1.6555</v>
      </c>
      <c r="CL259" s="389">
        <f t="shared" si="285"/>
        <v>1.738275</v>
      </c>
      <c r="CM259" s="389">
        <f t="shared" si="286"/>
        <v>1.8251887500000001</v>
      </c>
      <c r="CN259" s="389">
        <f t="shared" si="287"/>
        <v>1.8708184687500002</v>
      </c>
      <c r="CO259" s="390">
        <f t="shared" si="288"/>
        <v>1.9175889304687503</v>
      </c>
    </row>
    <row r="260" spans="1:93" x14ac:dyDescent="0.2">
      <c r="A260" s="679"/>
      <c r="B260" s="332" t="s">
        <v>246</v>
      </c>
      <c r="C260" s="333" t="s">
        <v>136</v>
      </c>
      <c r="D260" s="353">
        <v>1534</v>
      </c>
      <c r="E260" s="348">
        <v>1618</v>
      </c>
      <c r="F260" s="348">
        <v>1687</v>
      </c>
      <c r="G260" s="348">
        <v>1758</v>
      </c>
      <c r="H260" s="348">
        <v>1811</v>
      </c>
      <c r="I260" s="349">
        <v>1864</v>
      </c>
      <c r="J260" s="343">
        <f t="shared" ref="J260:M279" si="295">ROUNDUP(D260*0.7014,0)</f>
        <v>1076</v>
      </c>
      <c r="K260" s="344">
        <f t="shared" si="295"/>
        <v>1135</v>
      </c>
      <c r="L260" s="344">
        <f t="shared" si="295"/>
        <v>1184</v>
      </c>
      <c r="M260" s="344">
        <f t="shared" si="295"/>
        <v>1234</v>
      </c>
      <c r="N260" s="344">
        <f t="shared" ref="N260:N279" si="296">ROUNDUP(H260*0.7014,0)</f>
        <v>1271</v>
      </c>
      <c r="O260" s="345">
        <f t="shared" ref="O260:O279" si="297">ROUNDUP(I260*0.7014,0)</f>
        <v>1308</v>
      </c>
      <c r="P260" s="257">
        <f t="shared" si="289"/>
        <v>1917.5</v>
      </c>
      <c r="Q260" s="248">
        <f t="shared" si="289"/>
        <v>2022.5</v>
      </c>
      <c r="R260" s="248">
        <f t="shared" si="289"/>
        <v>2108.75</v>
      </c>
      <c r="S260" s="454">
        <f t="shared" si="270"/>
        <v>2527.125</v>
      </c>
      <c r="T260" s="454">
        <f t="shared" si="270"/>
        <v>2603.3125</v>
      </c>
      <c r="U260" s="457">
        <f t="shared" si="270"/>
        <v>2679.5</v>
      </c>
      <c r="V260" s="452">
        <f t="shared" si="290"/>
        <v>1122</v>
      </c>
      <c r="W260" s="405">
        <f t="shared" si="290"/>
        <v>1184</v>
      </c>
      <c r="X260" s="405">
        <f t="shared" si="290"/>
        <v>1234</v>
      </c>
      <c r="Y260" s="405">
        <f t="shared" si="290"/>
        <v>1479</v>
      </c>
      <c r="Z260" s="405">
        <f t="shared" ref="Z260:Z279" si="298">ROUNDUP(T260*0.585,0)</f>
        <v>1523</v>
      </c>
      <c r="AA260" s="410">
        <f t="shared" si="271"/>
        <v>1568</v>
      </c>
      <c r="AB260" s="257">
        <f t="shared" ref="AB260:AE279" si="299">P260*1.2</f>
        <v>2301</v>
      </c>
      <c r="AC260" s="248">
        <f t="shared" si="299"/>
        <v>2427</v>
      </c>
      <c r="AD260" s="248">
        <f t="shared" si="299"/>
        <v>2530.5</v>
      </c>
      <c r="AE260" s="248">
        <f t="shared" si="299"/>
        <v>3032.5499999999997</v>
      </c>
      <c r="AF260" s="248">
        <f t="shared" ref="AF260:AF279" si="300">T260*1.2</f>
        <v>3123.9749999999999</v>
      </c>
      <c r="AG260" s="258">
        <f t="shared" ref="AG260:AG279" si="301">U260*1.2</f>
        <v>3215.4</v>
      </c>
      <c r="AH260" s="409">
        <f t="shared" ref="AH260:AH279" si="302">ROUNDUP(AB260*0.585,0)</f>
        <v>1347</v>
      </c>
      <c r="AI260" s="405">
        <f t="shared" ref="AI260:AI279" si="303">ROUNDUP(AC260*0.585,0)</f>
        <v>1420</v>
      </c>
      <c r="AJ260" s="405">
        <f t="shared" ref="AJ260:AJ279" si="304">ROUNDUP(AD260*0.585,0)</f>
        <v>1481</v>
      </c>
      <c r="AK260" s="405">
        <f t="shared" ref="AK260:AK279" si="305">ROUNDUP(AE260*0.585,0)</f>
        <v>1775</v>
      </c>
      <c r="AL260" s="405">
        <f t="shared" ref="AL260:AL279" si="306">ROUNDUP(AF260*0.585,0)</f>
        <v>1828</v>
      </c>
      <c r="AM260" s="410">
        <f t="shared" ref="AM260:AM279" si="307">ROUNDUP(AG260*0.585,0)</f>
        <v>1882</v>
      </c>
      <c r="AN260" s="263">
        <f t="shared" ref="AN260:AQ279" si="308">(BX260-AB260)/4+AB260</f>
        <v>2663.25</v>
      </c>
      <c r="AO260" s="366">
        <f t="shared" si="308"/>
        <v>2828.25</v>
      </c>
      <c r="AP260" s="366">
        <f t="shared" si="308"/>
        <v>2956.375</v>
      </c>
      <c r="AQ260" s="469">
        <f t="shared" si="308"/>
        <v>3385.9124999999999</v>
      </c>
      <c r="AR260" s="469">
        <f t="shared" ref="AR260:AR279" si="309">(CB260-AF260)/4+AF260</f>
        <v>3482.4812499999998</v>
      </c>
      <c r="AS260" s="470">
        <f t="shared" ref="AS260:AS279" si="310">(CC260-AG260)/4+AG260</f>
        <v>3579.55</v>
      </c>
      <c r="AT260" s="445">
        <f t="shared" si="291"/>
        <v>1559</v>
      </c>
      <c r="AU260" s="446">
        <f t="shared" si="291"/>
        <v>1655</v>
      </c>
      <c r="AV260" s="446">
        <f t="shared" si="291"/>
        <v>1730</v>
      </c>
      <c r="AW260" s="446">
        <f t="shared" si="291"/>
        <v>1981</v>
      </c>
      <c r="AX260" s="446">
        <f t="shared" ref="AX260:AX279" si="311">ROUNDUP(AR260*0.585,0)</f>
        <v>2038</v>
      </c>
      <c r="AY260" s="447">
        <f t="shared" si="274"/>
        <v>2095</v>
      </c>
      <c r="AZ260" s="257">
        <f t="shared" ref="AZ260:BC279" si="312">(BX260-AB260)/4+AN260</f>
        <v>3025.5</v>
      </c>
      <c r="BA260" s="248">
        <f t="shared" si="312"/>
        <v>3229.5</v>
      </c>
      <c r="BB260" s="248">
        <f t="shared" si="312"/>
        <v>3382.25</v>
      </c>
      <c r="BC260" s="454">
        <f t="shared" si="312"/>
        <v>3739.2750000000001</v>
      </c>
      <c r="BD260" s="454">
        <f t="shared" ref="BD260:BD279" si="313">(CB260-AF260)/4+AR260</f>
        <v>3840.9874999999997</v>
      </c>
      <c r="BE260" s="457">
        <f t="shared" ref="BE260:BE279" si="314">(CC260-AG260)/4+AS260</f>
        <v>3943.7000000000003</v>
      </c>
      <c r="BF260" s="409">
        <f t="shared" si="292"/>
        <v>1770</v>
      </c>
      <c r="BG260" s="405">
        <f t="shared" si="292"/>
        <v>1890</v>
      </c>
      <c r="BH260" s="405">
        <f t="shared" si="292"/>
        <v>1979</v>
      </c>
      <c r="BI260" s="405">
        <f t="shared" si="292"/>
        <v>2188</v>
      </c>
      <c r="BJ260" s="405">
        <f t="shared" ref="BJ260:BJ279" si="315">ROUNDUP(BD260*0.585,0)</f>
        <v>2247</v>
      </c>
      <c r="BK260" s="410">
        <f t="shared" si="276"/>
        <v>2308</v>
      </c>
      <c r="BL260" s="263">
        <f t="shared" ref="BL260:BO279" si="316">(BX260-AB260)/4+AZ260</f>
        <v>3387.75</v>
      </c>
      <c r="BM260" s="264">
        <f t="shared" si="316"/>
        <v>3630.75</v>
      </c>
      <c r="BN260" s="264">
        <f t="shared" si="316"/>
        <v>3808.125</v>
      </c>
      <c r="BO260" s="454">
        <f t="shared" si="316"/>
        <v>4092.6375000000003</v>
      </c>
      <c r="BP260" s="454">
        <f t="shared" ref="BP260:BP279" si="317">(CB260-AF260)/4+BD260</f>
        <v>4199.4937499999996</v>
      </c>
      <c r="BQ260" s="457">
        <f t="shared" ref="BQ260:BQ279" si="318">(CC260-AG260)/4+BE260</f>
        <v>4307.8500000000004</v>
      </c>
      <c r="BR260" s="445">
        <f t="shared" si="293"/>
        <v>1982</v>
      </c>
      <c r="BS260" s="446">
        <f t="shared" si="293"/>
        <v>2124</v>
      </c>
      <c r="BT260" s="446">
        <f t="shared" si="293"/>
        <v>2228</v>
      </c>
      <c r="BU260" s="446">
        <f t="shared" si="293"/>
        <v>2395</v>
      </c>
      <c r="BV260" s="446">
        <f t="shared" ref="BV260:BV279" si="319">ROUNDUP(BP260*0.585,0)</f>
        <v>2457</v>
      </c>
      <c r="BW260" s="447">
        <f t="shared" si="278"/>
        <v>2521</v>
      </c>
      <c r="BX260" s="252">
        <v>3750</v>
      </c>
      <c r="BY260" s="387">
        <f t="shared" si="279"/>
        <v>4032</v>
      </c>
      <c r="BZ260" s="387">
        <f t="shared" si="280"/>
        <v>4234</v>
      </c>
      <c r="CA260" s="387">
        <f t="shared" si="281"/>
        <v>4446</v>
      </c>
      <c r="CB260" s="387">
        <f t="shared" si="282"/>
        <v>4558</v>
      </c>
      <c r="CC260" s="388">
        <f t="shared" si="283"/>
        <v>4672</v>
      </c>
      <c r="CD260" s="409">
        <f t="shared" si="294"/>
        <v>2194</v>
      </c>
      <c r="CE260" s="405">
        <f t="shared" si="294"/>
        <v>2359</v>
      </c>
      <c r="CF260" s="405">
        <f t="shared" si="294"/>
        <v>2477</v>
      </c>
      <c r="CG260" s="405">
        <f t="shared" si="294"/>
        <v>2601</v>
      </c>
      <c r="CH260" s="405">
        <f t="shared" ref="CH260:CH279" si="320">ROUNDUP(CB260*0.585,0)</f>
        <v>2667</v>
      </c>
      <c r="CI260" s="440">
        <f t="shared" si="284"/>
        <v>2734</v>
      </c>
      <c r="CJ260" s="246">
        <v>1.5</v>
      </c>
      <c r="CK260" s="389">
        <f t="shared" ref="CK260:CK279" si="321">CJ260*$CK$9+CJ260</f>
        <v>1.6125</v>
      </c>
      <c r="CL260" s="389">
        <f t="shared" si="285"/>
        <v>1.693125</v>
      </c>
      <c r="CM260" s="389">
        <f t="shared" si="286"/>
        <v>1.7777812500000001</v>
      </c>
      <c r="CN260" s="389">
        <f t="shared" si="287"/>
        <v>1.82222578125</v>
      </c>
      <c r="CO260" s="390">
        <f t="shared" si="288"/>
        <v>1.8677814257812499</v>
      </c>
    </row>
    <row r="261" spans="1:93" ht="13.5" thickBot="1" x14ac:dyDescent="0.25">
      <c r="A261" s="678"/>
      <c r="B261" s="334" t="s">
        <v>247</v>
      </c>
      <c r="C261" s="335" t="s">
        <v>136</v>
      </c>
      <c r="D261" s="354">
        <v>1529</v>
      </c>
      <c r="E261" s="350">
        <v>1581</v>
      </c>
      <c r="F261" s="350">
        <v>1618</v>
      </c>
      <c r="G261" s="350">
        <v>1657</v>
      </c>
      <c r="H261" s="350">
        <v>1678</v>
      </c>
      <c r="I261" s="351">
        <v>1699</v>
      </c>
      <c r="J261" s="421">
        <f t="shared" si="295"/>
        <v>1073</v>
      </c>
      <c r="K261" s="422">
        <f t="shared" si="295"/>
        <v>1109</v>
      </c>
      <c r="L261" s="422">
        <f t="shared" si="295"/>
        <v>1135</v>
      </c>
      <c r="M261" s="422">
        <f t="shared" si="295"/>
        <v>1163</v>
      </c>
      <c r="N261" s="422">
        <f t="shared" si="296"/>
        <v>1177</v>
      </c>
      <c r="O261" s="423">
        <f t="shared" si="297"/>
        <v>1192</v>
      </c>
      <c r="P261" s="260">
        <f t="shared" si="289"/>
        <v>1911.25</v>
      </c>
      <c r="Q261" s="261">
        <f t="shared" si="289"/>
        <v>1976.25</v>
      </c>
      <c r="R261" s="261">
        <f t="shared" si="289"/>
        <v>2022.5</v>
      </c>
      <c r="S261" s="458">
        <f t="shared" ref="S261:U279" si="322">G261*1.25*1.15</f>
        <v>2381.9375</v>
      </c>
      <c r="T261" s="458">
        <f t="shared" si="322"/>
        <v>2412.125</v>
      </c>
      <c r="U261" s="459">
        <f t="shared" si="322"/>
        <v>2442.3125</v>
      </c>
      <c r="V261" s="453">
        <f t="shared" si="290"/>
        <v>1119</v>
      </c>
      <c r="W261" s="412">
        <f t="shared" si="290"/>
        <v>1157</v>
      </c>
      <c r="X261" s="412">
        <f t="shared" si="290"/>
        <v>1184</v>
      </c>
      <c r="Y261" s="412">
        <f t="shared" si="290"/>
        <v>1394</v>
      </c>
      <c r="Z261" s="412">
        <f t="shared" si="298"/>
        <v>1412</v>
      </c>
      <c r="AA261" s="413">
        <f t="shared" ref="AA261:AA279" si="323">ROUNDUP(U261*0.585,0)</f>
        <v>1429</v>
      </c>
      <c r="AB261" s="260">
        <f t="shared" si="299"/>
        <v>2293.5</v>
      </c>
      <c r="AC261" s="261">
        <f t="shared" si="299"/>
        <v>2371.5</v>
      </c>
      <c r="AD261" s="261">
        <f t="shared" si="299"/>
        <v>2427</v>
      </c>
      <c r="AE261" s="261">
        <f t="shared" si="299"/>
        <v>2858.3249999999998</v>
      </c>
      <c r="AF261" s="261">
        <f t="shared" si="300"/>
        <v>2894.5499999999997</v>
      </c>
      <c r="AG261" s="262">
        <f t="shared" si="301"/>
        <v>2930.7750000000001</v>
      </c>
      <c r="AH261" s="411">
        <f t="shared" si="302"/>
        <v>1342</v>
      </c>
      <c r="AI261" s="412">
        <f t="shared" si="303"/>
        <v>1388</v>
      </c>
      <c r="AJ261" s="412">
        <f t="shared" si="304"/>
        <v>1420</v>
      </c>
      <c r="AK261" s="412">
        <f t="shared" si="305"/>
        <v>1673</v>
      </c>
      <c r="AL261" s="412">
        <f t="shared" si="306"/>
        <v>1694</v>
      </c>
      <c r="AM261" s="413">
        <f t="shared" si="307"/>
        <v>1715</v>
      </c>
      <c r="AN261" s="269">
        <f t="shared" si="308"/>
        <v>2622.625</v>
      </c>
      <c r="AO261" s="432">
        <f t="shared" si="308"/>
        <v>2748.875</v>
      </c>
      <c r="AP261" s="432">
        <f t="shared" si="308"/>
        <v>2839.25</v>
      </c>
      <c r="AQ261" s="471">
        <f t="shared" si="308"/>
        <v>3213.7437499999996</v>
      </c>
      <c r="AR261" s="471">
        <f t="shared" si="309"/>
        <v>3267.6624999999999</v>
      </c>
      <c r="AS261" s="472">
        <f t="shared" si="310"/>
        <v>3322.3312500000002</v>
      </c>
      <c r="AT261" s="448">
        <f t="shared" si="291"/>
        <v>1535</v>
      </c>
      <c r="AU261" s="449">
        <f t="shared" si="291"/>
        <v>1609</v>
      </c>
      <c r="AV261" s="449">
        <f t="shared" si="291"/>
        <v>1661</v>
      </c>
      <c r="AW261" s="449">
        <f t="shared" si="291"/>
        <v>1881</v>
      </c>
      <c r="AX261" s="449">
        <f t="shared" si="311"/>
        <v>1912</v>
      </c>
      <c r="AY261" s="450">
        <f t="shared" ref="AY261:AY279" si="324">ROUNDUP(AS261*0.585,0)</f>
        <v>1944</v>
      </c>
      <c r="AZ261" s="260">
        <f t="shared" si="312"/>
        <v>2951.75</v>
      </c>
      <c r="BA261" s="261">
        <f t="shared" si="312"/>
        <v>3126.25</v>
      </c>
      <c r="BB261" s="261">
        <f t="shared" si="312"/>
        <v>3251.5</v>
      </c>
      <c r="BC261" s="458">
        <f t="shared" si="312"/>
        <v>3569.1624999999995</v>
      </c>
      <c r="BD261" s="458">
        <f t="shared" si="313"/>
        <v>3640.7750000000001</v>
      </c>
      <c r="BE261" s="459">
        <f t="shared" si="314"/>
        <v>3713.8875000000003</v>
      </c>
      <c r="BF261" s="411">
        <f t="shared" si="292"/>
        <v>1727</v>
      </c>
      <c r="BG261" s="412">
        <f t="shared" si="292"/>
        <v>1829</v>
      </c>
      <c r="BH261" s="412">
        <f t="shared" si="292"/>
        <v>1903</v>
      </c>
      <c r="BI261" s="412">
        <f t="shared" si="292"/>
        <v>2088</v>
      </c>
      <c r="BJ261" s="412">
        <f t="shared" si="315"/>
        <v>2130</v>
      </c>
      <c r="BK261" s="413">
        <f t="shared" ref="BK261:BK279" si="325">ROUNDUP(BE261*0.585,0)</f>
        <v>2173</v>
      </c>
      <c r="BL261" s="269">
        <f t="shared" si="316"/>
        <v>3280.875</v>
      </c>
      <c r="BM261" s="270">
        <f t="shared" si="316"/>
        <v>3503.625</v>
      </c>
      <c r="BN261" s="270">
        <f t="shared" si="316"/>
        <v>3663.75</v>
      </c>
      <c r="BO261" s="458">
        <f t="shared" si="316"/>
        <v>3924.5812499999993</v>
      </c>
      <c r="BP261" s="458">
        <f t="shared" si="317"/>
        <v>4013.8875000000003</v>
      </c>
      <c r="BQ261" s="459">
        <f t="shared" si="318"/>
        <v>4105.4437500000004</v>
      </c>
      <c r="BR261" s="448">
        <f t="shared" si="293"/>
        <v>1920</v>
      </c>
      <c r="BS261" s="449">
        <f t="shared" si="293"/>
        <v>2050</v>
      </c>
      <c r="BT261" s="449">
        <f t="shared" si="293"/>
        <v>2144</v>
      </c>
      <c r="BU261" s="449">
        <f t="shared" si="293"/>
        <v>2296</v>
      </c>
      <c r="BV261" s="449">
        <f t="shared" si="319"/>
        <v>2349</v>
      </c>
      <c r="BW261" s="450">
        <f t="shared" ref="BW261:BW279" si="326">ROUNDUP(BQ261*0.585,0)</f>
        <v>2402</v>
      </c>
      <c r="BX261" s="253">
        <v>3610</v>
      </c>
      <c r="BY261" s="431">
        <f t="shared" ref="BY261:BY279" si="327">ROUNDUP(BX261*$BY$9+BX261,0)</f>
        <v>3881</v>
      </c>
      <c r="BZ261" s="431">
        <f t="shared" ref="BZ261:BZ279" si="328">ROUNDUP(BY261*$BZ$9+BY261,0)</f>
        <v>4076</v>
      </c>
      <c r="CA261" s="431">
        <f t="shared" ref="CA261:CA279" si="329">ROUNDUP(BZ261*$CA$9+BZ261,0)</f>
        <v>4280</v>
      </c>
      <c r="CB261" s="431">
        <f t="shared" ref="CB261:CB279" si="330">ROUNDUP(CA261*$CB$9+CA261,0)</f>
        <v>4387</v>
      </c>
      <c r="CC261" s="433">
        <f t="shared" ref="CC261:CC279" si="331">ROUNDUP(CB261*$CC$9+CB261,0)</f>
        <v>4497</v>
      </c>
      <c r="CD261" s="411">
        <f t="shared" si="294"/>
        <v>2112</v>
      </c>
      <c r="CE261" s="412">
        <f t="shared" si="294"/>
        <v>2271</v>
      </c>
      <c r="CF261" s="412">
        <f t="shared" si="294"/>
        <v>2385</v>
      </c>
      <c r="CG261" s="412">
        <f t="shared" si="294"/>
        <v>2504</v>
      </c>
      <c r="CH261" s="412">
        <f t="shared" si="320"/>
        <v>2567</v>
      </c>
      <c r="CI261" s="441">
        <f t="shared" ref="CI261:CI279" si="332">ROUNDUP(CC261*0.585,0)</f>
        <v>2631</v>
      </c>
      <c r="CJ261" s="247">
        <v>1.44</v>
      </c>
      <c r="CK261" s="391">
        <f t="shared" si="321"/>
        <v>1.548</v>
      </c>
      <c r="CL261" s="391">
        <f t="shared" ref="CL261:CL279" si="333">CK261*$CL$9+CK261</f>
        <v>1.6254</v>
      </c>
      <c r="CM261" s="391">
        <f t="shared" ref="CM261:CM279" si="334">CL261*$CM$9+CL261</f>
        <v>1.7066699999999999</v>
      </c>
      <c r="CN261" s="391">
        <f t="shared" ref="CN261:CN279" si="335">CM261*$CN$9+CM261</f>
        <v>1.7493367499999999</v>
      </c>
      <c r="CO261" s="392">
        <f t="shared" ref="CO261:CO279" si="336">CN261*$CO$9+CN261</f>
        <v>1.7930701687499999</v>
      </c>
    </row>
    <row r="262" spans="1:93" ht="25.5" x14ac:dyDescent="0.2">
      <c r="A262" s="677">
        <v>18</v>
      </c>
      <c r="B262" s="330" t="s">
        <v>274</v>
      </c>
      <c r="C262" s="331" t="s">
        <v>136</v>
      </c>
      <c r="D262" s="352">
        <v>1539</v>
      </c>
      <c r="E262" s="346">
        <v>1623</v>
      </c>
      <c r="F262" s="346">
        <v>1693</v>
      </c>
      <c r="G262" s="346">
        <v>1764</v>
      </c>
      <c r="H262" s="346">
        <v>1817</v>
      </c>
      <c r="I262" s="347">
        <v>1870</v>
      </c>
      <c r="J262" s="418">
        <f t="shared" si="295"/>
        <v>1080</v>
      </c>
      <c r="K262" s="419">
        <f t="shared" si="295"/>
        <v>1139</v>
      </c>
      <c r="L262" s="419">
        <f t="shared" si="295"/>
        <v>1188</v>
      </c>
      <c r="M262" s="419">
        <f t="shared" si="295"/>
        <v>1238</v>
      </c>
      <c r="N262" s="419">
        <f t="shared" si="296"/>
        <v>1275</v>
      </c>
      <c r="O262" s="420">
        <f t="shared" si="297"/>
        <v>1312</v>
      </c>
      <c r="P262" s="415">
        <f t="shared" si="289"/>
        <v>1923.75</v>
      </c>
      <c r="Q262" s="416">
        <f t="shared" si="289"/>
        <v>2028.75</v>
      </c>
      <c r="R262" s="416">
        <f t="shared" si="289"/>
        <v>2116.25</v>
      </c>
      <c r="S262" s="455">
        <f t="shared" si="322"/>
        <v>2535.75</v>
      </c>
      <c r="T262" s="455">
        <f t="shared" si="322"/>
        <v>2611.9375</v>
      </c>
      <c r="U262" s="456">
        <f t="shared" si="322"/>
        <v>2688.125</v>
      </c>
      <c r="V262" s="451">
        <f t="shared" si="290"/>
        <v>1126</v>
      </c>
      <c r="W262" s="407">
        <f t="shared" si="290"/>
        <v>1187</v>
      </c>
      <c r="X262" s="407">
        <f t="shared" si="290"/>
        <v>1239</v>
      </c>
      <c r="Y262" s="407">
        <f t="shared" si="290"/>
        <v>1484</v>
      </c>
      <c r="Z262" s="407">
        <f t="shared" si="298"/>
        <v>1528</v>
      </c>
      <c r="AA262" s="408">
        <f t="shared" si="323"/>
        <v>1573</v>
      </c>
      <c r="AB262" s="415">
        <f t="shared" si="299"/>
        <v>2308.5</v>
      </c>
      <c r="AC262" s="416">
        <f t="shared" si="299"/>
        <v>2434.5</v>
      </c>
      <c r="AD262" s="416">
        <f t="shared" si="299"/>
        <v>2539.5</v>
      </c>
      <c r="AE262" s="416">
        <f t="shared" si="299"/>
        <v>3042.9</v>
      </c>
      <c r="AF262" s="416">
        <f t="shared" si="300"/>
        <v>3134.3249999999998</v>
      </c>
      <c r="AG262" s="417">
        <f t="shared" si="301"/>
        <v>3225.75</v>
      </c>
      <c r="AH262" s="406">
        <f t="shared" si="302"/>
        <v>1351</v>
      </c>
      <c r="AI262" s="407">
        <f t="shared" si="303"/>
        <v>1425</v>
      </c>
      <c r="AJ262" s="407">
        <f t="shared" si="304"/>
        <v>1486</v>
      </c>
      <c r="AK262" s="407">
        <f t="shared" si="305"/>
        <v>1781</v>
      </c>
      <c r="AL262" s="407">
        <f t="shared" si="306"/>
        <v>1834</v>
      </c>
      <c r="AM262" s="408">
        <f t="shared" si="307"/>
        <v>1888</v>
      </c>
      <c r="AN262" s="429">
        <f t="shared" si="308"/>
        <v>2693.875</v>
      </c>
      <c r="AO262" s="427">
        <f t="shared" si="308"/>
        <v>2860.625</v>
      </c>
      <c r="AP262" s="427">
        <f t="shared" si="308"/>
        <v>2991.125</v>
      </c>
      <c r="AQ262" s="467">
        <f t="shared" si="308"/>
        <v>3423.1750000000002</v>
      </c>
      <c r="AR262" s="467">
        <f t="shared" si="309"/>
        <v>3520.4937499999996</v>
      </c>
      <c r="AS262" s="468">
        <f t="shared" si="310"/>
        <v>3618.3125</v>
      </c>
      <c r="AT262" s="442">
        <f t="shared" si="291"/>
        <v>1576</v>
      </c>
      <c r="AU262" s="443">
        <f t="shared" si="291"/>
        <v>1674</v>
      </c>
      <c r="AV262" s="443">
        <f t="shared" si="291"/>
        <v>1750</v>
      </c>
      <c r="AW262" s="443">
        <f t="shared" si="291"/>
        <v>2003</v>
      </c>
      <c r="AX262" s="443">
        <f t="shared" si="311"/>
        <v>2060</v>
      </c>
      <c r="AY262" s="444">
        <f t="shared" si="324"/>
        <v>2117</v>
      </c>
      <c r="AZ262" s="415">
        <f t="shared" si="312"/>
        <v>3079.25</v>
      </c>
      <c r="BA262" s="416">
        <f t="shared" si="312"/>
        <v>3286.75</v>
      </c>
      <c r="BB262" s="416">
        <f t="shared" si="312"/>
        <v>3442.75</v>
      </c>
      <c r="BC262" s="455">
        <f t="shared" si="312"/>
        <v>3803.4500000000003</v>
      </c>
      <c r="BD262" s="455">
        <f t="shared" si="313"/>
        <v>3906.6624999999995</v>
      </c>
      <c r="BE262" s="456">
        <f t="shared" si="314"/>
        <v>4010.875</v>
      </c>
      <c r="BF262" s="406">
        <f t="shared" si="292"/>
        <v>1802</v>
      </c>
      <c r="BG262" s="407">
        <f t="shared" si="292"/>
        <v>1923</v>
      </c>
      <c r="BH262" s="407">
        <f t="shared" si="292"/>
        <v>2015</v>
      </c>
      <c r="BI262" s="407">
        <f t="shared" si="292"/>
        <v>2226</v>
      </c>
      <c r="BJ262" s="407">
        <f t="shared" si="315"/>
        <v>2286</v>
      </c>
      <c r="BK262" s="408">
        <f t="shared" si="325"/>
        <v>2347</v>
      </c>
      <c r="BL262" s="429">
        <f t="shared" si="316"/>
        <v>3464.625</v>
      </c>
      <c r="BM262" s="434">
        <f t="shared" si="316"/>
        <v>3712.875</v>
      </c>
      <c r="BN262" s="434">
        <f t="shared" si="316"/>
        <v>3894.375</v>
      </c>
      <c r="BO262" s="455">
        <f t="shared" si="316"/>
        <v>4183.7250000000004</v>
      </c>
      <c r="BP262" s="455">
        <f t="shared" si="317"/>
        <v>4292.8312499999993</v>
      </c>
      <c r="BQ262" s="456">
        <f t="shared" si="318"/>
        <v>4403.4375</v>
      </c>
      <c r="BR262" s="442">
        <f t="shared" si="293"/>
        <v>2027</v>
      </c>
      <c r="BS262" s="443">
        <f t="shared" si="293"/>
        <v>2173</v>
      </c>
      <c r="BT262" s="443">
        <f t="shared" si="293"/>
        <v>2279</v>
      </c>
      <c r="BU262" s="443">
        <f t="shared" si="293"/>
        <v>2448</v>
      </c>
      <c r="BV262" s="443">
        <f t="shared" si="319"/>
        <v>2512</v>
      </c>
      <c r="BW262" s="444">
        <f t="shared" si="326"/>
        <v>2577</v>
      </c>
      <c r="BX262" s="430">
        <v>3850</v>
      </c>
      <c r="BY262" s="426">
        <f t="shared" si="327"/>
        <v>4139</v>
      </c>
      <c r="BZ262" s="426">
        <f t="shared" si="328"/>
        <v>4346</v>
      </c>
      <c r="CA262" s="426">
        <f t="shared" si="329"/>
        <v>4564</v>
      </c>
      <c r="CB262" s="426">
        <f t="shared" si="330"/>
        <v>4679</v>
      </c>
      <c r="CC262" s="428">
        <f t="shared" si="331"/>
        <v>4796</v>
      </c>
      <c r="CD262" s="406">
        <f t="shared" si="294"/>
        <v>2253</v>
      </c>
      <c r="CE262" s="407">
        <f t="shared" si="294"/>
        <v>2422</v>
      </c>
      <c r="CF262" s="407">
        <f t="shared" si="294"/>
        <v>2543</v>
      </c>
      <c r="CG262" s="407">
        <f t="shared" si="294"/>
        <v>2670</v>
      </c>
      <c r="CH262" s="407">
        <f t="shared" si="320"/>
        <v>2738</v>
      </c>
      <c r="CI262" s="439">
        <f t="shared" si="332"/>
        <v>2806</v>
      </c>
      <c r="CJ262" s="402">
        <v>1.54</v>
      </c>
      <c r="CK262" s="403">
        <f t="shared" si="321"/>
        <v>1.6555</v>
      </c>
      <c r="CL262" s="403">
        <f t="shared" si="333"/>
        <v>1.738275</v>
      </c>
      <c r="CM262" s="403">
        <f t="shared" si="334"/>
        <v>1.8251887500000001</v>
      </c>
      <c r="CN262" s="403">
        <f t="shared" si="335"/>
        <v>1.8708184687500002</v>
      </c>
      <c r="CO262" s="404">
        <f t="shared" si="336"/>
        <v>1.9175889304687503</v>
      </c>
    </row>
    <row r="263" spans="1:93" x14ac:dyDescent="0.2">
      <c r="A263" s="679"/>
      <c r="B263" s="332" t="s">
        <v>248</v>
      </c>
      <c r="C263" s="333" t="s">
        <v>136</v>
      </c>
      <c r="D263" s="353">
        <v>1534</v>
      </c>
      <c r="E263" s="348">
        <v>1618</v>
      </c>
      <c r="F263" s="348">
        <v>1687</v>
      </c>
      <c r="G263" s="348">
        <v>1758</v>
      </c>
      <c r="H263" s="348">
        <v>1811</v>
      </c>
      <c r="I263" s="349">
        <v>1864</v>
      </c>
      <c r="J263" s="343">
        <f t="shared" si="295"/>
        <v>1076</v>
      </c>
      <c r="K263" s="344">
        <f t="shared" si="295"/>
        <v>1135</v>
      </c>
      <c r="L263" s="344">
        <f t="shared" si="295"/>
        <v>1184</v>
      </c>
      <c r="M263" s="344">
        <f t="shared" si="295"/>
        <v>1234</v>
      </c>
      <c r="N263" s="344">
        <f t="shared" si="296"/>
        <v>1271</v>
      </c>
      <c r="O263" s="345">
        <f t="shared" si="297"/>
        <v>1308</v>
      </c>
      <c r="P263" s="257">
        <f t="shared" si="289"/>
        <v>1917.5</v>
      </c>
      <c r="Q263" s="248">
        <f t="shared" si="289"/>
        <v>2022.5</v>
      </c>
      <c r="R263" s="248">
        <f t="shared" si="289"/>
        <v>2108.75</v>
      </c>
      <c r="S263" s="454">
        <f t="shared" si="322"/>
        <v>2527.125</v>
      </c>
      <c r="T263" s="454">
        <f t="shared" si="322"/>
        <v>2603.3125</v>
      </c>
      <c r="U263" s="457">
        <f t="shared" si="322"/>
        <v>2679.5</v>
      </c>
      <c r="V263" s="452">
        <f t="shared" si="290"/>
        <v>1122</v>
      </c>
      <c r="W263" s="405">
        <f t="shared" si="290"/>
        <v>1184</v>
      </c>
      <c r="X263" s="405">
        <f t="shared" si="290"/>
        <v>1234</v>
      </c>
      <c r="Y263" s="405">
        <f t="shared" si="290"/>
        <v>1479</v>
      </c>
      <c r="Z263" s="405">
        <f t="shared" si="298"/>
        <v>1523</v>
      </c>
      <c r="AA263" s="410">
        <f t="shared" si="323"/>
        <v>1568</v>
      </c>
      <c r="AB263" s="257">
        <f t="shared" si="299"/>
        <v>2301</v>
      </c>
      <c r="AC263" s="248">
        <f t="shared" si="299"/>
        <v>2427</v>
      </c>
      <c r="AD263" s="248">
        <f t="shared" si="299"/>
        <v>2530.5</v>
      </c>
      <c r="AE263" s="248">
        <f t="shared" si="299"/>
        <v>3032.5499999999997</v>
      </c>
      <c r="AF263" s="248">
        <f t="shared" si="300"/>
        <v>3123.9749999999999</v>
      </c>
      <c r="AG263" s="258">
        <f t="shared" si="301"/>
        <v>3215.4</v>
      </c>
      <c r="AH263" s="409">
        <f t="shared" si="302"/>
        <v>1347</v>
      </c>
      <c r="AI263" s="405">
        <f t="shared" si="303"/>
        <v>1420</v>
      </c>
      <c r="AJ263" s="405">
        <f t="shared" si="304"/>
        <v>1481</v>
      </c>
      <c r="AK263" s="405">
        <f t="shared" si="305"/>
        <v>1775</v>
      </c>
      <c r="AL263" s="405">
        <f t="shared" si="306"/>
        <v>1828</v>
      </c>
      <c r="AM263" s="410">
        <f t="shared" si="307"/>
        <v>1882</v>
      </c>
      <c r="AN263" s="263">
        <f t="shared" si="308"/>
        <v>2663.25</v>
      </c>
      <c r="AO263" s="366">
        <f t="shared" si="308"/>
        <v>2828.25</v>
      </c>
      <c r="AP263" s="366">
        <f t="shared" si="308"/>
        <v>2956.375</v>
      </c>
      <c r="AQ263" s="469">
        <f t="shared" si="308"/>
        <v>3385.9124999999999</v>
      </c>
      <c r="AR263" s="469">
        <f t="shared" si="309"/>
        <v>3482.4812499999998</v>
      </c>
      <c r="AS263" s="470">
        <f t="shared" si="310"/>
        <v>3579.55</v>
      </c>
      <c r="AT263" s="445">
        <f t="shared" si="291"/>
        <v>1559</v>
      </c>
      <c r="AU263" s="446">
        <f t="shared" si="291"/>
        <v>1655</v>
      </c>
      <c r="AV263" s="446">
        <f t="shared" si="291"/>
        <v>1730</v>
      </c>
      <c r="AW263" s="446">
        <f t="shared" si="291"/>
        <v>1981</v>
      </c>
      <c r="AX263" s="446">
        <f t="shared" si="311"/>
        <v>2038</v>
      </c>
      <c r="AY263" s="447">
        <f t="shared" si="324"/>
        <v>2095</v>
      </c>
      <c r="AZ263" s="257">
        <f t="shared" si="312"/>
        <v>3025.5</v>
      </c>
      <c r="BA263" s="248">
        <f t="shared" si="312"/>
        <v>3229.5</v>
      </c>
      <c r="BB263" s="248">
        <f t="shared" si="312"/>
        <v>3382.25</v>
      </c>
      <c r="BC263" s="454">
        <f t="shared" si="312"/>
        <v>3739.2750000000001</v>
      </c>
      <c r="BD263" s="454">
        <f t="shared" si="313"/>
        <v>3840.9874999999997</v>
      </c>
      <c r="BE263" s="457">
        <f t="shared" si="314"/>
        <v>3943.7000000000003</v>
      </c>
      <c r="BF263" s="409">
        <f t="shared" si="292"/>
        <v>1770</v>
      </c>
      <c r="BG263" s="405">
        <f t="shared" si="292"/>
        <v>1890</v>
      </c>
      <c r="BH263" s="405">
        <f t="shared" si="292"/>
        <v>1979</v>
      </c>
      <c r="BI263" s="405">
        <f t="shared" si="292"/>
        <v>2188</v>
      </c>
      <c r="BJ263" s="405">
        <f t="shared" si="315"/>
        <v>2247</v>
      </c>
      <c r="BK263" s="410">
        <f t="shared" si="325"/>
        <v>2308</v>
      </c>
      <c r="BL263" s="263">
        <f t="shared" si="316"/>
        <v>3387.75</v>
      </c>
      <c r="BM263" s="264">
        <f t="shared" si="316"/>
        <v>3630.75</v>
      </c>
      <c r="BN263" s="264">
        <f t="shared" si="316"/>
        <v>3808.125</v>
      </c>
      <c r="BO263" s="454">
        <f t="shared" si="316"/>
        <v>4092.6375000000003</v>
      </c>
      <c r="BP263" s="454">
        <f t="shared" si="317"/>
        <v>4199.4937499999996</v>
      </c>
      <c r="BQ263" s="457">
        <f t="shared" si="318"/>
        <v>4307.8500000000004</v>
      </c>
      <c r="BR263" s="445">
        <f t="shared" si="293"/>
        <v>1982</v>
      </c>
      <c r="BS263" s="446">
        <f t="shared" si="293"/>
        <v>2124</v>
      </c>
      <c r="BT263" s="446">
        <f t="shared" si="293"/>
        <v>2228</v>
      </c>
      <c r="BU263" s="446">
        <f t="shared" si="293"/>
        <v>2395</v>
      </c>
      <c r="BV263" s="446">
        <f t="shared" si="319"/>
        <v>2457</v>
      </c>
      <c r="BW263" s="447">
        <f t="shared" si="326"/>
        <v>2521</v>
      </c>
      <c r="BX263" s="252">
        <v>3750</v>
      </c>
      <c r="BY263" s="387">
        <f t="shared" si="327"/>
        <v>4032</v>
      </c>
      <c r="BZ263" s="387">
        <f t="shared" si="328"/>
        <v>4234</v>
      </c>
      <c r="CA263" s="387">
        <f t="shared" si="329"/>
        <v>4446</v>
      </c>
      <c r="CB263" s="387">
        <f t="shared" si="330"/>
        <v>4558</v>
      </c>
      <c r="CC263" s="388">
        <f t="shared" si="331"/>
        <v>4672</v>
      </c>
      <c r="CD263" s="409">
        <f t="shared" si="294"/>
        <v>2194</v>
      </c>
      <c r="CE263" s="405">
        <f t="shared" si="294"/>
        <v>2359</v>
      </c>
      <c r="CF263" s="405">
        <f t="shared" si="294"/>
        <v>2477</v>
      </c>
      <c r="CG263" s="405">
        <f t="shared" si="294"/>
        <v>2601</v>
      </c>
      <c r="CH263" s="405">
        <f t="shared" si="320"/>
        <v>2667</v>
      </c>
      <c r="CI263" s="440">
        <f t="shared" si="332"/>
        <v>2734</v>
      </c>
      <c r="CJ263" s="246">
        <v>1.5</v>
      </c>
      <c r="CK263" s="389">
        <f t="shared" si="321"/>
        <v>1.6125</v>
      </c>
      <c r="CL263" s="389">
        <f t="shared" si="333"/>
        <v>1.693125</v>
      </c>
      <c r="CM263" s="389">
        <f t="shared" si="334"/>
        <v>1.7777812500000001</v>
      </c>
      <c r="CN263" s="389">
        <f t="shared" si="335"/>
        <v>1.82222578125</v>
      </c>
      <c r="CO263" s="390">
        <f t="shared" si="336"/>
        <v>1.8677814257812499</v>
      </c>
    </row>
    <row r="264" spans="1:93" ht="13.5" thickBot="1" x14ac:dyDescent="0.25">
      <c r="A264" s="678"/>
      <c r="B264" s="334" t="s">
        <v>249</v>
      </c>
      <c r="C264" s="335" t="s">
        <v>136</v>
      </c>
      <c r="D264" s="354">
        <v>1529</v>
      </c>
      <c r="E264" s="350">
        <v>1581</v>
      </c>
      <c r="F264" s="350">
        <v>1618</v>
      </c>
      <c r="G264" s="350">
        <v>1657</v>
      </c>
      <c r="H264" s="350">
        <v>1678</v>
      </c>
      <c r="I264" s="351">
        <v>1699</v>
      </c>
      <c r="J264" s="421">
        <f t="shared" si="295"/>
        <v>1073</v>
      </c>
      <c r="K264" s="422">
        <f t="shared" si="295"/>
        <v>1109</v>
      </c>
      <c r="L264" s="422">
        <f t="shared" si="295"/>
        <v>1135</v>
      </c>
      <c r="M264" s="422">
        <f t="shared" si="295"/>
        <v>1163</v>
      </c>
      <c r="N264" s="422">
        <f t="shared" si="296"/>
        <v>1177</v>
      </c>
      <c r="O264" s="423">
        <f t="shared" si="297"/>
        <v>1192</v>
      </c>
      <c r="P264" s="260">
        <f t="shared" si="289"/>
        <v>1911.25</v>
      </c>
      <c r="Q264" s="261">
        <f t="shared" si="289"/>
        <v>1976.25</v>
      </c>
      <c r="R264" s="261">
        <f t="shared" si="289"/>
        <v>2022.5</v>
      </c>
      <c r="S264" s="458">
        <f t="shared" si="322"/>
        <v>2381.9375</v>
      </c>
      <c r="T264" s="458">
        <f t="shared" si="322"/>
        <v>2412.125</v>
      </c>
      <c r="U264" s="459">
        <f t="shared" si="322"/>
        <v>2442.3125</v>
      </c>
      <c r="V264" s="453">
        <f t="shared" si="290"/>
        <v>1119</v>
      </c>
      <c r="W264" s="412">
        <f t="shared" si="290"/>
        <v>1157</v>
      </c>
      <c r="X264" s="412">
        <f t="shared" si="290"/>
        <v>1184</v>
      </c>
      <c r="Y264" s="412">
        <f t="shared" si="290"/>
        <v>1394</v>
      </c>
      <c r="Z264" s="412">
        <f t="shared" si="298"/>
        <v>1412</v>
      </c>
      <c r="AA264" s="413">
        <f t="shared" si="323"/>
        <v>1429</v>
      </c>
      <c r="AB264" s="260">
        <f t="shared" si="299"/>
        <v>2293.5</v>
      </c>
      <c r="AC264" s="261">
        <f t="shared" si="299"/>
        <v>2371.5</v>
      </c>
      <c r="AD264" s="261">
        <f t="shared" si="299"/>
        <v>2427</v>
      </c>
      <c r="AE264" s="261">
        <f t="shared" si="299"/>
        <v>2858.3249999999998</v>
      </c>
      <c r="AF264" s="261">
        <f t="shared" si="300"/>
        <v>2894.5499999999997</v>
      </c>
      <c r="AG264" s="262">
        <f t="shared" si="301"/>
        <v>2930.7750000000001</v>
      </c>
      <c r="AH264" s="411">
        <f t="shared" si="302"/>
        <v>1342</v>
      </c>
      <c r="AI264" s="412">
        <f t="shared" si="303"/>
        <v>1388</v>
      </c>
      <c r="AJ264" s="412">
        <f t="shared" si="304"/>
        <v>1420</v>
      </c>
      <c r="AK264" s="412">
        <f t="shared" si="305"/>
        <v>1673</v>
      </c>
      <c r="AL264" s="412">
        <f t="shared" si="306"/>
        <v>1694</v>
      </c>
      <c r="AM264" s="413">
        <f t="shared" si="307"/>
        <v>1715</v>
      </c>
      <c r="AN264" s="269">
        <f t="shared" si="308"/>
        <v>2622.625</v>
      </c>
      <c r="AO264" s="432">
        <f t="shared" si="308"/>
        <v>2748.875</v>
      </c>
      <c r="AP264" s="432">
        <f t="shared" si="308"/>
        <v>2839.25</v>
      </c>
      <c r="AQ264" s="471">
        <f t="shared" si="308"/>
        <v>3213.7437499999996</v>
      </c>
      <c r="AR264" s="471">
        <f t="shared" si="309"/>
        <v>3267.6624999999999</v>
      </c>
      <c r="AS264" s="472">
        <f t="shared" si="310"/>
        <v>3322.3312500000002</v>
      </c>
      <c r="AT264" s="448">
        <f t="shared" si="291"/>
        <v>1535</v>
      </c>
      <c r="AU264" s="449">
        <f t="shared" si="291"/>
        <v>1609</v>
      </c>
      <c r="AV264" s="449">
        <f t="shared" si="291"/>
        <v>1661</v>
      </c>
      <c r="AW264" s="449">
        <f t="shared" si="291"/>
        <v>1881</v>
      </c>
      <c r="AX264" s="449">
        <f t="shared" si="311"/>
        <v>1912</v>
      </c>
      <c r="AY264" s="450">
        <f t="shared" si="324"/>
        <v>1944</v>
      </c>
      <c r="AZ264" s="260">
        <f t="shared" si="312"/>
        <v>2951.75</v>
      </c>
      <c r="BA264" s="261">
        <f t="shared" si="312"/>
        <v>3126.25</v>
      </c>
      <c r="BB264" s="261">
        <f t="shared" si="312"/>
        <v>3251.5</v>
      </c>
      <c r="BC264" s="458">
        <f t="shared" si="312"/>
        <v>3569.1624999999995</v>
      </c>
      <c r="BD264" s="458">
        <f t="shared" si="313"/>
        <v>3640.7750000000001</v>
      </c>
      <c r="BE264" s="459">
        <f t="shared" si="314"/>
        <v>3713.8875000000003</v>
      </c>
      <c r="BF264" s="411">
        <f t="shared" si="292"/>
        <v>1727</v>
      </c>
      <c r="BG264" s="412">
        <f t="shared" si="292"/>
        <v>1829</v>
      </c>
      <c r="BH264" s="412">
        <f t="shared" si="292"/>
        <v>1903</v>
      </c>
      <c r="BI264" s="412">
        <f t="shared" si="292"/>
        <v>2088</v>
      </c>
      <c r="BJ264" s="412">
        <f t="shared" si="315"/>
        <v>2130</v>
      </c>
      <c r="BK264" s="413">
        <f t="shared" si="325"/>
        <v>2173</v>
      </c>
      <c r="BL264" s="269">
        <f t="shared" si="316"/>
        <v>3280.875</v>
      </c>
      <c r="BM264" s="270">
        <f t="shared" si="316"/>
        <v>3503.625</v>
      </c>
      <c r="BN264" s="270">
        <f t="shared" si="316"/>
        <v>3663.75</v>
      </c>
      <c r="BO264" s="458">
        <f t="shared" si="316"/>
        <v>3924.5812499999993</v>
      </c>
      <c r="BP264" s="458">
        <f t="shared" si="317"/>
        <v>4013.8875000000003</v>
      </c>
      <c r="BQ264" s="459">
        <f t="shared" si="318"/>
        <v>4105.4437500000004</v>
      </c>
      <c r="BR264" s="448">
        <f t="shared" si="293"/>
        <v>1920</v>
      </c>
      <c r="BS264" s="449">
        <f t="shared" si="293"/>
        <v>2050</v>
      </c>
      <c r="BT264" s="449">
        <f t="shared" si="293"/>
        <v>2144</v>
      </c>
      <c r="BU264" s="449">
        <f t="shared" si="293"/>
        <v>2296</v>
      </c>
      <c r="BV264" s="449">
        <f t="shared" si="319"/>
        <v>2349</v>
      </c>
      <c r="BW264" s="450">
        <f t="shared" si="326"/>
        <v>2402</v>
      </c>
      <c r="BX264" s="253">
        <v>3610</v>
      </c>
      <c r="BY264" s="431">
        <f t="shared" si="327"/>
        <v>3881</v>
      </c>
      <c r="BZ264" s="431">
        <f t="shared" si="328"/>
        <v>4076</v>
      </c>
      <c r="CA264" s="431">
        <f t="shared" si="329"/>
        <v>4280</v>
      </c>
      <c r="CB264" s="431">
        <f t="shared" si="330"/>
        <v>4387</v>
      </c>
      <c r="CC264" s="433">
        <f t="shared" si="331"/>
        <v>4497</v>
      </c>
      <c r="CD264" s="411">
        <f t="shared" si="294"/>
        <v>2112</v>
      </c>
      <c r="CE264" s="412">
        <f t="shared" si="294"/>
        <v>2271</v>
      </c>
      <c r="CF264" s="412">
        <f t="shared" si="294"/>
        <v>2385</v>
      </c>
      <c r="CG264" s="412">
        <f t="shared" si="294"/>
        <v>2504</v>
      </c>
      <c r="CH264" s="412">
        <f t="shared" si="320"/>
        <v>2567</v>
      </c>
      <c r="CI264" s="441">
        <f t="shared" si="332"/>
        <v>2631</v>
      </c>
      <c r="CJ264" s="247">
        <v>1.44</v>
      </c>
      <c r="CK264" s="391">
        <f t="shared" si="321"/>
        <v>1.548</v>
      </c>
      <c r="CL264" s="391">
        <f t="shared" si="333"/>
        <v>1.6254</v>
      </c>
      <c r="CM264" s="391">
        <f t="shared" si="334"/>
        <v>1.7066699999999999</v>
      </c>
      <c r="CN264" s="391">
        <f t="shared" si="335"/>
        <v>1.7493367499999999</v>
      </c>
      <c r="CO264" s="392">
        <f t="shared" si="336"/>
        <v>1.7930701687499999</v>
      </c>
    </row>
    <row r="265" spans="1:93" ht="25.5" x14ac:dyDescent="0.2">
      <c r="A265" s="677">
        <v>19</v>
      </c>
      <c r="B265" s="361" t="s">
        <v>250</v>
      </c>
      <c r="C265" s="331" t="s">
        <v>136</v>
      </c>
      <c r="D265" s="352">
        <v>1686</v>
      </c>
      <c r="E265" s="346">
        <v>1780</v>
      </c>
      <c r="F265" s="346">
        <v>1857</v>
      </c>
      <c r="G265" s="346">
        <v>1936</v>
      </c>
      <c r="H265" s="346">
        <v>1994</v>
      </c>
      <c r="I265" s="347">
        <v>2054</v>
      </c>
      <c r="J265" s="418">
        <f t="shared" si="295"/>
        <v>1183</v>
      </c>
      <c r="K265" s="419">
        <f t="shared" si="295"/>
        <v>1249</v>
      </c>
      <c r="L265" s="419">
        <f t="shared" si="295"/>
        <v>1303</v>
      </c>
      <c r="M265" s="419">
        <f t="shared" si="295"/>
        <v>1358</v>
      </c>
      <c r="N265" s="419">
        <f t="shared" si="296"/>
        <v>1399</v>
      </c>
      <c r="O265" s="420">
        <f t="shared" si="297"/>
        <v>1441</v>
      </c>
      <c r="P265" s="415">
        <f t="shared" si="289"/>
        <v>2107.5</v>
      </c>
      <c r="Q265" s="416">
        <f t="shared" si="289"/>
        <v>2225</v>
      </c>
      <c r="R265" s="416">
        <f t="shared" si="289"/>
        <v>2321.25</v>
      </c>
      <c r="S265" s="455">
        <f t="shared" si="322"/>
        <v>2783</v>
      </c>
      <c r="T265" s="455">
        <f t="shared" si="322"/>
        <v>2866.375</v>
      </c>
      <c r="U265" s="456">
        <f t="shared" si="322"/>
        <v>2952.6249999999995</v>
      </c>
      <c r="V265" s="451">
        <f t="shared" si="290"/>
        <v>1233</v>
      </c>
      <c r="W265" s="407">
        <f t="shared" si="290"/>
        <v>1302</v>
      </c>
      <c r="X265" s="407">
        <f t="shared" si="290"/>
        <v>1358</v>
      </c>
      <c r="Y265" s="407">
        <f t="shared" si="290"/>
        <v>1629</v>
      </c>
      <c r="Z265" s="407">
        <f t="shared" si="298"/>
        <v>1677</v>
      </c>
      <c r="AA265" s="408">
        <f t="shared" si="323"/>
        <v>1728</v>
      </c>
      <c r="AB265" s="415">
        <f t="shared" si="299"/>
        <v>2529</v>
      </c>
      <c r="AC265" s="416">
        <f t="shared" si="299"/>
        <v>2670</v>
      </c>
      <c r="AD265" s="416">
        <f t="shared" si="299"/>
        <v>2785.5</v>
      </c>
      <c r="AE265" s="416">
        <f t="shared" si="299"/>
        <v>3339.6</v>
      </c>
      <c r="AF265" s="416">
        <f t="shared" si="300"/>
        <v>3439.65</v>
      </c>
      <c r="AG265" s="417">
        <f t="shared" si="301"/>
        <v>3543.1499999999992</v>
      </c>
      <c r="AH265" s="406">
        <f t="shared" si="302"/>
        <v>1480</v>
      </c>
      <c r="AI265" s="407">
        <f t="shared" si="303"/>
        <v>1562</v>
      </c>
      <c r="AJ265" s="407">
        <f t="shared" si="304"/>
        <v>1630</v>
      </c>
      <c r="AK265" s="407">
        <f t="shared" si="305"/>
        <v>1954</v>
      </c>
      <c r="AL265" s="407">
        <f t="shared" si="306"/>
        <v>2013</v>
      </c>
      <c r="AM265" s="408">
        <f t="shared" si="307"/>
        <v>2073</v>
      </c>
      <c r="AN265" s="429">
        <f t="shared" si="308"/>
        <v>2871.75</v>
      </c>
      <c r="AO265" s="427">
        <f t="shared" si="308"/>
        <v>3050.75</v>
      </c>
      <c r="AP265" s="427">
        <f t="shared" si="308"/>
        <v>3189.875</v>
      </c>
      <c r="AQ265" s="467">
        <f t="shared" si="308"/>
        <v>3660.7</v>
      </c>
      <c r="AR265" s="467">
        <f t="shared" si="309"/>
        <v>3764.7375000000002</v>
      </c>
      <c r="AS265" s="468">
        <f t="shared" si="310"/>
        <v>3872.1124999999993</v>
      </c>
      <c r="AT265" s="442">
        <f t="shared" si="291"/>
        <v>1680</v>
      </c>
      <c r="AU265" s="443">
        <f t="shared" si="291"/>
        <v>1785</v>
      </c>
      <c r="AV265" s="443">
        <f t="shared" si="291"/>
        <v>1867</v>
      </c>
      <c r="AW265" s="443">
        <f t="shared" si="291"/>
        <v>2142</v>
      </c>
      <c r="AX265" s="443">
        <f t="shared" si="311"/>
        <v>2203</v>
      </c>
      <c r="AY265" s="444">
        <f t="shared" si="324"/>
        <v>2266</v>
      </c>
      <c r="AZ265" s="415">
        <f t="shared" si="312"/>
        <v>3214.5</v>
      </c>
      <c r="BA265" s="416">
        <f t="shared" si="312"/>
        <v>3431.5</v>
      </c>
      <c r="BB265" s="416">
        <f t="shared" si="312"/>
        <v>3594.25</v>
      </c>
      <c r="BC265" s="455">
        <f t="shared" si="312"/>
        <v>3981.7999999999997</v>
      </c>
      <c r="BD265" s="455">
        <f t="shared" si="313"/>
        <v>4089.8250000000003</v>
      </c>
      <c r="BE265" s="456">
        <f t="shared" si="314"/>
        <v>4201.0749999999998</v>
      </c>
      <c r="BF265" s="406">
        <f t="shared" si="292"/>
        <v>1881</v>
      </c>
      <c r="BG265" s="407">
        <f t="shared" si="292"/>
        <v>2008</v>
      </c>
      <c r="BH265" s="407">
        <f t="shared" si="292"/>
        <v>2103</v>
      </c>
      <c r="BI265" s="407">
        <f t="shared" si="292"/>
        <v>2330</v>
      </c>
      <c r="BJ265" s="407">
        <f t="shared" si="315"/>
        <v>2393</v>
      </c>
      <c r="BK265" s="408">
        <f t="shared" si="325"/>
        <v>2458</v>
      </c>
      <c r="BL265" s="429">
        <f t="shared" si="316"/>
        <v>3557.25</v>
      </c>
      <c r="BM265" s="434">
        <f t="shared" si="316"/>
        <v>3812.25</v>
      </c>
      <c r="BN265" s="434">
        <f t="shared" si="316"/>
        <v>3998.625</v>
      </c>
      <c r="BO265" s="455">
        <f t="shared" si="316"/>
        <v>4302.8999999999996</v>
      </c>
      <c r="BP265" s="455">
        <f t="shared" si="317"/>
        <v>4414.9125000000004</v>
      </c>
      <c r="BQ265" s="456">
        <f t="shared" si="318"/>
        <v>4530.0375000000004</v>
      </c>
      <c r="BR265" s="442">
        <f t="shared" si="293"/>
        <v>2081</v>
      </c>
      <c r="BS265" s="443">
        <f t="shared" si="293"/>
        <v>2231</v>
      </c>
      <c r="BT265" s="443">
        <f t="shared" si="293"/>
        <v>2340</v>
      </c>
      <c r="BU265" s="443">
        <f t="shared" si="293"/>
        <v>2518</v>
      </c>
      <c r="BV265" s="443">
        <f t="shared" si="319"/>
        <v>2583</v>
      </c>
      <c r="BW265" s="444">
        <f t="shared" si="326"/>
        <v>2651</v>
      </c>
      <c r="BX265" s="430">
        <v>3900</v>
      </c>
      <c r="BY265" s="426">
        <f t="shared" si="327"/>
        <v>4193</v>
      </c>
      <c r="BZ265" s="426">
        <f t="shared" si="328"/>
        <v>4403</v>
      </c>
      <c r="CA265" s="426">
        <f t="shared" si="329"/>
        <v>4624</v>
      </c>
      <c r="CB265" s="426">
        <f t="shared" si="330"/>
        <v>4740</v>
      </c>
      <c r="CC265" s="428">
        <f t="shared" si="331"/>
        <v>4859</v>
      </c>
      <c r="CD265" s="406">
        <f t="shared" si="294"/>
        <v>2282</v>
      </c>
      <c r="CE265" s="407">
        <f t="shared" si="294"/>
        <v>2453</v>
      </c>
      <c r="CF265" s="407">
        <f t="shared" si="294"/>
        <v>2576</v>
      </c>
      <c r="CG265" s="407">
        <f t="shared" si="294"/>
        <v>2706</v>
      </c>
      <c r="CH265" s="407">
        <f t="shared" si="320"/>
        <v>2773</v>
      </c>
      <c r="CI265" s="439">
        <f t="shared" si="332"/>
        <v>2843</v>
      </c>
      <c r="CJ265" s="402">
        <v>1.56</v>
      </c>
      <c r="CK265" s="403">
        <f t="shared" si="321"/>
        <v>1.677</v>
      </c>
      <c r="CL265" s="403">
        <f t="shared" si="333"/>
        <v>1.76085</v>
      </c>
      <c r="CM265" s="403">
        <f t="shared" si="334"/>
        <v>1.8488925</v>
      </c>
      <c r="CN265" s="403">
        <f t="shared" si="335"/>
        <v>1.8951148125000001</v>
      </c>
      <c r="CO265" s="404">
        <f t="shared" si="336"/>
        <v>1.9424926828125002</v>
      </c>
    </row>
    <row r="266" spans="1:93" x14ac:dyDescent="0.2">
      <c r="A266" s="679"/>
      <c r="B266" s="336" t="s">
        <v>251</v>
      </c>
      <c r="C266" s="333" t="s">
        <v>136</v>
      </c>
      <c r="D266" s="353">
        <v>1602</v>
      </c>
      <c r="E266" s="348">
        <v>1690</v>
      </c>
      <c r="F266" s="348">
        <v>1763</v>
      </c>
      <c r="G266" s="348">
        <v>1838</v>
      </c>
      <c r="H266" s="348">
        <v>1893</v>
      </c>
      <c r="I266" s="349">
        <v>1950</v>
      </c>
      <c r="J266" s="343">
        <f t="shared" si="295"/>
        <v>1124</v>
      </c>
      <c r="K266" s="344">
        <f t="shared" si="295"/>
        <v>1186</v>
      </c>
      <c r="L266" s="344">
        <f t="shared" si="295"/>
        <v>1237</v>
      </c>
      <c r="M266" s="344">
        <f t="shared" si="295"/>
        <v>1290</v>
      </c>
      <c r="N266" s="344">
        <f t="shared" si="296"/>
        <v>1328</v>
      </c>
      <c r="O266" s="345">
        <f t="shared" si="297"/>
        <v>1368</v>
      </c>
      <c r="P266" s="257">
        <f t="shared" si="289"/>
        <v>2002.5</v>
      </c>
      <c r="Q266" s="248">
        <f t="shared" si="289"/>
        <v>2112.5</v>
      </c>
      <c r="R266" s="248">
        <f t="shared" si="289"/>
        <v>2203.75</v>
      </c>
      <c r="S266" s="454">
        <f t="shared" si="322"/>
        <v>2642.125</v>
      </c>
      <c r="T266" s="454">
        <f t="shared" si="322"/>
        <v>2721.1875</v>
      </c>
      <c r="U266" s="457">
        <f t="shared" si="322"/>
        <v>2803.125</v>
      </c>
      <c r="V266" s="452">
        <f t="shared" si="290"/>
        <v>1172</v>
      </c>
      <c r="W266" s="405">
        <f t="shared" si="290"/>
        <v>1236</v>
      </c>
      <c r="X266" s="405">
        <f t="shared" si="290"/>
        <v>1290</v>
      </c>
      <c r="Y266" s="405">
        <f t="shared" si="290"/>
        <v>1546</v>
      </c>
      <c r="Z266" s="405">
        <f t="shared" si="298"/>
        <v>1592</v>
      </c>
      <c r="AA266" s="410">
        <f t="shared" si="323"/>
        <v>1640</v>
      </c>
      <c r="AB266" s="257">
        <f t="shared" si="299"/>
        <v>2403</v>
      </c>
      <c r="AC266" s="248">
        <f t="shared" si="299"/>
        <v>2535</v>
      </c>
      <c r="AD266" s="248">
        <f t="shared" si="299"/>
        <v>2644.5</v>
      </c>
      <c r="AE266" s="248">
        <f t="shared" si="299"/>
        <v>3170.5499999999997</v>
      </c>
      <c r="AF266" s="248">
        <f t="shared" si="300"/>
        <v>3265.4249999999997</v>
      </c>
      <c r="AG266" s="258">
        <f t="shared" si="301"/>
        <v>3363.75</v>
      </c>
      <c r="AH266" s="409">
        <f t="shared" si="302"/>
        <v>1406</v>
      </c>
      <c r="AI266" s="405">
        <f t="shared" si="303"/>
        <v>1483</v>
      </c>
      <c r="AJ266" s="405">
        <f t="shared" si="304"/>
        <v>1548</v>
      </c>
      <c r="AK266" s="405">
        <f t="shared" si="305"/>
        <v>1855</v>
      </c>
      <c r="AL266" s="405">
        <f t="shared" si="306"/>
        <v>1911</v>
      </c>
      <c r="AM266" s="410">
        <f t="shared" si="307"/>
        <v>1968</v>
      </c>
      <c r="AN266" s="263">
        <f t="shared" si="308"/>
        <v>2764.75</v>
      </c>
      <c r="AO266" s="366">
        <f t="shared" si="308"/>
        <v>2936</v>
      </c>
      <c r="AP266" s="366">
        <f t="shared" si="308"/>
        <v>3069.875</v>
      </c>
      <c r="AQ266" s="469">
        <f t="shared" si="308"/>
        <v>3518.9124999999999</v>
      </c>
      <c r="AR266" s="469">
        <f t="shared" si="309"/>
        <v>3618.8187499999999</v>
      </c>
      <c r="AS266" s="470">
        <f t="shared" si="310"/>
        <v>3721.8125</v>
      </c>
      <c r="AT266" s="445">
        <f t="shared" si="291"/>
        <v>1618</v>
      </c>
      <c r="AU266" s="446">
        <f t="shared" si="291"/>
        <v>1718</v>
      </c>
      <c r="AV266" s="446">
        <f t="shared" si="291"/>
        <v>1796</v>
      </c>
      <c r="AW266" s="446">
        <f t="shared" si="291"/>
        <v>2059</v>
      </c>
      <c r="AX266" s="446">
        <f t="shared" si="311"/>
        <v>2118</v>
      </c>
      <c r="AY266" s="447">
        <f t="shared" si="324"/>
        <v>2178</v>
      </c>
      <c r="AZ266" s="257">
        <f t="shared" si="312"/>
        <v>3126.5</v>
      </c>
      <c r="BA266" s="248">
        <f t="shared" si="312"/>
        <v>3337</v>
      </c>
      <c r="BB266" s="248">
        <f t="shared" si="312"/>
        <v>3495.25</v>
      </c>
      <c r="BC266" s="454">
        <f t="shared" si="312"/>
        <v>3867.2750000000001</v>
      </c>
      <c r="BD266" s="454">
        <f t="shared" si="313"/>
        <v>3972.2125000000001</v>
      </c>
      <c r="BE266" s="457">
        <f t="shared" si="314"/>
        <v>4079.875</v>
      </c>
      <c r="BF266" s="409">
        <f t="shared" si="292"/>
        <v>1830</v>
      </c>
      <c r="BG266" s="405">
        <f t="shared" si="292"/>
        <v>1953</v>
      </c>
      <c r="BH266" s="405">
        <f t="shared" si="292"/>
        <v>2045</v>
      </c>
      <c r="BI266" s="405">
        <f t="shared" si="292"/>
        <v>2263</v>
      </c>
      <c r="BJ266" s="405">
        <f t="shared" si="315"/>
        <v>2324</v>
      </c>
      <c r="BK266" s="410">
        <f t="shared" si="325"/>
        <v>2387</v>
      </c>
      <c r="BL266" s="263">
        <f t="shared" si="316"/>
        <v>3488.25</v>
      </c>
      <c r="BM266" s="264">
        <f t="shared" si="316"/>
        <v>3738</v>
      </c>
      <c r="BN266" s="264">
        <f t="shared" si="316"/>
        <v>3920.625</v>
      </c>
      <c r="BO266" s="454">
        <f t="shared" si="316"/>
        <v>4215.6374999999998</v>
      </c>
      <c r="BP266" s="454">
        <f t="shared" si="317"/>
        <v>4325.6062499999998</v>
      </c>
      <c r="BQ266" s="457">
        <f t="shared" si="318"/>
        <v>4437.9375</v>
      </c>
      <c r="BR266" s="445">
        <f t="shared" si="293"/>
        <v>2041</v>
      </c>
      <c r="BS266" s="446">
        <f t="shared" si="293"/>
        <v>2187</v>
      </c>
      <c r="BT266" s="446">
        <f t="shared" si="293"/>
        <v>2294</v>
      </c>
      <c r="BU266" s="446">
        <f t="shared" si="293"/>
        <v>2467</v>
      </c>
      <c r="BV266" s="446">
        <f t="shared" si="319"/>
        <v>2531</v>
      </c>
      <c r="BW266" s="447">
        <f t="shared" si="326"/>
        <v>2597</v>
      </c>
      <c r="BX266" s="252">
        <v>3850</v>
      </c>
      <c r="BY266" s="387">
        <f t="shared" si="327"/>
        <v>4139</v>
      </c>
      <c r="BZ266" s="387">
        <f t="shared" si="328"/>
        <v>4346</v>
      </c>
      <c r="CA266" s="387">
        <f t="shared" si="329"/>
        <v>4564</v>
      </c>
      <c r="CB266" s="387">
        <f t="shared" si="330"/>
        <v>4679</v>
      </c>
      <c r="CC266" s="388">
        <f t="shared" si="331"/>
        <v>4796</v>
      </c>
      <c r="CD266" s="409">
        <f t="shared" si="294"/>
        <v>2253</v>
      </c>
      <c r="CE266" s="405">
        <f t="shared" si="294"/>
        <v>2422</v>
      </c>
      <c r="CF266" s="405">
        <f t="shared" si="294"/>
        <v>2543</v>
      </c>
      <c r="CG266" s="405">
        <f t="shared" si="294"/>
        <v>2670</v>
      </c>
      <c r="CH266" s="405">
        <f t="shared" si="320"/>
        <v>2738</v>
      </c>
      <c r="CI266" s="440">
        <f t="shared" si="332"/>
        <v>2806</v>
      </c>
      <c r="CJ266" s="246">
        <v>1.54</v>
      </c>
      <c r="CK266" s="389">
        <f t="shared" si="321"/>
        <v>1.6555</v>
      </c>
      <c r="CL266" s="389">
        <f t="shared" si="333"/>
        <v>1.738275</v>
      </c>
      <c r="CM266" s="389">
        <f t="shared" si="334"/>
        <v>1.8251887500000001</v>
      </c>
      <c r="CN266" s="389">
        <f t="shared" si="335"/>
        <v>1.8708184687500002</v>
      </c>
      <c r="CO266" s="390">
        <f t="shared" si="336"/>
        <v>1.9175889304687503</v>
      </c>
    </row>
    <row r="267" spans="1:93" x14ac:dyDescent="0.2">
      <c r="A267" s="679"/>
      <c r="B267" s="336" t="s">
        <v>252</v>
      </c>
      <c r="C267" s="333" t="s">
        <v>136</v>
      </c>
      <c r="D267" s="353">
        <v>1534</v>
      </c>
      <c r="E267" s="348">
        <v>1618</v>
      </c>
      <c r="F267" s="348">
        <v>1687</v>
      </c>
      <c r="G267" s="348">
        <v>1758</v>
      </c>
      <c r="H267" s="348">
        <v>1811</v>
      </c>
      <c r="I267" s="349">
        <v>1864</v>
      </c>
      <c r="J267" s="343">
        <f t="shared" si="295"/>
        <v>1076</v>
      </c>
      <c r="K267" s="344">
        <f t="shared" si="295"/>
        <v>1135</v>
      </c>
      <c r="L267" s="344">
        <f t="shared" si="295"/>
        <v>1184</v>
      </c>
      <c r="M267" s="344">
        <f t="shared" si="295"/>
        <v>1234</v>
      </c>
      <c r="N267" s="344">
        <f t="shared" si="296"/>
        <v>1271</v>
      </c>
      <c r="O267" s="345">
        <f t="shared" si="297"/>
        <v>1308</v>
      </c>
      <c r="P267" s="257">
        <f t="shared" si="289"/>
        <v>1917.5</v>
      </c>
      <c r="Q267" s="248">
        <f t="shared" si="289"/>
        <v>2022.5</v>
      </c>
      <c r="R267" s="248">
        <f t="shared" si="289"/>
        <v>2108.75</v>
      </c>
      <c r="S267" s="454">
        <f t="shared" si="322"/>
        <v>2527.125</v>
      </c>
      <c r="T267" s="454">
        <f t="shared" si="322"/>
        <v>2603.3125</v>
      </c>
      <c r="U267" s="457">
        <f t="shared" si="322"/>
        <v>2679.5</v>
      </c>
      <c r="V267" s="452">
        <f t="shared" si="290"/>
        <v>1122</v>
      </c>
      <c r="W267" s="405">
        <f t="shared" si="290"/>
        <v>1184</v>
      </c>
      <c r="X267" s="405">
        <f t="shared" si="290"/>
        <v>1234</v>
      </c>
      <c r="Y267" s="405">
        <f t="shared" si="290"/>
        <v>1479</v>
      </c>
      <c r="Z267" s="405">
        <f t="shared" si="298"/>
        <v>1523</v>
      </c>
      <c r="AA267" s="410">
        <f t="shared" si="323"/>
        <v>1568</v>
      </c>
      <c r="AB267" s="257">
        <f t="shared" si="299"/>
        <v>2301</v>
      </c>
      <c r="AC267" s="248">
        <f t="shared" si="299"/>
        <v>2427</v>
      </c>
      <c r="AD267" s="248">
        <f t="shared" si="299"/>
        <v>2530.5</v>
      </c>
      <c r="AE267" s="248">
        <f t="shared" si="299"/>
        <v>3032.5499999999997</v>
      </c>
      <c r="AF267" s="248">
        <f t="shared" si="300"/>
        <v>3123.9749999999999</v>
      </c>
      <c r="AG267" s="258">
        <f t="shared" si="301"/>
        <v>3215.4</v>
      </c>
      <c r="AH267" s="409">
        <f t="shared" si="302"/>
        <v>1347</v>
      </c>
      <c r="AI267" s="405">
        <f t="shared" si="303"/>
        <v>1420</v>
      </c>
      <c r="AJ267" s="405">
        <f t="shared" si="304"/>
        <v>1481</v>
      </c>
      <c r="AK267" s="405">
        <f t="shared" si="305"/>
        <v>1775</v>
      </c>
      <c r="AL267" s="405">
        <f t="shared" si="306"/>
        <v>1828</v>
      </c>
      <c r="AM267" s="410">
        <f t="shared" si="307"/>
        <v>1882</v>
      </c>
      <c r="AN267" s="263">
        <f t="shared" si="308"/>
        <v>2663.25</v>
      </c>
      <c r="AO267" s="366">
        <f t="shared" si="308"/>
        <v>2828.25</v>
      </c>
      <c r="AP267" s="366">
        <f t="shared" si="308"/>
        <v>2956.375</v>
      </c>
      <c r="AQ267" s="469">
        <f t="shared" si="308"/>
        <v>3385.9124999999999</v>
      </c>
      <c r="AR267" s="469">
        <f t="shared" si="309"/>
        <v>3482.4812499999998</v>
      </c>
      <c r="AS267" s="470">
        <f t="shared" si="310"/>
        <v>3579.55</v>
      </c>
      <c r="AT267" s="445">
        <f t="shared" si="291"/>
        <v>1559</v>
      </c>
      <c r="AU267" s="446">
        <f t="shared" si="291"/>
        <v>1655</v>
      </c>
      <c r="AV267" s="446">
        <f t="shared" si="291"/>
        <v>1730</v>
      </c>
      <c r="AW267" s="446">
        <f t="shared" si="291"/>
        <v>1981</v>
      </c>
      <c r="AX267" s="446">
        <f t="shared" si="311"/>
        <v>2038</v>
      </c>
      <c r="AY267" s="447">
        <f t="shared" si="324"/>
        <v>2095</v>
      </c>
      <c r="AZ267" s="257">
        <f t="shared" si="312"/>
        <v>3025.5</v>
      </c>
      <c r="BA267" s="248">
        <f t="shared" si="312"/>
        <v>3229.5</v>
      </c>
      <c r="BB267" s="248">
        <f t="shared" si="312"/>
        <v>3382.25</v>
      </c>
      <c r="BC267" s="454">
        <f t="shared" si="312"/>
        <v>3739.2750000000001</v>
      </c>
      <c r="BD267" s="454">
        <f t="shared" si="313"/>
        <v>3840.9874999999997</v>
      </c>
      <c r="BE267" s="457">
        <f t="shared" si="314"/>
        <v>3943.7000000000003</v>
      </c>
      <c r="BF267" s="409">
        <f t="shared" si="292"/>
        <v>1770</v>
      </c>
      <c r="BG267" s="405">
        <f t="shared" si="292"/>
        <v>1890</v>
      </c>
      <c r="BH267" s="405">
        <f t="shared" si="292"/>
        <v>1979</v>
      </c>
      <c r="BI267" s="405">
        <f t="shared" si="292"/>
        <v>2188</v>
      </c>
      <c r="BJ267" s="405">
        <f t="shared" si="315"/>
        <v>2247</v>
      </c>
      <c r="BK267" s="410">
        <f t="shared" si="325"/>
        <v>2308</v>
      </c>
      <c r="BL267" s="263">
        <f t="shared" si="316"/>
        <v>3387.75</v>
      </c>
      <c r="BM267" s="264">
        <f t="shared" si="316"/>
        <v>3630.75</v>
      </c>
      <c r="BN267" s="264">
        <f t="shared" si="316"/>
        <v>3808.125</v>
      </c>
      <c r="BO267" s="454">
        <f t="shared" si="316"/>
        <v>4092.6375000000003</v>
      </c>
      <c r="BP267" s="454">
        <f t="shared" si="317"/>
        <v>4199.4937499999996</v>
      </c>
      <c r="BQ267" s="457">
        <f t="shared" si="318"/>
        <v>4307.8500000000004</v>
      </c>
      <c r="BR267" s="445">
        <f t="shared" si="293"/>
        <v>1982</v>
      </c>
      <c r="BS267" s="446">
        <f t="shared" si="293"/>
        <v>2124</v>
      </c>
      <c r="BT267" s="446">
        <f t="shared" si="293"/>
        <v>2228</v>
      </c>
      <c r="BU267" s="446">
        <f t="shared" si="293"/>
        <v>2395</v>
      </c>
      <c r="BV267" s="446">
        <f t="shared" si="319"/>
        <v>2457</v>
      </c>
      <c r="BW267" s="447">
        <f t="shared" si="326"/>
        <v>2521</v>
      </c>
      <c r="BX267" s="252">
        <v>3750</v>
      </c>
      <c r="BY267" s="387">
        <f t="shared" si="327"/>
        <v>4032</v>
      </c>
      <c r="BZ267" s="387">
        <f t="shared" si="328"/>
        <v>4234</v>
      </c>
      <c r="CA267" s="387">
        <f t="shared" si="329"/>
        <v>4446</v>
      </c>
      <c r="CB267" s="387">
        <f t="shared" si="330"/>
        <v>4558</v>
      </c>
      <c r="CC267" s="388">
        <f t="shared" si="331"/>
        <v>4672</v>
      </c>
      <c r="CD267" s="409">
        <f t="shared" si="294"/>
        <v>2194</v>
      </c>
      <c r="CE267" s="405">
        <f t="shared" si="294"/>
        <v>2359</v>
      </c>
      <c r="CF267" s="405">
        <f t="shared" si="294"/>
        <v>2477</v>
      </c>
      <c r="CG267" s="405">
        <f t="shared" si="294"/>
        <v>2601</v>
      </c>
      <c r="CH267" s="405">
        <f t="shared" si="320"/>
        <v>2667</v>
      </c>
      <c r="CI267" s="440">
        <f t="shared" si="332"/>
        <v>2734</v>
      </c>
      <c r="CJ267" s="246">
        <v>1.5</v>
      </c>
      <c r="CK267" s="389">
        <f t="shared" si="321"/>
        <v>1.6125</v>
      </c>
      <c r="CL267" s="389">
        <f t="shared" si="333"/>
        <v>1.693125</v>
      </c>
      <c r="CM267" s="389">
        <f t="shared" si="334"/>
        <v>1.7777812500000001</v>
      </c>
      <c r="CN267" s="389">
        <f t="shared" si="335"/>
        <v>1.82222578125</v>
      </c>
      <c r="CO267" s="390">
        <f t="shared" si="336"/>
        <v>1.8677814257812499</v>
      </c>
    </row>
    <row r="268" spans="1:93" ht="13.5" thickBot="1" x14ac:dyDescent="0.25">
      <c r="A268" s="678"/>
      <c r="B268" s="362" t="s">
        <v>253</v>
      </c>
      <c r="C268" s="335" t="s">
        <v>136</v>
      </c>
      <c r="D268" s="354">
        <v>1529</v>
      </c>
      <c r="E268" s="350">
        <v>1581</v>
      </c>
      <c r="F268" s="350">
        <v>1618</v>
      </c>
      <c r="G268" s="350">
        <v>1657</v>
      </c>
      <c r="H268" s="350">
        <v>1678</v>
      </c>
      <c r="I268" s="351">
        <v>1699</v>
      </c>
      <c r="J268" s="421">
        <f t="shared" si="295"/>
        <v>1073</v>
      </c>
      <c r="K268" s="422">
        <f t="shared" si="295"/>
        <v>1109</v>
      </c>
      <c r="L268" s="422">
        <f t="shared" si="295"/>
        <v>1135</v>
      </c>
      <c r="M268" s="422">
        <f t="shared" si="295"/>
        <v>1163</v>
      </c>
      <c r="N268" s="422">
        <f t="shared" si="296"/>
        <v>1177</v>
      </c>
      <c r="O268" s="423">
        <f t="shared" si="297"/>
        <v>1192</v>
      </c>
      <c r="P268" s="260">
        <f t="shared" si="289"/>
        <v>1911.25</v>
      </c>
      <c r="Q268" s="261">
        <f t="shared" si="289"/>
        <v>1976.25</v>
      </c>
      <c r="R268" s="261">
        <f t="shared" si="289"/>
        <v>2022.5</v>
      </c>
      <c r="S268" s="458">
        <f t="shared" si="322"/>
        <v>2381.9375</v>
      </c>
      <c r="T268" s="458">
        <f t="shared" si="322"/>
        <v>2412.125</v>
      </c>
      <c r="U268" s="459">
        <f t="shared" si="322"/>
        <v>2442.3125</v>
      </c>
      <c r="V268" s="453">
        <f t="shared" si="290"/>
        <v>1119</v>
      </c>
      <c r="W268" s="412">
        <f t="shared" si="290"/>
        <v>1157</v>
      </c>
      <c r="X268" s="412">
        <f t="shared" si="290"/>
        <v>1184</v>
      </c>
      <c r="Y268" s="412">
        <f t="shared" si="290"/>
        <v>1394</v>
      </c>
      <c r="Z268" s="412">
        <f t="shared" si="298"/>
        <v>1412</v>
      </c>
      <c r="AA268" s="413">
        <f t="shared" si="323"/>
        <v>1429</v>
      </c>
      <c r="AB268" s="260">
        <f t="shared" si="299"/>
        <v>2293.5</v>
      </c>
      <c r="AC268" s="261">
        <f t="shared" si="299"/>
        <v>2371.5</v>
      </c>
      <c r="AD268" s="261">
        <f t="shared" si="299"/>
        <v>2427</v>
      </c>
      <c r="AE268" s="261">
        <f t="shared" si="299"/>
        <v>2858.3249999999998</v>
      </c>
      <c r="AF268" s="261">
        <f t="shared" si="300"/>
        <v>2894.5499999999997</v>
      </c>
      <c r="AG268" s="262">
        <f t="shared" si="301"/>
        <v>2930.7750000000001</v>
      </c>
      <c r="AH268" s="411">
        <f t="shared" si="302"/>
        <v>1342</v>
      </c>
      <c r="AI268" s="412">
        <f t="shared" si="303"/>
        <v>1388</v>
      </c>
      <c r="AJ268" s="412">
        <f t="shared" si="304"/>
        <v>1420</v>
      </c>
      <c r="AK268" s="412">
        <f t="shared" si="305"/>
        <v>1673</v>
      </c>
      <c r="AL268" s="412">
        <f t="shared" si="306"/>
        <v>1694</v>
      </c>
      <c r="AM268" s="413">
        <f t="shared" si="307"/>
        <v>1715</v>
      </c>
      <c r="AN268" s="269">
        <f t="shared" si="308"/>
        <v>2622.625</v>
      </c>
      <c r="AO268" s="432">
        <f t="shared" si="308"/>
        <v>2748.875</v>
      </c>
      <c r="AP268" s="432">
        <f t="shared" si="308"/>
        <v>2839.25</v>
      </c>
      <c r="AQ268" s="471">
        <f t="shared" si="308"/>
        <v>3213.7437499999996</v>
      </c>
      <c r="AR268" s="471">
        <f t="shared" si="309"/>
        <v>3267.6624999999999</v>
      </c>
      <c r="AS268" s="472">
        <f t="shared" si="310"/>
        <v>3322.3312500000002</v>
      </c>
      <c r="AT268" s="448">
        <f t="shared" si="291"/>
        <v>1535</v>
      </c>
      <c r="AU268" s="449">
        <f t="shared" si="291"/>
        <v>1609</v>
      </c>
      <c r="AV268" s="449">
        <f t="shared" si="291"/>
        <v>1661</v>
      </c>
      <c r="AW268" s="449">
        <f t="shared" si="291"/>
        <v>1881</v>
      </c>
      <c r="AX268" s="449">
        <f t="shared" si="311"/>
        <v>1912</v>
      </c>
      <c r="AY268" s="450">
        <f t="shared" si="324"/>
        <v>1944</v>
      </c>
      <c r="AZ268" s="260">
        <f t="shared" si="312"/>
        <v>2951.75</v>
      </c>
      <c r="BA268" s="261">
        <f t="shared" si="312"/>
        <v>3126.25</v>
      </c>
      <c r="BB268" s="261">
        <f t="shared" si="312"/>
        <v>3251.5</v>
      </c>
      <c r="BC268" s="458">
        <f t="shared" si="312"/>
        <v>3569.1624999999995</v>
      </c>
      <c r="BD268" s="458">
        <f t="shared" si="313"/>
        <v>3640.7750000000001</v>
      </c>
      <c r="BE268" s="459">
        <f t="shared" si="314"/>
        <v>3713.8875000000003</v>
      </c>
      <c r="BF268" s="411">
        <f t="shared" si="292"/>
        <v>1727</v>
      </c>
      <c r="BG268" s="412">
        <f t="shared" si="292"/>
        <v>1829</v>
      </c>
      <c r="BH268" s="412">
        <f t="shared" si="292"/>
        <v>1903</v>
      </c>
      <c r="BI268" s="412">
        <f t="shared" si="292"/>
        <v>2088</v>
      </c>
      <c r="BJ268" s="412">
        <f t="shared" si="315"/>
        <v>2130</v>
      </c>
      <c r="BK268" s="413">
        <f t="shared" si="325"/>
        <v>2173</v>
      </c>
      <c r="BL268" s="269">
        <f t="shared" si="316"/>
        <v>3280.875</v>
      </c>
      <c r="BM268" s="270">
        <f t="shared" si="316"/>
        <v>3503.625</v>
      </c>
      <c r="BN268" s="270">
        <f t="shared" si="316"/>
        <v>3663.75</v>
      </c>
      <c r="BO268" s="458">
        <f t="shared" si="316"/>
        <v>3924.5812499999993</v>
      </c>
      <c r="BP268" s="458">
        <f t="shared" si="317"/>
        <v>4013.8875000000003</v>
      </c>
      <c r="BQ268" s="459">
        <f t="shared" si="318"/>
        <v>4105.4437500000004</v>
      </c>
      <c r="BR268" s="448">
        <f t="shared" si="293"/>
        <v>1920</v>
      </c>
      <c r="BS268" s="449">
        <f t="shared" si="293"/>
        <v>2050</v>
      </c>
      <c r="BT268" s="449">
        <f t="shared" si="293"/>
        <v>2144</v>
      </c>
      <c r="BU268" s="449">
        <f t="shared" si="293"/>
        <v>2296</v>
      </c>
      <c r="BV268" s="449">
        <f t="shared" si="319"/>
        <v>2349</v>
      </c>
      <c r="BW268" s="450">
        <f t="shared" si="326"/>
        <v>2402</v>
      </c>
      <c r="BX268" s="253">
        <v>3610</v>
      </c>
      <c r="BY268" s="431">
        <f t="shared" si="327"/>
        <v>3881</v>
      </c>
      <c r="BZ268" s="431">
        <f t="shared" si="328"/>
        <v>4076</v>
      </c>
      <c r="CA268" s="431">
        <f t="shared" si="329"/>
        <v>4280</v>
      </c>
      <c r="CB268" s="431">
        <f t="shared" si="330"/>
        <v>4387</v>
      </c>
      <c r="CC268" s="433">
        <f t="shared" si="331"/>
        <v>4497</v>
      </c>
      <c r="CD268" s="411">
        <f t="shared" si="294"/>
        <v>2112</v>
      </c>
      <c r="CE268" s="412">
        <f t="shared" si="294"/>
        <v>2271</v>
      </c>
      <c r="CF268" s="412">
        <f t="shared" si="294"/>
        <v>2385</v>
      </c>
      <c r="CG268" s="412">
        <f t="shared" si="294"/>
        <v>2504</v>
      </c>
      <c r="CH268" s="412">
        <f t="shared" si="320"/>
        <v>2567</v>
      </c>
      <c r="CI268" s="441">
        <f t="shared" si="332"/>
        <v>2631</v>
      </c>
      <c r="CJ268" s="247">
        <v>1.44</v>
      </c>
      <c r="CK268" s="391">
        <f t="shared" si="321"/>
        <v>1.548</v>
      </c>
      <c r="CL268" s="391">
        <f t="shared" si="333"/>
        <v>1.6254</v>
      </c>
      <c r="CM268" s="391">
        <f t="shared" si="334"/>
        <v>1.7066699999999999</v>
      </c>
      <c r="CN268" s="391">
        <f t="shared" si="335"/>
        <v>1.7493367499999999</v>
      </c>
      <c r="CO268" s="392">
        <f t="shared" si="336"/>
        <v>1.7930701687499999</v>
      </c>
    </row>
    <row r="269" spans="1:93" x14ac:dyDescent="0.2">
      <c r="A269" s="677">
        <v>20</v>
      </c>
      <c r="B269" s="361" t="s">
        <v>254</v>
      </c>
      <c r="C269" s="331" t="s">
        <v>196</v>
      </c>
      <c r="D269" s="352">
        <v>1555</v>
      </c>
      <c r="E269" s="346">
        <v>1640</v>
      </c>
      <c r="F269" s="346">
        <v>1710</v>
      </c>
      <c r="G269" s="346">
        <v>1783</v>
      </c>
      <c r="H269" s="346">
        <v>1836</v>
      </c>
      <c r="I269" s="347">
        <v>1890</v>
      </c>
      <c r="J269" s="418">
        <f t="shared" si="295"/>
        <v>1091</v>
      </c>
      <c r="K269" s="419">
        <f t="shared" si="295"/>
        <v>1151</v>
      </c>
      <c r="L269" s="419">
        <f t="shared" si="295"/>
        <v>1200</v>
      </c>
      <c r="M269" s="419">
        <f t="shared" si="295"/>
        <v>1251</v>
      </c>
      <c r="N269" s="419">
        <f t="shared" si="296"/>
        <v>1288</v>
      </c>
      <c r="O269" s="420">
        <f t="shared" si="297"/>
        <v>1326</v>
      </c>
      <c r="P269" s="415">
        <f t="shared" si="289"/>
        <v>1943.75</v>
      </c>
      <c r="Q269" s="416">
        <f t="shared" si="289"/>
        <v>2050</v>
      </c>
      <c r="R269" s="416">
        <f t="shared" si="289"/>
        <v>2137.5</v>
      </c>
      <c r="S269" s="455">
        <f t="shared" si="322"/>
        <v>2563.0625</v>
      </c>
      <c r="T269" s="455">
        <f t="shared" si="322"/>
        <v>2639.25</v>
      </c>
      <c r="U269" s="456">
        <f t="shared" si="322"/>
        <v>2716.875</v>
      </c>
      <c r="V269" s="451">
        <f t="shared" si="290"/>
        <v>1138</v>
      </c>
      <c r="W269" s="407">
        <f t="shared" si="290"/>
        <v>1200</v>
      </c>
      <c r="X269" s="407">
        <f t="shared" si="290"/>
        <v>1251</v>
      </c>
      <c r="Y269" s="407">
        <f t="shared" si="290"/>
        <v>1500</v>
      </c>
      <c r="Z269" s="407">
        <f t="shared" si="298"/>
        <v>1544</v>
      </c>
      <c r="AA269" s="408">
        <f t="shared" si="323"/>
        <v>1590</v>
      </c>
      <c r="AB269" s="415">
        <f t="shared" si="299"/>
        <v>2332.5</v>
      </c>
      <c r="AC269" s="416">
        <f t="shared" si="299"/>
        <v>2460</v>
      </c>
      <c r="AD269" s="416">
        <f t="shared" si="299"/>
        <v>2565</v>
      </c>
      <c r="AE269" s="416">
        <f t="shared" si="299"/>
        <v>3075.6749999999997</v>
      </c>
      <c r="AF269" s="416">
        <f t="shared" si="300"/>
        <v>3167.1</v>
      </c>
      <c r="AG269" s="417">
        <f t="shared" si="301"/>
        <v>3260.25</v>
      </c>
      <c r="AH269" s="406">
        <f t="shared" si="302"/>
        <v>1365</v>
      </c>
      <c r="AI269" s="407">
        <f t="shared" si="303"/>
        <v>1440</v>
      </c>
      <c r="AJ269" s="407">
        <f t="shared" si="304"/>
        <v>1501</v>
      </c>
      <c r="AK269" s="407">
        <f t="shared" si="305"/>
        <v>1800</v>
      </c>
      <c r="AL269" s="407">
        <f t="shared" si="306"/>
        <v>1853</v>
      </c>
      <c r="AM269" s="408">
        <f t="shared" si="307"/>
        <v>1908</v>
      </c>
      <c r="AN269" s="429">
        <f t="shared" si="308"/>
        <v>2724.375</v>
      </c>
      <c r="AO269" s="427">
        <f t="shared" si="308"/>
        <v>2893.25</v>
      </c>
      <c r="AP269" s="427">
        <f t="shared" si="308"/>
        <v>3024.5</v>
      </c>
      <c r="AQ269" s="467">
        <f t="shared" si="308"/>
        <v>3462.7562499999999</v>
      </c>
      <c r="AR269" s="467">
        <f t="shared" si="309"/>
        <v>3560.3249999999998</v>
      </c>
      <c r="AS269" s="468">
        <f t="shared" si="310"/>
        <v>3659.9375</v>
      </c>
      <c r="AT269" s="442">
        <f t="shared" si="291"/>
        <v>1594</v>
      </c>
      <c r="AU269" s="443">
        <f t="shared" si="291"/>
        <v>1693</v>
      </c>
      <c r="AV269" s="443">
        <f t="shared" si="291"/>
        <v>1770</v>
      </c>
      <c r="AW269" s="443">
        <f t="shared" si="291"/>
        <v>2026</v>
      </c>
      <c r="AX269" s="443">
        <f t="shared" si="311"/>
        <v>2083</v>
      </c>
      <c r="AY269" s="444">
        <f t="shared" si="324"/>
        <v>2142</v>
      </c>
      <c r="AZ269" s="415">
        <f t="shared" si="312"/>
        <v>3116.25</v>
      </c>
      <c r="BA269" s="416">
        <f t="shared" si="312"/>
        <v>3326.5</v>
      </c>
      <c r="BB269" s="416">
        <f t="shared" si="312"/>
        <v>3484</v>
      </c>
      <c r="BC269" s="455">
        <f t="shared" si="312"/>
        <v>3849.8375000000001</v>
      </c>
      <c r="BD269" s="455">
        <f t="shared" si="313"/>
        <v>3953.5499999999997</v>
      </c>
      <c r="BE269" s="456">
        <f t="shared" si="314"/>
        <v>4059.625</v>
      </c>
      <c r="BF269" s="406">
        <f t="shared" si="292"/>
        <v>1824</v>
      </c>
      <c r="BG269" s="407">
        <f t="shared" si="292"/>
        <v>1947</v>
      </c>
      <c r="BH269" s="407">
        <f t="shared" si="292"/>
        <v>2039</v>
      </c>
      <c r="BI269" s="407">
        <f t="shared" si="292"/>
        <v>2253</v>
      </c>
      <c r="BJ269" s="407">
        <f t="shared" si="315"/>
        <v>2313</v>
      </c>
      <c r="BK269" s="408">
        <f t="shared" si="325"/>
        <v>2375</v>
      </c>
      <c r="BL269" s="429">
        <f t="shared" si="316"/>
        <v>3508.125</v>
      </c>
      <c r="BM269" s="434">
        <f t="shared" si="316"/>
        <v>3759.75</v>
      </c>
      <c r="BN269" s="434">
        <f t="shared" si="316"/>
        <v>3943.5</v>
      </c>
      <c r="BO269" s="455">
        <f t="shared" si="316"/>
        <v>4236.9187499999998</v>
      </c>
      <c r="BP269" s="455">
        <f t="shared" si="317"/>
        <v>4346.7749999999996</v>
      </c>
      <c r="BQ269" s="456">
        <f t="shared" si="318"/>
        <v>4459.3125</v>
      </c>
      <c r="BR269" s="442">
        <f t="shared" si="293"/>
        <v>2053</v>
      </c>
      <c r="BS269" s="443">
        <f t="shared" si="293"/>
        <v>2200</v>
      </c>
      <c r="BT269" s="443">
        <f t="shared" si="293"/>
        <v>2307</v>
      </c>
      <c r="BU269" s="443">
        <f t="shared" si="293"/>
        <v>2479</v>
      </c>
      <c r="BV269" s="443">
        <f t="shared" si="319"/>
        <v>2543</v>
      </c>
      <c r="BW269" s="444">
        <f t="shared" si="326"/>
        <v>2609</v>
      </c>
      <c r="BX269" s="430">
        <v>3900</v>
      </c>
      <c r="BY269" s="426">
        <f t="shared" si="327"/>
        <v>4193</v>
      </c>
      <c r="BZ269" s="426">
        <f t="shared" si="328"/>
        <v>4403</v>
      </c>
      <c r="CA269" s="426">
        <f t="shared" si="329"/>
        <v>4624</v>
      </c>
      <c r="CB269" s="426">
        <f t="shared" si="330"/>
        <v>4740</v>
      </c>
      <c r="CC269" s="428">
        <f t="shared" si="331"/>
        <v>4859</v>
      </c>
      <c r="CD269" s="406">
        <f t="shared" si="294"/>
        <v>2282</v>
      </c>
      <c r="CE269" s="407">
        <f t="shared" si="294"/>
        <v>2453</v>
      </c>
      <c r="CF269" s="407">
        <f t="shared" si="294"/>
        <v>2576</v>
      </c>
      <c r="CG269" s="407">
        <f t="shared" si="294"/>
        <v>2706</v>
      </c>
      <c r="CH269" s="407">
        <f t="shared" si="320"/>
        <v>2773</v>
      </c>
      <c r="CI269" s="439">
        <f t="shared" si="332"/>
        <v>2843</v>
      </c>
      <c r="CJ269" s="402">
        <v>1.56</v>
      </c>
      <c r="CK269" s="403">
        <f t="shared" si="321"/>
        <v>1.677</v>
      </c>
      <c r="CL269" s="403">
        <f t="shared" si="333"/>
        <v>1.76085</v>
      </c>
      <c r="CM269" s="403">
        <f t="shared" si="334"/>
        <v>1.8488925</v>
      </c>
      <c r="CN269" s="403">
        <f t="shared" si="335"/>
        <v>1.8951148125000001</v>
      </c>
      <c r="CO269" s="404">
        <f t="shared" si="336"/>
        <v>1.9424926828125002</v>
      </c>
    </row>
    <row r="270" spans="1:93" x14ac:dyDescent="0.2">
      <c r="A270" s="679"/>
      <c r="B270" s="336" t="s">
        <v>255</v>
      </c>
      <c r="C270" s="333" t="s">
        <v>196</v>
      </c>
      <c r="D270" s="353">
        <v>1534</v>
      </c>
      <c r="E270" s="348">
        <v>1618</v>
      </c>
      <c r="F270" s="348">
        <v>1687</v>
      </c>
      <c r="G270" s="348">
        <v>1758</v>
      </c>
      <c r="H270" s="348">
        <v>1811</v>
      </c>
      <c r="I270" s="349">
        <v>1864</v>
      </c>
      <c r="J270" s="343">
        <f t="shared" si="295"/>
        <v>1076</v>
      </c>
      <c r="K270" s="344">
        <f t="shared" si="295"/>
        <v>1135</v>
      </c>
      <c r="L270" s="344">
        <f t="shared" si="295"/>
        <v>1184</v>
      </c>
      <c r="M270" s="344">
        <f t="shared" si="295"/>
        <v>1234</v>
      </c>
      <c r="N270" s="344">
        <f t="shared" si="296"/>
        <v>1271</v>
      </c>
      <c r="O270" s="345">
        <f t="shared" si="297"/>
        <v>1308</v>
      </c>
      <c r="P270" s="257">
        <f t="shared" si="289"/>
        <v>1917.5</v>
      </c>
      <c r="Q270" s="248">
        <f t="shared" si="289"/>
        <v>2022.5</v>
      </c>
      <c r="R270" s="248">
        <f t="shared" si="289"/>
        <v>2108.75</v>
      </c>
      <c r="S270" s="454">
        <f t="shared" si="322"/>
        <v>2527.125</v>
      </c>
      <c r="T270" s="454">
        <f t="shared" si="322"/>
        <v>2603.3125</v>
      </c>
      <c r="U270" s="457">
        <f t="shared" si="322"/>
        <v>2679.5</v>
      </c>
      <c r="V270" s="452">
        <f t="shared" si="290"/>
        <v>1122</v>
      </c>
      <c r="W270" s="405">
        <f t="shared" si="290"/>
        <v>1184</v>
      </c>
      <c r="X270" s="405">
        <f t="shared" si="290"/>
        <v>1234</v>
      </c>
      <c r="Y270" s="405">
        <f t="shared" si="290"/>
        <v>1479</v>
      </c>
      <c r="Z270" s="405">
        <f t="shared" si="298"/>
        <v>1523</v>
      </c>
      <c r="AA270" s="410">
        <f t="shared" si="323"/>
        <v>1568</v>
      </c>
      <c r="AB270" s="257">
        <f t="shared" si="299"/>
        <v>2301</v>
      </c>
      <c r="AC270" s="248">
        <f t="shared" si="299"/>
        <v>2427</v>
      </c>
      <c r="AD270" s="248">
        <f t="shared" si="299"/>
        <v>2530.5</v>
      </c>
      <c r="AE270" s="248">
        <f t="shared" si="299"/>
        <v>3032.5499999999997</v>
      </c>
      <c r="AF270" s="248">
        <f t="shared" si="300"/>
        <v>3123.9749999999999</v>
      </c>
      <c r="AG270" s="258">
        <f t="shared" si="301"/>
        <v>3215.4</v>
      </c>
      <c r="AH270" s="409">
        <f t="shared" si="302"/>
        <v>1347</v>
      </c>
      <c r="AI270" s="405">
        <f t="shared" si="303"/>
        <v>1420</v>
      </c>
      <c r="AJ270" s="405">
        <f t="shared" si="304"/>
        <v>1481</v>
      </c>
      <c r="AK270" s="405">
        <f t="shared" si="305"/>
        <v>1775</v>
      </c>
      <c r="AL270" s="405">
        <f t="shared" si="306"/>
        <v>1828</v>
      </c>
      <c r="AM270" s="410">
        <f t="shared" si="307"/>
        <v>1882</v>
      </c>
      <c r="AN270" s="263">
        <f t="shared" si="308"/>
        <v>2688.25</v>
      </c>
      <c r="AO270" s="366">
        <f t="shared" si="308"/>
        <v>2855</v>
      </c>
      <c r="AP270" s="366">
        <f t="shared" si="308"/>
        <v>2984.375</v>
      </c>
      <c r="AQ270" s="469">
        <f t="shared" si="308"/>
        <v>3415.4124999999999</v>
      </c>
      <c r="AR270" s="469">
        <f t="shared" si="309"/>
        <v>3512.7312499999998</v>
      </c>
      <c r="AS270" s="470">
        <f t="shared" si="310"/>
        <v>3610.55</v>
      </c>
      <c r="AT270" s="445">
        <f t="shared" si="291"/>
        <v>1573</v>
      </c>
      <c r="AU270" s="446">
        <f t="shared" si="291"/>
        <v>1671</v>
      </c>
      <c r="AV270" s="446">
        <f t="shared" si="291"/>
        <v>1746</v>
      </c>
      <c r="AW270" s="446">
        <f t="shared" si="291"/>
        <v>1999</v>
      </c>
      <c r="AX270" s="446">
        <f t="shared" si="311"/>
        <v>2055</v>
      </c>
      <c r="AY270" s="447">
        <f t="shared" si="324"/>
        <v>2113</v>
      </c>
      <c r="AZ270" s="257">
        <f t="shared" si="312"/>
        <v>3075.5</v>
      </c>
      <c r="BA270" s="248">
        <f t="shared" si="312"/>
        <v>3283</v>
      </c>
      <c r="BB270" s="248">
        <f t="shared" si="312"/>
        <v>3438.25</v>
      </c>
      <c r="BC270" s="454">
        <f t="shared" si="312"/>
        <v>3798.2750000000001</v>
      </c>
      <c r="BD270" s="454">
        <f t="shared" si="313"/>
        <v>3901.4874999999997</v>
      </c>
      <c r="BE270" s="457">
        <f t="shared" si="314"/>
        <v>4005.7000000000003</v>
      </c>
      <c r="BF270" s="409">
        <f t="shared" si="292"/>
        <v>1800</v>
      </c>
      <c r="BG270" s="405">
        <f t="shared" si="292"/>
        <v>1921</v>
      </c>
      <c r="BH270" s="405">
        <f t="shared" si="292"/>
        <v>2012</v>
      </c>
      <c r="BI270" s="405">
        <f t="shared" si="292"/>
        <v>2222</v>
      </c>
      <c r="BJ270" s="405">
        <f t="shared" si="315"/>
        <v>2283</v>
      </c>
      <c r="BK270" s="410">
        <f t="shared" si="325"/>
        <v>2344</v>
      </c>
      <c r="BL270" s="263">
        <f t="shared" si="316"/>
        <v>3462.75</v>
      </c>
      <c r="BM270" s="264">
        <f t="shared" si="316"/>
        <v>3711</v>
      </c>
      <c r="BN270" s="264">
        <f t="shared" si="316"/>
        <v>3892.125</v>
      </c>
      <c r="BO270" s="454">
        <f t="shared" si="316"/>
        <v>4181.1374999999998</v>
      </c>
      <c r="BP270" s="454">
        <f t="shared" si="317"/>
        <v>4290.2437499999996</v>
      </c>
      <c r="BQ270" s="457">
        <f t="shared" si="318"/>
        <v>4400.8500000000004</v>
      </c>
      <c r="BR270" s="445">
        <f t="shared" si="293"/>
        <v>2026</v>
      </c>
      <c r="BS270" s="446">
        <f t="shared" si="293"/>
        <v>2171</v>
      </c>
      <c r="BT270" s="446">
        <f t="shared" si="293"/>
        <v>2277</v>
      </c>
      <c r="BU270" s="446">
        <f t="shared" si="293"/>
        <v>2446</v>
      </c>
      <c r="BV270" s="446">
        <f t="shared" si="319"/>
        <v>2510</v>
      </c>
      <c r="BW270" s="447">
        <f t="shared" si="326"/>
        <v>2575</v>
      </c>
      <c r="BX270" s="252">
        <v>3850</v>
      </c>
      <c r="BY270" s="387">
        <f t="shared" si="327"/>
        <v>4139</v>
      </c>
      <c r="BZ270" s="387">
        <f t="shared" si="328"/>
        <v>4346</v>
      </c>
      <c r="CA270" s="387">
        <f t="shared" si="329"/>
        <v>4564</v>
      </c>
      <c r="CB270" s="387">
        <f t="shared" si="330"/>
        <v>4679</v>
      </c>
      <c r="CC270" s="388">
        <f t="shared" si="331"/>
        <v>4796</v>
      </c>
      <c r="CD270" s="409">
        <f t="shared" si="294"/>
        <v>2253</v>
      </c>
      <c r="CE270" s="405">
        <f t="shared" si="294"/>
        <v>2422</v>
      </c>
      <c r="CF270" s="405">
        <f t="shared" si="294"/>
        <v>2543</v>
      </c>
      <c r="CG270" s="405">
        <f t="shared" si="294"/>
        <v>2670</v>
      </c>
      <c r="CH270" s="405">
        <f t="shared" si="320"/>
        <v>2738</v>
      </c>
      <c r="CI270" s="440">
        <f t="shared" si="332"/>
        <v>2806</v>
      </c>
      <c r="CJ270" s="246">
        <v>1.54</v>
      </c>
      <c r="CK270" s="389">
        <f t="shared" si="321"/>
        <v>1.6555</v>
      </c>
      <c r="CL270" s="389">
        <f t="shared" si="333"/>
        <v>1.738275</v>
      </c>
      <c r="CM270" s="389">
        <f t="shared" si="334"/>
        <v>1.8251887500000001</v>
      </c>
      <c r="CN270" s="389">
        <f t="shared" si="335"/>
        <v>1.8708184687500002</v>
      </c>
      <c r="CO270" s="390">
        <f t="shared" si="336"/>
        <v>1.9175889304687503</v>
      </c>
    </row>
    <row r="271" spans="1:93" ht="13.5" thickBot="1" x14ac:dyDescent="0.25">
      <c r="A271" s="678"/>
      <c r="B271" s="362" t="s">
        <v>256</v>
      </c>
      <c r="C271" s="335" t="s">
        <v>196</v>
      </c>
      <c r="D271" s="354">
        <v>1529</v>
      </c>
      <c r="E271" s="350">
        <v>1581</v>
      </c>
      <c r="F271" s="350">
        <v>1618</v>
      </c>
      <c r="G271" s="350">
        <v>1657</v>
      </c>
      <c r="H271" s="350">
        <v>1678</v>
      </c>
      <c r="I271" s="351">
        <v>1699</v>
      </c>
      <c r="J271" s="421">
        <f t="shared" si="295"/>
        <v>1073</v>
      </c>
      <c r="K271" s="422">
        <f t="shared" si="295"/>
        <v>1109</v>
      </c>
      <c r="L271" s="422">
        <f t="shared" si="295"/>
        <v>1135</v>
      </c>
      <c r="M271" s="422">
        <f t="shared" si="295"/>
        <v>1163</v>
      </c>
      <c r="N271" s="422">
        <f t="shared" si="296"/>
        <v>1177</v>
      </c>
      <c r="O271" s="423">
        <f t="shared" si="297"/>
        <v>1192</v>
      </c>
      <c r="P271" s="260">
        <f t="shared" si="289"/>
        <v>1911.25</v>
      </c>
      <c r="Q271" s="261">
        <f t="shared" si="289"/>
        <v>1976.25</v>
      </c>
      <c r="R271" s="261">
        <f t="shared" si="289"/>
        <v>2022.5</v>
      </c>
      <c r="S271" s="458">
        <f t="shared" si="322"/>
        <v>2381.9375</v>
      </c>
      <c r="T271" s="458">
        <f t="shared" si="322"/>
        <v>2412.125</v>
      </c>
      <c r="U271" s="459">
        <f t="shared" si="322"/>
        <v>2442.3125</v>
      </c>
      <c r="V271" s="453">
        <f t="shared" si="290"/>
        <v>1119</v>
      </c>
      <c r="W271" s="412">
        <f t="shared" si="290"/>
        <v>1157</v>
      </c>
      <c r="X271" s="412">
        <f t="shared" si="290"/>
        <v>1184</v>
      </c>
      <c r="Y271" s="412">
        <f t="shared" si="290"/>
        <v>1394</v>
      </c>
      <c r="Z271" s="412">
        <f t="shared" si="298"/>
        <v>1412</v>
      </c>
      <c r="AA271" s="413">
        <f t="shared" si="323"/>
        <v>1429</v>
      </c>
      <c r="AB271" s="260">
        <f t="shared" si="299"/>
        <v>2293.5</v>
      </c>
      <c r="AC271" s="261">
        <f t="shared" si="299"/>
        <v>2371.5</v>
      </c>
      <c r="AD271" s="261">
        <f t="shared" si="299"/>
        <v>2427</v>
      </c>
      <c r="AE271" s="261">
        <f t="shared" si="299"/>
        <v>2858.3249999999998</v>
      </c>
      <c r="AF271" s="261">
        <f t="shared" si="300"/>
        <v>2894.5499999999997</v>
      </c>
      <c r="AG271" s="262">
        <f t="shared" si="301"/>
        <v>2930.7750000000001</v>
      </c>
      <c r="AH271" s="411">
        <f t="shared" si="302"/>
        <v>1342</v>
      </c>
      <c r="AI271" s="412">
        <f t="shared" si="303"/>
        <v>1388</v>
      </c>
      <c r="AJ271" s="412">
        <f t="shared" si="304"/>
        <v>1420</v>
      </c>
      <c r="AK271" s="412">
        <f t="shared" si="305"/>
        <v>1673</v>
      </c>
      <c r="AL271" s="412">
        <f t="shared" si="306"/>
        <v>1694</v>
      </c>
      <c r="AM271" s="413">
        <f t="shared" si="307"/>
        <v>1715</v>
      </c>
      <c r="AN271" s="269">
        <f t="shared" si="308"/>
        <v>2657.625</v>
      </c>
      <c r="AO271" s="432">
        <f t="shared" si="308"/>
        <v>2786.625</v>
      </c>
      <c r="AP271" s="432">
        <f t="shared" si="308"/>
        <v>2878.75</v>
      </c>
      <c r="AQ271" s="471">
        <f t="shared" si="308"/>
        <v>3255.2437499999996</v>
      </c>
      <c r="AR271" s="471">
        <f t="shared" si="309"/>
        <v>3310.4124999999999</v>
      </c>
      <c r="AS271" s="472">
        <f t="shared" si="310"/>
        <v>3366.0812500000002</v>
      </c>
      <c r="AT271" s="448">
        <f t="shared" si="291"/>
        <v>1555</v>
      </c>
      <c r="AU271" s="449">
        <f t="shared" si="291"/>
        <v>1631</v>
      </c>
      <c r="AV271" s="449">
        <f t="shared" si="291"/>
        <v>1685</v>
      </c>
      <c r="AW271" s="449">
        <f t="shared" si="291"/>
        <v>1905</v>
      </c>
      <c r="AX271" s="449">
        <f t="shared" si="311"/>
        <v>1937</v>
      </c>
      <c r="AY271" s="450">
        <f t="shared" si="324"/>
        <v>1970</v>
      </c>
      <c r="AZ271" s="260">
        <f t="shared" si="312"/>
        <v>3021.75</v>
      </c>
      <c r="BA271" s="261">
        <f t="shared" si="312"/>
        <v>3201.75</v>
      </c>
      <c r="BB271" s="261">
        <f t="shared" si="312"/>
        <v>3330.5</v>
      </c>
      <c r="BC271" s="458">
        <f t="shared" si="312"/>
        <v>3652.1624999999995</v>
      </c>
      <c r="BD271" s="458">
        <f t="shared" si="313"/>
        <v>3726.2750000000001</v>
      </c>
      <c r="BE271" s="459">
        <f t="shared" si="314"/>
        <v>3801.3875000000003</v>
      </c>
      <c r="BF271" s="411">
        <f t="shared" si="292"/>
        <v>1768</v>
      </c>
      <c r="BG271" s="412">
        <f t="shared" si="292"/>
        <v>1874</v>
      </c>
      <c r="BH271" s="412">
        <f t="shared" si="292"/>
        <v>1949</v>
      </c>
      <c r="BI271" s="412">
        <f t="shared" si="292"/>
        <v>2137</v>
      </c>
      <c r="BJ271" s="412">
        <f t="shared" si="315"/>
        <v>2180</v>
      </c>
      <c r="BK271" s="413">
        <f t="shared" si="325"/>
        <v>2224</v>
      </c>
      <c r="BL271" s="269">
        <f t="shared" si="316"/>
        <v>3385.875</v>
      </c>
      <c r="BM271" s="270">
        <f t="shared" si="316"/>
        <v>3616.875</v>
      </c>
      <c r="BN271" s="270">
        <f t="shared" si="316"/>
        <v>3782.25</v>
      </c>
      <c r="BO271" s="458">
        <f t="shared" si="316"/>
        <v>4049.0812499999993</v>
      </c>
      <c r="BP271" s="458">
        <f t="shared" si="317"/>
        <v>4142.1374999999998</v>
      </c>
      <c r="BQ271" s="459">
        <f t="shared" si="318"/>
        <v>4236.6937500000004</v>
      </c>
      <c r="BR271" s="448">
        <f t="shared" si="293"/>
        <v>1981</v>
      </c>
      <c r="BS271" s="449">
        <f t="shared" si="293"/>
        <v>2116</v>
      </c>
      <c r="BT271" s="449">
        <f t="shared" si="293"/>
        <v>2213</v>
      </c>
      <c r="BU271" s="449">
        <f t="shared" si="293"/>
        <v>2369</v>
      </c>
      <c r="BV271" s="449">
        <f t="shared" si="319"/>
        <v>2424</v>
      </c>
      <c r="BW271" s="450">
        <f t="shared" si="326"/>
        <v>2479</v>
      </c>
      <c r="BX271" s="253">
        <v>3750</v>
      </c>
      <c r="BY271" s="431">
        <f t="shared" si="327"/>
        <v>4032</v>
      </c>
      <c r="BZ271" s="431">
        <f t="shared" si="328"/>
        <v>4234</v>
      </c>
      <c r="CA271" s="431">
        <f t="shared" si="329"/>
        <v>4446</v>
      </c>
      <c r="CB271" s="431">
        <f t="shared" si="330"/>
        <v>4558</v>
      </c>
      <c r="CC271" s="433">
        <f t="shared" si="331"/>
        <v>4672</v>
      </c>
      <c r="CD271" s="411">
        <f t="shared" si="294"/>
        <v>2194</v>
      </c>
      <c r="CE271" s="412">
        <f t="shared" si="294"/>
        <v>2359</v>
      </c>
      <c r="CF271" s="412">
        <f t="shared" si="294"/>
        <v>2477</v>
      </c>
      <c r="CG271" s="412">
        <f t="shared" si="294"/>
        <v>2601</v>
      </c>
      <c r="CH271" s="412">
        <f t="shared" si="320"/>
        <v>2667</v>
      </c>
      <c r="CI271" s="441">
        <f t="shared" si="332"/>
        <v>2734</v>
      </c>
      <c r="CJ271" s="247">
        <v>1.5</v>
      </c>
      <c r="CK271" s="391">
        <f t="shared" si="321"/>
        <v>1.6125</v>
      </c>
      <c r="CL271" s="391">
        <f t="shared" si="333"/>
        <v>1.693125</v>
      </c>
      <c r="CM271" s="391">
        <f t="shared" si="334"/>
        <v>1.7777812500000001</v>
      </c>
      <c r="CN271" s="391">
        <f t="shared" si="335"/>
        <v>1.82222578125</v>
      </c>
      <c r="CO271" s="392">
        <f t="shared" si="336"/>
        <v>1.8677814257812499</v>
      </c>
    </row>
    <row r="272" spans="1:93" x14ac:dyDescent="0.2">
      <c r="A272" s="677">
        <v>21</v>
      </c>
      <c r="B272" s="361" t="s">
        <v>197</v>
      </c>
      <c r="C272" s="331" t="s">
        <v>136</v>
      </c>
      <c r="D272" s="352">
        <v>1539</v>
      </c>
      <c r="E272" s="346">
        <v>1623</v>
      </c>
      <c r="F272" s="346">
        <v>1693</v>
      </c>
      <c r="G272" s="346">
        <v>1764</v>
      </c>
      <c r="H272" s="346">
        <v>1817</v>
      </c>
      <c r="I272" s="347">
        <v>1870</v>
      </c>
      <c r="J272" s="418">
        <f t="shared" si="295"/>
        <v>1080</v>
      </c>
      <c r="K272" s="419">
        <f t="shared" si="295"/>
        <v>1139</v>
      </c>
      <c r="L272" s="419">
        <f t="shared" si="295"/>
        <v>1188</v>
      </c>
      <c r="M272" s="419">
        <f t="shared" si="295"/>
        <v>1238</v>
      </c>
      <c r="N272" s="419">
        <f t="shared" si="296"/>
        <v>1275</v>
      </c>
      <c r="O272" s="420">
        <f t="shared" si="297"/>
        <v>1312</v>
      </c>
      <c r="P272" s="415">
        <f t="shared" si="289"/>
        <v>1923.75</v>
      </c>
      <c r="Q272" s="416">
        <f t="shared" si="289"/>
        <v>2028.75</v>
      </c>
      <c r="R272" s="416">
        <f t="shared" si="289"/>
        <v>2116.25</v>
      </c>
      <c r="S272" s="455">
        <f t="shared" si="322"/>
        <v>2535.75</v>
      </c>
      <c r="T272" s="455">
        <f t="shared" si="322"/>
        <v>2611.9375</v>
      </c>
      <c r="U272" s="456">
        <f t="shared" si="322"/>
        <v>2688.125</v>
      </c>
      <c r="V272" s="451">
        <f t="shared" si="290"/>
        <v>1126</v>
      </c>
      <c r="W272" s="407">
        <f t="shared" si="290"/>
        <v>1187</v>
      </c>
      <c r="X272" s="407">
        <f t="shared" si="290"/>
        <v>1239</v>
      </c>
      <c r="Y272" s="407">
        <f t="shared" si="290"/>
        <v>1484</v>
      </c>
      <c r="Z272" s="407">
        <f t="shared" si="298"/>
        <v>1528</v>
      </c>
      <c r="AA272" s="408">
        <f t="shared" si="323"/>
        <v>1573</v>
      </c>
      <c r="AB272" s="415">
        <f t="shared" si="299"/>
        <v>2308.5</v>
      </c>
      <c r="AC272" s="416">
        <f t="shared" si="299"/>
        <v>2434.5</v>
      </c>
      <c r="AD272" s="416">
        <f t="shared" si="299"/>
        <v>2539.5</v>
      </c>
      <c r="AE272" s="416">
        <f t="shared" si="299"/>
        <v>3042.9</v>
      </c>
      <c r="AF272" s="416">
        <f t="shared" si="300"/>
        <v>3134.3249999999998</v>
      </c>
      <c r="AG272" s="417">
        <f t="shared" si="301"/>
        <v>3225.75</v>
      </c>
      <c r="AH272" s="406">
        <f t="shared" si="302"/>
        <v>1351</v>
      </c>
      <c r="AI272" s="407">
        <f t="shared" si="303"/>
        <v>1425</v>
      </c>
      <c r="AJ272" s="407">
        <f t="shared" si="304"/>
        <v>1486</v>
      </c>
      <c r="AK272" s="407">
        <f t="shared" si="305"/>
        <v>1781</v>
      </c>
      <c r="AL272" s="407">
        <f t="shared" si="306"/>
        <v>1834</v>
      </c>
      <c r="AM272" s="408">
        <f t="shared" si="307"/>
        <v>1888</v>
      </c>
      <c r="AN272" s="429">
        <f t="shared" si="308"/>
        <v>2693.875</v>
      </c>
      <c r="AO272" s="427">
        <f t="shared" si="308"/>
        <v>2860.625</v>
      </c>
      <c r="AP272" s="427">
        <f t="shared" si="308"/>
        <v>2991.125</v>
      </c>
      <c r="AQ272" s="467">
        <f t="shared" si="308"/>
        <v>3423.1750000000002</v>
      </c>
      <c r="AR272" s="467">
        <f t="shared" si="309"/>
        <v>3520.4937499999996</v>
      </c>
      <c r="AS272" s="468">
        <f t="shared" si="310"/>
        <v>3618.3125</v>
      </c>
      <c r="AT272" s="442">
        <f t="shared" si="291"/>
        <v>1576</v>
      </c>
      <c r="AU272" s="443">
        <f t="shared" si="291"/>
        <v>1674</v>
      </c>
      <c r="AV272" s="443">
        <f t="shared" si="291"/>
        <v>1750</v>
      </c>
      <c r="AW272" s="443">
        <f t="shared" si="291"/>
        <v>2003</v>
      </c>
      <c r="AX272" s="443">
        <f t="shared" si="311"/>
        <v>2060</v>
      </c>
      <c r="AY272" s="444">
        <f t="shared" si="324"/>
        <v>2117</v>
      </c>
      <c r="AZ272" s="415">
        <f t="shared" si="312"/>
        <v>3079.25</v>
      </c>
      <c r="BA272" s="416">
        <f t="shared" si="312"/>
        <v>3286.75</v>
      </c>
      <c r="BB272" s="416">
        <f t="shared" si="312"/>
        <v>3442.75</v>
      </c>
      <c r="BC272" s="455">
        <f t="shared" si="312"/>
        <v>3803.4500000000003</v>
      </c>
      <c r="BD272" s="455">
        <f t="shared" si="313"/>
        <v>3906.6624999999995</v>
      </c>
      <c r="BE272" s="456">
        <f t="shared" si="314"/>
        <v>4010.875</v>
      </c>
      <c r="BF272" s="406">
        <f t="shared" si="292"/>
        <v>1802</v>
      </c>
      <c r="BG272" s="407">
        <f t="shared" si="292"/>
        <v>1923</v>
      </c>
      <c r="BH272" s="407">
        <f t="shared" si="292"/>
        <v>2015</v>
      </c>
      <c r="BI272" s="407">
        <f t="shared" si="292"/>
        <v>2226</v>
      </c>
      <c r="BJ272" s="407">
        <f t="shared" si="315"/>
        <v>2286</v>
      </c>
      <c r="BK272" s="408">
        <f t="shared" si="325"/>
        <v>2347</v>
      </c>
      <c r="BL272" s="429">
        <f t="shared" si="316"/>
        <v>3464.625</v>
      </c>
      <c r="BM272" s="434">
        <f t="shared" si="316"/>
        <v>3712.875</v>
      </c>
      <c r="BN272" s="434">
        <f t="shared" si="316"/>
        <v>3894.375</v>
      </c>
      <c r="BO272" s="455">
        <f t="shared" si="316"/>
        <v>4183.7250000000004</v>
      </c>
      <c r="BP272" s="455">
        <f t="shared" si="317"/>
        <v>4292.8312499999993</v>
      </c>
      <c r="BQ272" s="456">
        <f t="shared" si="318"/>
        <v>4403.4375</v>
      </c>
      <c r="BR272" s="442">
        <f t="shared" si="293"/>
        <v>2027</v>
      </c>
      <c r="BS272" s="443">
        <f t="shared" si="293"/>
        <v>2173</v>
      </c>
      <c r="BT272" s="443">
        <f t="shared" si="293"/>
        <v>2279</v>
      </c>
      <c r="BU272" s="443">
        <f t="shared" si="293"/>
        <v>2448</v>
      </c>
      <c r="BV272" s="443">
        <f t="shared" si="319"/>
        <v>2512</v>
      </c>
      <c r="BW272" s="444">
        <f t="shared" si="326"/>
        <v>2577</v>
      </c>
      <c r="BX272" s="430">
        <v>3850</v>
      </c>
      <c r="BY272" s="426">
        <f t="shared" si="327"/>
        <v>4139</v>
      </c>
      <c r="BZ272" s="426">
        <f t="shared" si="328"/>
        <v>4346</v>
      </c>
      <c r="CA272" s="426">
        <f t="shared" si="329"/>
        <v>4564</v>
      </c>
      <c r="CB272" s="426">
        <f t="shared" si="330"/>
        <v>4679</v>
      </c>
      <c r="CC272" s="428">
        <f t="shared" si="331"/>
        <v>4796</v>
      </c>
      <c r="CD272" s="406">
        <f t="shared" si="294"/>
        <v>2253</v>
      </c>
      <c r="CE272" s="407">
        <f t="shared" si="294"/>
        <v>2422</v>
      </c>
      <c r="CF272" s="407">
        <f t="shared" si="294"/>
        <v>2543</v>
      </c>
      <c r="CG272" s="407">
        <f t="shared" si="294"/>
        <v>2670</v>
      </c>
      <c r="CH272" s="407">
        <f t="shared" si="320"/>
        <v>2738</v>
      </c>
      <c r="CI272" s="439">
        <f t="shared" si="332"/>
        <v>2806</v>
      </c>
      <c r="CJ272" s="402">
        <v>1.54</v>
      </c>
      <c r="CK272" s="403">
        <f t="shared" si="321"/>
        <v>1.6555</v>
      </c>
      <c r="CL272" s="403">
        <f t="shared" si="333"/>
        <v>1.738275</v>
      </c>
      <c r="CM272" s="403">
        <f t="shared" si="334"/>
        <v>1.8251887500000001</v>
      </c>
      <c r="CN272" s="403">
        <f t="shared" si="335"/>
        <v>1.8708184687500002</v>
      </c>
      <c r="CO272" s="404">
        <f t="shared" si="336"/>
        <v>1.9175889304687503</v>
      </c>
    </row>
    <row r="273" spans="1:93" x14ac:dyDescent="0.2">
      <c r="A273" s="679"/>
      <c r="B273" s="336" t="s">
        <v>257</v>
      </c>
      <c r="C273" s="333" t="s">
        <v>136</v>
      </c>
      <c r="D273" s="353">
        <v>1534</v>
      </c>
      <c r="E273" s="348">
        <v>1618</v>
      </c>
      <c r="F273" s="348">
        <v>1687</v>
      </c>
      <c r="G273" s="348">
        <v>1758</v>
      </c>
      <c r="H273" s="348">
        <v>1811</v>
      </c>
      <c r="I273" s="349">
        <v>1864</v>
      </c>
      <c r="J273" s="343">
        <f t="shared" si="295"/>
        <v>1076</v>
      </c>
      <c r="K273" s="344">
        <f t="shared" si="295"/>
        <v>1135</v>
      </c>
      <c r="L273" s="344">
        <f t="shared" si="295"/>
        <v>1184</v>
      </c>
      <c r="M273" s="344">
        <f t="shared" si="295"/>
        <v>1234</v>
      </c>
      <c r="N273" s="344">
        <f t="shared" si="296"/>
        <v>1271</v>
      </c>
      <c r="O273" s="345">
        <f t="shared" si="297"/>
        <v>1308</v>
      </c>
      <c r="P273" s="257">
        <f t="shared" si="289"/>
        <v>1917.5</v>
      </c>
      <c r="Q273" s="248">
        <f t="shared" si="289"/>
        <v>2022.5</v>
      </c>
      <c r="R273" s="248">
        <f t="shared" si="289"/>
        <v>2108.75</v>
      </c>
      <c r="S273" s="454">
        <f t="shared" si="322"/>
        <v>2527.125</v>
      </c>
      <c r="T273" s="454">
        <f t="shared" si="322"/>
        <v>2603.3125</v>
      </c>
      <c r="U273" s="457">
        <f t="shared" si="322"/>
        <v>2679.5</v>
      </c>
      <c r="V273" s="452">
        <f t="shared" si="290"/>
        <v>1122</v>
      </c>
      <c r="W273" s="405">
        <f t="shared" si="290"/>
        <v>1184</v>
      </c>
      <c r="X273" s="405">
        <f t="shared" si="290"/>
        <v>1234</v>
      </c>
      <c r="Y273" s="405">
        <f t="shared" si="290"/>
        <v>1479</v>
      </c>
      <c r="Z273" s="405">
        <f t="shared" si="298"/>
        <v>1523</v>
      </c>
      <c r="AA273" s="410">
        <f t="shared" si="323"/>
        <v>1568</v>
      </c>
      <c r="AB273" s="257">
        <f t="shared" si="299"/>
        <v>2301</v>
      </c>
      <c r="AC273" s="248">
        <f t="shared" si="299"/>
        <v>2427</v>
      </c>
      <c r="AD273" s="248">
        <f t="shared" si="299"/>
        <v>2530.5</v>
      </c>
      <c r="AE273" s="248">
        <f t="shared" si="299"/>
        <v>3032.5499999999997</v>
      </c>
      <c r="AF273" s="248">
        <f t="shared" si="300"/>
        <v>3123.9749999999999</v>
      </c>
      <c r="AG273" s="258">
        <f t="shared" si="301"/>
        <v>3215.4</v>
      </c>
      <c r="AH273" s="409">
        <f t="shared" si="302"/>
        <v>1347</v>
      </c>
      <c r="AI273" s="405">
        <f t="shared" si="303"/>
        <v>1420</v>
      </c>
      <c r="AJ273" s="405">
        <f t="shared" si="304"/>
        <v>1481</v>
      </c>
      <c r="AK273" s="405">
        <f t="shared" si="305"/>
        <v>1775</v>
      </c>
      <c r="AL273" s="405">
        <f t="shared" si="306"/>
        <v>1828</v>
      </c>
      <c r="AM273" s="410">
        <f t="shared" si="307"/>
        <v>1882</v>
      </c>
      <c r="AN273" s="263">
        <f t="shared" si="308"/>
        <v>2663.25</v>
      </c>
      <c r="AO273" s="366">
        <f t="shared" si="308"/>
        <v>2828.25</v>
      </c>
      <c r="AP273" s="366">
        <f t="shared" si="308"/>
        <v>2956.375</v>
      </c>
      <c r="AQ273" s="469">
        <f t="shared" si="308"/>
        <v>3385.9124999999999</v>
      </c>
      <c r="AR273" s="469">
        <f t="shared" si="309"/>
        <v>3482.4812499999998</v>
      </c>
      <c r="AS273" s="470">
        <f t="shared" si="310"/>
        <v>3579.55</v>
      </c>
      <c r="AT273" s="445">
        <f t="shared" si="291"/>
        <v>1559</v>
      </c>
      <c r="AU273" s="446">
        <f t="shared" si="291"/>
        <v>1655</v>
      </c>
      <c r="AV273" s="446">
        <f t="shared" si="291"/>
        <v>1730</v>
      </c>
      <c r="AW273" s="446">
        <f t="shared" si="291"/>
        <v>1981</v>
      </c>
      <c r="AX273" s="446">
        <f t="shared" si="311"/>
        <v>2038</v>
      </c>
      <c r="AY273" s="447">
        <f t="shared" si="324"/>
        <v>2095</v>
      </c>
      <c r="AZ273" s="257">
        <f t="shared" si="312"/>
        <v>3025.5</v>
      </c>
      <c r="BA273" s="248">
        <f t="shared" si="312"/>
        <v>3229.5</v>
      </c>
      <c r="BB273" s="248">
        <f t="shared" si="312"/>
        <v>3382.25</v>
      </c>
      <c r="BC273" s="454">
        <f t="shared" si="312"/>
        <v>3739.2750000000001</v>
      </c>
      <c r="BD273" s="454">
        <f t="shared" si="313"/>
        <v>3840.9874999999997</v>
      </c>
      <c r="BE273" s="457">
        <f t="shared" si="314"/>
        <v>3943.7000000000003</v>
      </c>
      <c r="BF273" s="409">
        <f t="shared" si="292"/>
        <v>1770</v>
      </c>
      <c r="BG273" s="405">
        <f t="shared" si="292"/>
        <v>1890</v>
      </c>
      <c r="BH273" s="405">
        <f t="shared" si="292"/>
        <v>1979</v>
      </c>
      <c r="BI273" s="405">
        <f t="shared" si="292"/>
        <v>2188</v>
      </c>
      <c r="BJ273" s="405">
        <f t="shared" si="315"/>
        <v>2247</v>
      </c>
      <c r="BK273" s="410">
        <f t="shared" si="325"/>
        <v>2308</v>
      </c>
      <c r="BL273" s="263">
        <f t="shared" si="316"/>
        <v>3387.75</v>
      </c>
      <c r="BM273" s="264">
        <f t="shared" si="316"/>
        <v>3630.75</v>
      </c>
      <c r="BN273" s="264">
        <f t="shared" si="316"/>
        <v>3808.125</v>
      </c>
      <c r="BO273" s="454">
        <f t="shared" si="316"/>
        <v>4092.6375000000003</v>
      </c>
      <c r="BP273" s="454">
        <f t="shared" si="317"/>
        <v>4199.4937499999996</v>
      </c>
      <c r="BQ273" s="457">
        <f t="shared" si="318"/>
        <v>4307.8500000000004</v>
      </c>
      <c r="BR273" s="445">
        <f t="shared" si="293"/>
        <v>1982</v>
      </c>
      <c r="BS273" s="446">
        <f t="shared" si="293"/>
        <v>2124</v>
      </c>
      <c r="BT273" s="446">
        <f t="shared" si="293"/>
        <v>2228</v>
      </c>
      <c r="BU273" s="446">
        <f t="shared" si="293"/>
        <v>2395</v>
      </c>
      <c r="BV273" s="446">
        <f t="shared" si="319"/>
        <v>2457</v>
      </c>
      <c r="BW273" s="447">
        <f t="shared" si="326"/>
        <v>2521</v>
      </c>
      <c r="BX273" s="252">
        <v>3750</v>
      </c>
      <c r="BY273" s="387">
        <f t="shared" si="327"/>
        <v>4032</v>
      </c>
      <c r="BZ273" s="387">
        <f t="shared" si="328"/>
        <v>4234</v>
      </c>
      <c r="CA273" s="387">
        <f t="shared" si="329"/>
        <v>4446</v>
      </c>
      <c r="CB273" s="387">
        <f t="shared" si="330"/>
        <v>4558</v>
      </c>
      <c r="CC273" s="388">
        <f t="shared" si="331"/>
        <v>4672</v>
      </c>
      <c r="CD273" s="409">
        <f t="shared" si="294"/>
        <v>2194</v>
      </c>
      <c r="CE273" s="405">
        <f t="shared" si="294"/>
        <v>2359</v>
      </c>
      <c r="CF273" s="405">
        <f t="shared" si="294"/>
        <v>2477</v>
      </c>
      <c r="CG273" s="405">
        <f t="shared" si="294"/>
        <v>2601</v>
      </c>
      <c r="CH273" s="405">
        <f t="shared" si="320"/>
        <v>2667</v>
      </c>
      <c r="CI273" s="440">
        <f t="shared" si="332"/>
        <v>2734</v>
      </c>
      <c r="CJ273" s="246">
        <v>1.5</v>
      </c>
      <c r="CK273" s="389">
        <f t="shared" si="321"/>
        <v>1.6125</v>
      </c>
      <c r="CL273" s="389">
        <f t="shared" si="333"/>
        <v>1.693125</v>
      </c>
      <c r="CM273" s="389">
        <f t="shared" si="334"/>
        <v>1.7777812500000001</v>
      </c>
      <c r="CN273" s="389">
        <f t="shared" si="335"/>
        <v>1.82222578125</v>
      </c>
      <c r="CO273" s="390">
        <f t="shared" si="336"/>
        <v>1.8677814257812499</v>
      </c>
    </row>
    <row r="274" spans="1:93" ht="13.5" thickBot="1" x14ac:dyDescent="0.25">
      <c r="A274" s="678"/>
      <c r="B274" s="362" t="s">
        <v>258</v>
      </c>
      <c r="C274" s="335" t="s">
        <v>136</v>
      </c>
      <c r="D274" s="354">
        <v>1529</v>
      </c>
      <c r="E274" s="350">
        <v>1581</v>
      </c>
      <c r="F274" s="350">
        <v>1618</v>
      </c>
      <c r="G274" s="350">
        <v>1657</v>
      </c>
      <c r="H274" s="350">
        <v>1678</v>
      </c>
      <c r="I274" s="351">
        <v>1699</v>
      </c>
      <c r="J274" s="421">
        <f t="shared" si="295"/>
        <v>1073</v>
      </c>
      <c r="K274" s="422">
        <f t="shared" si="295"/>
        <v>1109</v>
      </c>
      <c r="L274" s="422">
        <f t="shared" si="295"/>
        <v>1135</v>
      </c>
      <c r="M274" s="422">
        <f t="shared" si="295"/>
        <v>1163</v>
      </c>
      <c r="N274" s="422">
        <f t="shared" si="296"/>
        <v>1177</v>
      </c>
      <c r="O274" s="423">
        <f t="shared" si="297"/>
        <v>1192</v>
      </c>
      <c r="P274" s="260">
        <f t="shared" si="289"/>
        <v>1911.25</v>
      </c>
      <c r="Q274" s="261">
        <f t="shared" si="289"/>
        <v>1976.25</v>
      </c>
      <c r="R274" s="261">
        <f t="shared" si="289"/>
        <v>2022.5</v>
      </c>
      <c r="S274" s="458">
        <f t="shared" si="322"/>
        <v>2381.9375</v>
      </c>
      <c r="T274" s="458">
        <f t="shared" si="322"/>
        <v>2412.125</v>
      </c>
      <c r="U274" s="459">
        <f t="shared" si="322"/>
        <v>2442.3125</v>
      </c>
      <c r="V274" s="453">
        <f t="shared" si="290"/>
        <v>1119</v>
      </c>
      <c r="W274" s="412">
        <f t="shared" si="290"/>
        <v>1157</v>
      </c>
      <c r="X274" s="412">
        <f t="shared" si="290"/>
        <v>1184</v>
      </c>
      <c r="Y274" s="412">
        <f t="shared" si="290"/>
        <v>1394</v>
      </c>
      <c r="Z274" s="412">
        <f t="shared" si="298"/>
        <v>1412</v>
      </c>
      <c r="AA274" s="413">
        <f t="shared" si="323"/>
        <v>1429</v>
      </c>
      <c r="AB274" s="260">
        <f t="shared" si="299"/>
        <v>2293.5</v>
      </c>
      <c r="AC274" s="261">
        <f t="shared" si="299"/>
        <v>2371.5</v>
      </c>
      <c r="AD274" s="261">
        <f t="shared" si="299"/>
        <v>2427</v>
      </c>
      <c r="AE274" s="261">
        <f t="shared" si="299"/>
        <v>2858.3249999999998</v>
      </c>
      <c r="AF274" s="261">
        <f t="shared" si="300"/>
        <v>2894.5499999999997</v>
      </c>
      <c r="AG274" s="262">
        <f t="shared" si="301"/>
        <v>2930.7750000000001</v>
      </c>
      <c r="AH274" s="411">
        <f t="shared" si="302"/>
        <v>1342</v>
      </c>
      <c r="AI274" s="412">
        <f t="shared" si="303"/>
        <v>1388</v>
      </c>
      <c r="AJ274" s="412">
        <f t="shared" si="304"/>
        <v>1420</v>
      </c>
      <c r="AK274" s="412">
        <f t="shared" si="305"/>
        <v>1673</v>
      </c>
      <c r="AL274" s="412">
        <f t="shared" si="306"/>
        <v>1694</v>
      </c>
      <c r="AM274" s="413">
        <f t="shared" si="307"/>
        <v>1715</v>
      </c>
      <c r="AN274" s="269">
        <f t="shared" si="308"/>
        <v>2622.625</v>
      </c>
      <c r="AO274" s="432">
        <f t="shared" si="308"/>
        <v>2748.875</v>
      </c>
      <c r="AP274" s="432">
        <f t="shared" si="308"/>
        <v>2839.25</v>
      </c>
      <c r="AQ274" s="471">
        <f t="shared" si="308"/>
        <v>3213.7437499999996</v>
      </c>
      <c r="AR274" s="471">
        <f t="shared" si="309"/>
        <v>3267.6624999999999</v>
      </c>
      <c r="AS274" s="472">
        <f t="shared" si="310"/>
        <v>3322.3312500000002</v>
      </c>
      <c r="AT274" s="448">
        <f t="shared" si="291"/>
        <v>1535</v>
      </c>
      <c r="AU274" s="449">
        <f t="shared" si="291"/>
        <v>1609</v>
      </c>
      <c r="AV274" s="449">
        <f t="shared" si="291"/>
        <v>1661</v>
      </c>
      <c r="AW274" s="449">
        <f t="shared" si="291"/>
        <v>1881</v>
      </c>
      <c r="AX274" s="449">
        <f t="shared" si="311"/>
        <v>1912</v>
      </c>
      <c r="AY274" s="450">
        <f t="shared" si="324"/>
        <v>1944</v>
      </c>
      <c r="AZ274" s="260">
        <f t="shared" si="312"/>
        <v>2951.75</v>
      </c>
      <c r="BA274" s="261">
        <f t="shared" si="312"/>
        <v>3126.25</v>
      </c>
      <c r="BB274" s="261">
        <f t="shared" si="312"/>
        <v>3251.5</v>
      </c>
      <c r="BC274" s="458">
        <f t="shared" si="312"/>
        <v>3569.1624999999995</v>
      </c>
      <c r="BD274" s="458">
        <f t="shared" si="313"/>
        <v>3640.7750000000001</v>
      </c>
      <c r="BE274" s="459">
        <f t="shared" si="314"/>
        <v>3713.8875000000003</v>
      </c>
      <c r="BF274" s="411">
        <f t="shared" si="292"/>
        <v>1727</v>
      </c>
      <c r="BG274" s="412">
        <f t="shared" si="292"/>
        <v>1829</v>
      </c>
      <c r="BH274" s="412">
        <f t="shared" si="292"/>
        <v>1903</v>
      </c>
      <c r="BI274" s="412">
        <f t="shared" si="292"/>
        <v>2088</v>
      </c>
      <c r="BJ274" s="412">
        <f t="shared" si="315"/>
        <v>2130</v>
      </c>
      <c r="BK274" s="413">
        <f t="shared" si="325"/>
        <v>2173</v>
      </c>
      <c r="BL274" s="269">
        <f t="shared" si="316"/>
        <v>3280.875</v>
      </c>
      <c r="BM274" s="270">
        <f t="shared" si="316"/>
        <v>3503.625</v>
      </c>
      <c r="BN274" s="270">
        <f t="shared" si="316"/>
        <v>3663.75</v>
      </c>
      <c r="BO274" s="458">
        <f t="shared" si="316"/>
        <v>3924.5812499999993</v>
      </c>
      <c r="BP274" s="458">
        <f t="shared" si="317"/>
        <v>4013.8875000000003</v>
      </c>
      <c r="BQ274" s="459">
        <f t="shared" si="318"/>
        <v>4105.4437500000004</v>
      </c>
      <c r="BR274" s="448">
        <f t="shared" si="293"/>
        <v>1920</v>
      </c>
      <c r="BS274" s="449">
        <f t="shared" si="293"/>
        <v>2050</v>
      </c>
      <c r="BT274" s="449">
        <f t="shared" si="293"/>
        <v>2144</v>
      </c>
      <c r="BU274" s="449">
        <f t="shared" si="293"/>
        <v>2296</v>
      </c>
      <c r="BV274" s="449">
        <f t="shared" si="319"/>
        <v>2349</v>
      </c>
      <c r="BW274" s="450">
        <f t="shared" si="326"/>
        <v>2402</v>
      </c>
      <c r="BX274" s="253">
        <v>3610</v>
      </c>
      <c r="BY274" s="431">
        <f t="shared" si="327"/>
        <v>3881</v>
      </c>
      <c r="BZ274" s="431">
        <f t="shared" si="328"/>
        <v>4076</v>
      </c>
      <c r="CA274" s="431">
        <f t="shared" si="329"/>
        <v>4280</v>
      </c>
      <c r="CB274" s="431">
        <f t="shared" si="330"/>
        <v>4387</v>
      </c>
      <c r="CC274" s="433">
        <f t="shared" si="331"/>
        <v>4497</v>
      </c>
      <c r="CD274" s="411">
        <f t="shared" si="294"/>
        <v>2112</v>
      </c>
      <c r="CE274" s="412">
        <f t="shared" si="294"/>
        <v>2271</v>
      </c>
      <c r="CF274" s="412">
        <f t="shared" si="294"/>
        <v>2385</v>
      </c>
      <c r="CG274" s="412">
        <f t="shared" si="294"/>
        <v>2504</v>
      </c>
      <c r="CH274" s="412">
        <f t="shared" si="320"/>
        <v>2567</v>
      </c>
      <c r="CI274" s="441">
        <f t="shared" si="332"/>
        <v>2631</v>
      </c>
      <c r="CJ274" s="247">
        <v>1.44</v>
      </c>
      <c r="CK274" s="391">
        <f t="shared" si="321"/>
        <v>1.548</v>
      </c>
      <c r="CL274" s="391">
        <f t="shared" si="333"/>
        <v>1.6254</v>
      </c>
      <c r="CM274" s="391">
        <f t="shared" si="334"/>
        <v>1.7066699999999999</v>
      </c>
      <c r="CN274" s="391">
        <f t="shared" si="335"/>
        <v>1.7493367499999999</v>
      </c>
      <c r="CO274" s="392">
        <f t="shared" si="336"/>
        <v>1.7930701687499999</v>
      </c>
    </row>
    <row r="275" spans="1:93" x14ac:dyDescent="0.2">
      <c r="A275" s="677">
        <v>22</v>
      </c>
      <c r="B275" s="361" t="s">
        <v>198</v>
      </c>
      <c r="C275" s="331" t="s">
        <v>199</v>
      </c>
      <c r="D275" s="352">
        <v>1531</v>
      </c>
      <c r="E275" s="346">
        <v>1615</v>
      </c>
      <c r="F275" s="346">
        <v>1684</v>
      </c>
      <c r="G275" s="346">
        <v>1755</v>
      </c>
      <c r="H275" s="346">
        <v>1808</v>
      </c>
      <c r="I275" s="347">
        <v>1861</v>
      </c>
      <c r="J275" s="418">
        <f t="shared" si="295"/>
        <v>1074</v>
      </c>
      <c r="K275" s="419">
        <f t="shared" si="295"/>
        <v>1133</v>
      </c>
      <c r="L275" s="419">
        <f t="shared" si="295"/>
        <v>1182</v>
      </c>
      <c r="M275" s="419">
        <f t="shared" si="295"/>
        <v>1231</v>
      </c>
      <c r="N275" s="419">
        <f t="shared" si="296"/>
        <v>1269</v>
      </c>
      <c r="O275" s="420">
        <f t="shared" si="297"/>
        <v>1306</v>
      </c>
      <c r="P275" s="415">
        <f t="shared" si="289"/>
        <v>1913.75</v>
      </c>
      <c r="Q275" s="416">
        <f t="shared" si="289"/>
        <v>2018.75</v>
      </c>
      <c r="R275" s="416">
        <f t="shared" si="289"/>
        <v>2105</v>
      </c>
      <c r="S275" s="455">
        <f t="shared" si="322"/>
        <v>2522.8125</v>
      </c>
      <c r="T275" s="455">
        <f t="shared" si="322"/>
        <v>2599</v>
      </c>
      <c r="U275" s="456">
        <f t="shared" si="322"/>
        <v>2675.1875</v>
      </c>
      <c r="V275" s="451">
        <f t="shared" si="290"/>
        <v>1120</v>
      </c>
      <c r="W275" s="407">
        <f t="shared" si="290"/>
        <v>1181</v>
      </c>
      <c r="X275" s="407">
        <f t="shared" si="290"/>
        <v>1232</v>
      </c>
      <c r="Y275" s="407">
        <f t="shared" si="290"/>
        <v>1476</v>
      </c>
      <c r="Z275" s="407">
        <f t="shared" si="298"/>
        <v>1521</v>
      </c>
      <c r="AA275" s="408">
        <f t="shared" si="323"/>
        <v>1565</v>
      </c>
      <c r="AB275" s="415">
        <f t="shared" si="299"/>
        <v>2296.5</v>
      </c>
      <c r="AC275" s="416">
        <f t="shared" si="299"/>
        <v>2422.5</v>
      </c>
      <c r="AD275" s="416">
        <f t="shared" si="299"/>
        <v>2526</v>
      </c>
      <c r="AE275" s="416">
        <f t="shared" si="299"/>
        <v>3027.375</v>
      </c>
      <c r="AF275" s="416">
        <f t="shared" si="300"/>
        <v>3118.7999999999997</v>
      </c>
      <c r="AG275" s="417">
        <f t="shared" si="301"/>
        <v>3210.2249999999999</v>
      </c>
      <c r="AH275" s="406">
        <f t="shared" si="302"/>
        <v>1344</v>
      </c>
      <c r="AI275" s="407">
        <f t="shared" si="303"/>
        <v>1418</v>
      </c>
      <c r="AJ275" s="407">
        <f t="shared" si="304"/>
        <v>1478</v>
      </c>
      <c r="AK275" s="407">
        <f t="shared" si="305"/>
        <v>1772</v>
      </c>
      <c r="AL275" s="407">
        <f t="shared" si="306"/>
        <v>1825</v>
      </c>
      <c r="AM275" s="408">
        <f t="shared" si="307"/>
        <v>1878</v>
      </c>
      <c r="AN275" s="429">
        <f t="shared" si="308"/>
        <v>2547.375</v>
      </c>
      <c r="AO275" s="427">
        <f t="shared" si="308"/>
        <v>2703.875</v>
      </c>
      <c r="AP275" s="427">
        <f t="shared" si="308"/>
        <v>2826</v>
      </c>
      <c r="AQ275" s="467">
        <f t="shared" si="308"/>
        <v>3248.78125</v>
      </c>
      <c r="AR275" s="467">
        <f t="shared" si="309"/>
        <v>3341.85</v>
      </c>
      <c r="AS275" s="468">
        <f t="shared" si="310"/>
        <v>3435.6687499999998</v>
      </c>
      <c r="AT275" s="442">
        <f t="shared" si="291"/>
        <v>1491</v>
      </c>
      <c r="AU275" s="443">
        <f t="shared" si="291"/>
        <v>1582</v>
      </c>
      <c r="AV275" s="443">
        <f t="shared" si="291"/>
        <v>1654</v>
      </c>
      <c r="AW275" s="443">
        <f t="shared" si="291"/>
        <v>1901</v>
      </c>
      <c r="AX275" s="443">
        <f t="shared" si="311"/>
        <v>1955</v>
      </c>
      <c r="AY275" s="444">
        <f t="shared" si="324"/>
        <v>2010</v>
      </c>
      <c r="AZ275" s="415">
        <f t="shared" si="312"/>
        <v>2798.25</v>
      </c>
      <c r="BA275" s="416">
        <f t="shared" si="312"/>
        <v>2985.25</v>
      </c>
      <c r="BB275" s="416">
        <f t="shared" si="312"/>
        <v>3126</v>
      </c>
      <c r="BC275" s="455">
        <f t="shared" si="312"/>
        <v>3470.1875</v>
      </c>
      <c r="BD275" s="455">
        <f t="shared" si="313"/>
        <v>3564.9</v>
      </c>
      <c r="BE275" s="456">
        <f t="shared" si="314"/>
        <v>3661.1124999999997</v>
      </c>
      <c r="BF275" s="406">
        <f t="shared" si="292"/>
        <v>1637</v>
      </c>
      <c r="BG275" s="407">
        <f t="shared" si="292"/>
        <v>1747</v>
      </c>
      <c r="BH275" s="407">
        <f t="shared" si="292"/>
        <v>1829</v>
      </c>
      <c r="BI275" s="407">
        <f t="shared" si="292"/>
        <v>2031</v>
      </c>
      <c r="BJ275" s="407">
        <f t="shared" si="315"/>
        <v>2086</v>
      </c>
      <c r="BK275" s="408">
        <f t="shared" si="325"/>
        <v>2142</v>
      </c>
      <c r="BL275" s="429">
        <f t="shared" si="316"/>
        <v>3049.125</v>
      </c>
      <c r="BM275" s="434">
        <f t="shared" si="316"/>
        <v>3266.625</v>
      </c>
      <c r="BN275" s="434">
        <f t="shared" si="316"/>
        <v>3426</v>
      </c>
      <c r="BO275" s="455">
        <f t="shared" si="316"/>
        <v>3691.59375</v>
      </c>
      <c r="BP275" s="455">
        <f t="shared" si="317"/>
        <v>3787.9500000000003</v>
      </c>
      <c r="BQ275" s="456">
        <f t="shared" si="318"/>
        <v>3886.5562499999996</v>
      </c>
      <c r="BR275" s="442">
        <f t="shared" si="293"/>
        <v>1784</v>
      </c>
      <c r="BS275" s="443">
        <f t="shared" si="293"/>
        <v>1911</v>
      </c>
      <c r="BT275" s="443">
        <f t="shared" si="293"/>
        <v>2005</v>
      </c>
      <c r="BU275" s="443">
        <f t="shared" si="293"/>
        <v>2160</v>
      </c>
      <c r="BV275" s="443">
        <f t="shared" si="319"/>
        <v>2216</v>
      </c>
      <c r="BW275" s="444">
        <f t="shared" si="326"/>
        <v>2274</v>
      </c>
      <c r="BX275" s="430">
        <v>3300</v>
      </c>
      <c r="BY275" s="426">
        <f t="shared" si="327"/>
        <v>3548</v>
      </c>
      <c r="BZ275" s="426">
        <f t="shared" si="328"/>
        <v>3726</v>
      </c>
      <c r="CA275" s="426">
        <f t="shared" si="329"/>
        <v>3913</v>
      </c>
      <c r="CB275" s="426">
        <f t="shared" si="330"/>
        <v>4011</v>
      </c>
      <c r="CC275" s="428">
        <f t="shared" si="331"/>
        <v>4112</v>
      </c>
      <c r="CD275" s="406">
        <f t="shared" si="294"/>
        <v>1931</v>
      </c>
      <c r="CE275" s="407">
        <f t="shared" si="294"/>
        <v>2076</v>
      </c>
      <c r="CF275" s="407">
        <f t="shared" si="294"/>
        <v>2180</v>
      </c>
      <c r="CG275" s="407">
        <f t="shared" si="294"/>
        <v>2290</v>
      </c>
      <c r="CH275" s="407">
        <f t="shared" si="320"/>
        <v>2347</v>
      </c>
      <c r="CI275" s="439">
        <f t="shared" si="332"/>
        <v>2406</v>
      </c>
      <c r="CJ275" s="402">
        <v>1.32</v>
      </c>
      <c r="CK275" s="403">
        <f t="shared" si="321"/>
        <v>1.419</v>
      </c>
      <c r="CL275" s="403">
        <f t="shared" si="333"/>
        <v>1.4899500000000001</v>
      </c>
      <c r="CM275" s="403">
        <f t="shared" si="334"/>
        <v>1.5644475000000002</v>
      </c>
      <c r="CN275" s="403">
        <f t="shared" si="335"/>
        <v>1.6035586875000003</v>
      </c>
      <c r="CO275" s="404">
        <f t="shared" si="336"/>
        <v>1.6436476546875003</v>
      </c>
    </row>
    <row r="276" spans="1:93" x14ac:dyDescent="0.2">
      <c r="A276" s="679"/>
      <c r="B276" s="336" t="s">
        <v>259</v>
      </c>
      <c r="C276" s="333" t="s">
        <v>199</v>
      </c>
      <c r="D276" s="353">
        <v>1526</v>
      </c>
      <c r="E276" s="348">
        <v>1610</v>
      </c>
      <c r="F276" s="348">
        <v>1679</v>
      </c>
      <c r="G276" s="348">
        <v>1749</v>
      </c>
      <c r="H276" s="348">
        <v>1802</v>
      </c>
      <c r="I276" s="349">
        <v>1854</v>
      </c>
      <c r="J276" s="343">
        <f t="shared" si="295"/>
        <v>1071</v>
      </c>
      <c r="K276" s="344">
        <f t="shared" si="295"/>
        <v>1130</v>
      </c>
      <c r="L276" s="344">
        <f t="shared" si="295"/>
        <v>1178</v>
      </c>
      <c r="M276" s="344">
        <f t="shared" si="295"/>
        <v>1227</v>
      </c>
      <c r="N276" s="344">
        <f t="shared" si="296"/>
        <v>1264</v>
      </c>
      <c r="O276" s="345">
        <f t="shared" si="297"/>
        <v>1301</v>
      </c>
      <c r="P276" s="257">
        <f t="shared" si="289"/>
        <v>1907.5</v>
      </c>
      <c r="Q276" s="248">
        <f t="shared" si="289"/>
        <v>2012.5</v>
      </c>
      <c r="R276" s="248">
        <f t="shared" si="289"/>
        <v>2098.75</v>
      </c>
      <c r="S276" s="454">
        <f t="shared" si="322"/>
        <v>2514.1875</v>
      </c>
      <c r="T276" s="454">
        <f t="shared" si="322"/>
        <v>2590.375</v>
      </c>
      <c r="U276" s="457">
        <f t="shared" si="322"/>
        <v>2665.125</v>
      </c>
      <c r="V276" s="452">
        <f t="shared" si="290"/>
        <v>1116</v>
      </c>
      <c r="W276" s="405">
        <f t="shared" si="290"/>
        <v>1178</v>
      </c>
      <c r="X276" s="405">
        <f t="shared" si="290"/>
        <v>1228</v>
      </c>
      <c r="Y276" s="405">
        <f t="shared" ref="Y276:Y279" si="337">ROUNDUP(S276*0.585,0)</f>
        <v>1471</v>
      </c>
      <c r="Z276" s="405">
        <f t="shared" si="298"/>
        <v>1516</v>
      </c>
      <c r="AA276" s="410">
        <f t="shared" si="323"/>
        <v>1560</v>
      </c>
      <c r="AB276" s="257">
        <f t="shared" si="299"/>
        <v>2289</v>
      </c>
      <c r="AC276" s="248">
        <f t="shared" si="299"/>
        <v>2415</v>
      </c>
      <c r="AD276" s="248">
        <f t="shared" si="299"/>
        <v>2518.5</v>
      </c>
      <c r="AE276" s="248">
        <f t="shared" si="299"/>
        <v>3017.0250000000001</v>
      </c>
      <c r="AF276" s="248">
        <f t="shared" si="300"/>
        <v>3108.45</v>
      </c>
      <c r="AG276" s="258">
        <f t="shared" si="301"/>
        <v>3198.15</v>
      </c>
      <c r="AH276" s="409">
        <f t="shared" si="302"/>
        <v>1340</v>
      </c>
      <c r="AI276" s="405">
        <f t="shared" si="303"/>
        <v>1413</v>
      </c>
      <c r="AJ276" s="405">
        <f t="shared" si="304"/>
        <v>1474</v>
      </c>
      <c r="AK276" s="405">
        <f t="shared" si="305"/>
        <v>1765</v>
      </c>
      <c r="AL276" s="405">
        <f t="shared" si="306"/>
        <v>1819</v>
      </c>
      <c r="AM276" s="410">
        <f t="shared" si="307"/>
        <v>1871</v>
      </c>
      <c r="AN276" s="263">
        <f t="shared" si="308"/>
        <v>2479.25</v>
      </c>
      <c r="AO276" s="366">
        <f t="shared" si="308"/>
        <v>2631</v>
      </c>
      <c r="AP276" s="366">
        <f t="shared" si="308"/>
        <v>2749.625</v>
      </c>
      <c r="AQ276" s="469">
        <f t="shared" si="308"/>
        <v>3166.7687500000002</v>
      </c>
      <c r="AR276" s="469">
        <f t="shared" si="309"/>
        <v>3258.0874999999996</v>
      </c>
      <c r="AS276" s="470">
        <f t="shared" si="310"/>
        <v>3348.6125000000002</v>
      </c>
      <c r="AT276" s="445">
        <f t="shared" si="291"/>
        <v>1451</v>
      </c>
      <c r="AU276" s="446">
        <f t="shared" si="291"/>
        <v>1540</v>
      </c>
      <c r="AV276" s="446">
        <f t="shared" si="291"/>
        <v>1609</v>
      </c>
      <c r="AW276" s="446">
        <f t="shared" ref="AW276:AW279" si="338">ROUNDUP(AQ276*0.585,0)</f>
        <v>1853</v>
      </c>
      <c r="AX276" s="446">
        <f t="shared" si="311"/>
        <v>1906</v>
      </c>
      <c r="AY276" s="447">
        <f t="shared" si="324"/>
        <v>1959</v>
      </c>
      <c r="AZ276" s="257">
        <f t="shared" si="312"/>
        <v>2669.5</v>
      </c>
      <c r="BA276" s="248">
        <f t="shared" si="312"/>
        <v>2847</v>
      </c>
      <c r="BB276" s="248">
        <f t="shared" si="312"/>
        <v>2980.75</v>
      </c>
      <c r="BC276" s="454">
        <f t="shared" si="312"/>
        <v>3316.5125000000003</v>
      </c>
      <c r="BD276" s="454">
        <f t="shared" si="313"/>
        <v>3407.7249999999995</v>
      </c>
      <c r="BE276" s="457">
        <f t="shared" si="314"/>
        <v>3499.0750000000003</v>
      </c>
      <c r="BF276" s="409">
        <f t="shared" si="292"/>
        <v>1562</v>
      </c>
      <c r="BG276" s="405">
        <f t="shared" si="292"/>
        <v>1666</v>
      </c>
      <c r="BH276" s="405">
        <f t="shared" si="292"/>
        <v>1744</v>
      </c>
      <c r="BI276" s="405">
        <f t="shared" ref="BI276:BI279" si="339">ROUNDUP(BC276*0.585,0)</f>
        <v>1941</v>
      </c>
      <c r="BJ276" s="405">
        <f t="shared" si="315"/>
        <v>1994</v>
      </c>
      <c r="BK276" s="410">
        <f t="shared" si="325"/>
        <v>2047</v>
      </c>
      <c r="BL276" s="263">
        <f t="shared" si="316"/>
        <v>2859.75</v>
      </c>
      <c r="BM276" s="264">
        <f t="shared" si="316"/>
        <v>3063</v>
      </c>
      <c r="BN276" s="264">
        <f t="shared" si="316"/>
        <v>3211.875</v>
      </c>
      <c r="BO276" s="454">
        <f t="shared" si="316"/>
        <v>3466.2562500000004</v>
      </c>
      <c r="BP276" s="454">
        <f t="shared" si="317"/>
        <v>3557.3624999999993</v>
      </c>
      <c r="BQ276" s="457">
        <f t="shared" si="318"/>
        <v>3649.5375000000004</v>
      </c>
      <c r="BR276" s="445">
        <f t="shared" si="293"/>
        <v>1673</v>
      </c>
      <c r="BS276" s="446">
        <f t="shared" si="293"/>
        <v>1792</v>
      </c>
      <c r="BT276" s="446">
        <f t="shared" si="293"/>
        <v>1879</v>
      </c>
      <c r="BU276" s="446">
        <f t="shared" ref="BU276:BU279" si="340">ROUNDUP(BO276*0.585,0)</f>
        <v>2028</v>
      </c>
      <c r="BV276" s="446">
        <f t="shared" si="319"/>
        <v>2082</v>
      </c>
      <c r="BW276" s="447">
        <f t="shared" si="326"/>
        <v>2135</v>
      </c>
      <c r="BX276" s="252">
        <v>3050</v>
      </c>
      <c r="BY276" s="387">
        <f t="shared" si="327"/>
        <v>3279</v>
      </c>
      <c r="BZ276" s="387">
        <f t="shared" si="328"/>
        <v>3443</v>
      </c>
      <c r="CA276" s="387">
        <f t="shared" si="329"/>
        <v>3616</v>
      </c>
      <c r="CB276" s="387">
        <f t="shared" si="330"/>
        <v>3707</v>
      </c>
      <c r="CC276" s="388">
        <f t="shared" si="331"/>
        <v>3800</v>
      </c>
      <c r="CD276" s="409">
        <f t="shared" si="294"/>
        <v>1785</v>
      </c>
      <c r="CE276" s="405">
        <f t="shared" si="294"/>
        <v>1919</v>
      </c>
      <c r="CF276" s="405">
        <f t="shared" si="294"/>
        <v>2015</v>
      </c>
      <c r="CG276" s="405">
        <f t="shared" ref="CG276:CG279" si="341">ROUNDUP(CA276*0.585,0)</f>
        <v>2116</v>
      </c>
      <c r="CH276" s="405">
        <f t="shared" si="320"/>
        <v>2169</v>
      </c>
      <c r="CI276" s="440">
        <f t="shared" si="332"/>
        <v>2223</v>
      </c>
      <c r="CJ276" s="246">
        <v>1.22</v>
      </c>
      <c r="CK276" s="389">
        <f t="shared" si="321"/>
        <v>1.3114999999999999</v>
      </c>
      <c r="CL276" s="389">
        <f t="shared" si="333"/>
        <v>1.3770749999999998</v>
      </c>
      <c r="CM276" s="389">
        <f t="shared" si="334"/>
        <v>1.4459287499999998</v>
      </c>
      <c r="CN276" s="389">
        <f t="shared" si="335"/>
        <v>1.4820769687499997</v>
      </c>
      <c r="CO276" s="390">
        <f t="shared" si="336"/>
        <v>1.5191288929687496</v>
      </c>
    </row>
    <row r="277" spans="1:93" ht="13.5" thickBot="1" x14ac:dyDescent="0.25">
      <c r="A277" s="678"/>
      <c r="B277" s="362" t="s">
        <v>260</v>
      </c>
      <c r="C277" s="335" t="s">
        <v>199</v>
      </c>
      <c r="D277" s="354">
        <v>1521</v>
      </c>
      <c r="E277" s="350">
        <v>1573</v>
      </c>
      <c r="F277" s="350">
        <v>1610</v>
      </c>
      <c r="G277" s="350">
        <v>1648</v>
      </c>
      <c r="H277" s="350">
        <v>1669</v>
      </c>
      <c r="I277" s="351">
        <v>1690</v>
      </c>
      <c r="J277" s="421">
        <f t="shared" si="295"/>
        <v>1067</v>
      </c>
      <c r="K277" s="422">
        <f t="shared" si="295"/>
        <v>1104</v>
      </c>
      <c r="L277" s="422">
        <f t="shared" si="295"/>
        <v>1130</v>
      </c>
      <c r="M277" s="422">
        <f t="shared" si="295"/>
        <v>1156</v>
      </c>
      <c r="N277" s="422">
        <f t="shared" si="296"/>
        <v>1171</v>
      </c>
      <c r="O277" s="423">
        <f t="shared" si="297"/>
        <v>1186</v>
      </c>
      <c r="P277" s="260">
        <f t="shared" ref="P277:P279" si="342">D277*1.25</f>
        <v>1901.25</v>
      </c>
      <c r="Q277" s="261">
        <f t="shared" ref="Q277:Q279" si="343">E277*1.25</f>
        <v>1966.25</v>
      </c>
      <c r="R277" s="261">
        <f t="shared" ref="R277:R279" si="344">F277*1.25</f>
        <v>2012.5</v>
      </c>
      <c r="S277" s="458">
        <f t="shared" si="322"/>
        <v>2369</v>
      </c>
      <c r="T277" s="458">
        <f t="shared" si="322"/>
        <v>2399.1875</v>
      </c>
      <c r="U277" s="459">
        <f t="shared" si="322"/>
        <v>2429.375</v>
      </c>
      <c r="V277" s="453">
        <f t="shared" ref="V277:V279" si="345">ROUNDUP(P277*0.585,0)</f>
        <v>1113</v>
      </c>
      <c r="W277" s="412">
        <f t="shared" ref="W277:W279" si="346">ROUNDUP(Q277*0.585,0)</f>
        <v>1151</v>
      </c>
      <c r="X277" s="412">
        <f t="shared" ref="X277:X279" si="347">ROUNDUP(R277*0.585,0)</f>
        <v>1178</v>
      </c>
      <c r="Y277" s="412">
        <f t="shared" si="337"/>
        <v>1386</v>
      </c>
      <c r="Z277" s="412">
        <f t="shared" si="298"/>
        <v>1404</v>
      </c>
      <c r="AA277" s="413">
        <f t="shared" si="323"/>
        <v>1422</v>
      </c>
      <c r="AB277" s="260">
        <f t="shared" si="299"/>
        <v>2281.5</v>
      </c>
      <c r="AC277" s="261">
        <f t="shared" si="299"/>
        <v>2359.5</v>
      </c>
      <c r="AD277" s="261">
        <f t="shared" si="299"/>
        <v>2415</v>
      </c>
      <c r="AE277" s="261">
        <f t="shared" si="299"/>
        <v>2842.7999999999997</v>
      </c>
      <c r="AF277" s="261">
        <f t="shared" si="300"/>
        <v>2879.0250000000001</v>
      </c>
      <c r="AG277" s="262">
        <f t="shared" si="301"/>
        <v>2915.25</v>
      </c>
      <c r="AH277" s="411">
        <f t="shared" si="302"/>
        <v>1335</v>
      </c>
      <c r="AI277" s="412">
        <f t="shared" si="303"/>
        <v>1381</v>
      </c>
      <c r="AJ277" s="412">
        <f t="shared" si="304"/>
        <v>1413</v>
      </c>
      <c r="AK277" s="412">
        <f t="shared" si="305"/>
        <v>1664</v>
      </c>
      <c r="AL277" s="412">
        <f t="shared" si="306"/>
        <v>1685</v>
      </c>
      <c r="AM277" s="413">
        <f t="shared" si="307"/>
        <v>1706</v>
      </c>
      <c r="AN277" s="269">
        <f t="shared" si="308"/>
        <v>2448.625</v>
      </c>
      <c r="AO277" s="432">
        <f t="shared" si="308"/>
        <v>2562.625</v>
      </c>
      <c r="AP277" s="432">
        <f t="shared" si="308"/>
        <v>2644</v>
      </c>
      <c r="AQ277" s="471">
        <f t="shared" si="308"/>
        <v>3006.6</v>
      </c>
      <c r="AR277" s="471">
        <f t="shared" si="309"/>
        <v>3055.7687500000002</v>
      </c>
      <c r="AS277" s="472">
        <f t="shared" si="310"/>
        <v>3105.4375</v>
      </c>
      <c r="AT277" s="448">
        <f t="shared" ref="AT277:AT279" si="348">ROUNDUP(AN277*0.585,0)</f>
        <v>1433</v>
      </c>
      <c r="AU277" s="449">
        <f t="shared" ref="AU277:AU279" si="349">ROUNDUP(AO277*0.585,0)</f>
        <v>1500</v>
      </c>
      <c r="AV277" s="449">
        <f t="shared" ref="AV277:AV279" si="350">ROUNDUP(AP277*0.585,0)</f>
        <v>1547</v>
      </c>
      <c r="AW277" s="449">
        <f t="shared" si="338"/>
        <v>1759</v>
      </c>
      <c r="AX277" s="449">
        <f t="shared" si="311"/>
        <v>1788</v>
      </c>
      <c r="AY277" s="450">
        <f t="shared" si="324"/>
        <v>1817</v>
      </c>
      <c r="AZ277" s="260">
        <f t="shared" si="312"/>
        <v>2615.75</v>
      </c>
      <c r="BA277" s="261">
        <f t="shared" si="312"/>
        <v>2765.75</v>
      </c>
      <c r="BB277" s="261">
        <f t="shared" si="312"/>
        <v>2873</v>
      </c>
      <c r="BC277" s="458">
        <f t="shared" si="312"/>
        <v>3170.4</v>
      </c>
      <c r="BD277" s="458">
        <f t="shared" si="313"/>
        <v>3232.5125000000003</v>
      </c>
      <c r="BE277" s="459">
        <f t="shared" si="314"/>
        <v>3295.625</v>
      </c>
      <c r="BF277" s="411">
        <f t="shared" ref="BF277:BF279" si="351">ROUNDUP(AZ277*0.585,0)</f>
        <v>1531</v>
      </c>
      <c r="BG277" s="412">
        <f t="shared" ref="BG277:BG279" si="352">ROUNDUP(BA277*0.585,0)</f>
        <v>1618</v>
      </c>
      <c r="BH277" s="412">
        <f t="shared" ref="BH277:BH279" si="353">ROUNDUP(BB277*0.585,0)</f>
        <v>1681</v>
      </c>
      <c r="BI277" s="412">
        <f t="shared" si="339"/>
        <v>1855</v>
      </c>
      <c r="BJ277" s="412">
        <f t="shared" si="315"/>
        <v>1892</v>
      </c>
      <c r="BK277" s="413">
        <f t="shared" si="325"/>
        <v>1928</v>
      </c>
      <c r="BL277" s="269">
        <f t="shared" si="316"/>
        <v>2782.875</v>
      </c>
      <c r="BM277" s="270">
        <f t="shared" si="316"/>
        <v>2968.875</v>
      </c>
      <c r="BN277" s="270">
        <f t="shared" si="316"/>
        <v>3102</v>
      </c>
      <c r="BO277" s="458">
        <f t="shared" si="316"/>
        <v>3334.2000000000003</v>
      </c>
      <c r="BP277" s="458">
        <f t="shared" si="317"/>
        <v>3409.2562500000004</v>
      </c>
      <c r="BQ277" s="459">
        <f t="shared" si="318"/>
        <v>3485.8125</v>
      </c>
      <c r="BR277" s="448">
        <f t="shared" ref="BR277:BR279" si="354">ROUNDUP(BL277*0.585,0)</f>
        <v>1628</v>
      </c>
      <c r="BS277" s="449">
        <f t="shared" ref="BS277:BS279" si="355">ROUNDUP(BM277*0.585,0)</f>
        <v>1737</v>
      </c>
      <c r="BT277" s="449">
        <f t="shared" ref="BT277:BT279" si="356">ROUNDUP(BN277*0.585,0)</f>
        <v>1815</v>
      </c>
      <c r="BU277" s="449">
        <f t="shared" si="340"/>
        <v>1951</v>
      </c>
      <c r="BV277" s="449">
        <f t="shared" si="319"/>
        <v>1995</v>
      </c>
      <c r="BW277" s="450">
        <f t="shared" si="326"/>
        <v>2040</v>
      </c>
      <c r="BX277" s="253">
        <v>2950</v>
      </c>
      <c r="BY277" s="431">
        <f t="shared" si="327"/>
        <v>3172</v>
      </c>
      <c r="BZ277" s="431">
        <f t="shared" si="328"/>
        <v>3331</v>
      </c>
      <c r="CA277" s="431">
        <f t="shared" si="329"/>
        <v>3498</v>
      </c>
      <c r="CB277" s="431">
        <f t="shared" si="330"/>
        <v>3586</v>
      </c>
      <c r="CC277" s="433">
        <f t="shared" si="331"/>
        <v>3676</v>
      </c>
      <c r="CD277" s="411">
        <f t="shared" ref="CD277:CD279" si="357">ROUNDUP(BX277*0.585,0)</f>
        <v>1726</v>
      </c>
      <c r="CE277" s="412">
        <f t="shared" ref="CE277:CE279" si="358">ROUNDUP(BY277*0.585,0)</f>
        <v>1856</v>
      </c>
      <c r="CF277" s="412">
        <f t="shared" ref="CF277:CF279" si="359">ROUNDUP(BZ277*0.585,0)</f>
        <v>1949</v>
      </c>
      <c r="CG277" s="412">
        <f t="shared" si="341"/>
        <v>2047</v>
      </c>
      <c r="CH277" s="412">
        <f t="shared" si="320"/>
        <v>2098</v>
      </c>
      <c r="CI277" s="441">
        <f t="shared" si="332"/>
        <v>2151</v>
      </c>
      <c r="CJ277" s="247">
        <v>1.18</v>
      </c>
      <c r="CK277" s="391">
        <f t="shared" si="321"/>
        <v>1.2685</v>
      </c>
      <c r="CL277" s="391">
        <f t="shared" si="333"/>
        <v>1.331925</v>
      </c>
      <c r="CM277" s="391">
        <f t="shared" si="334"/>
        <v>1.3985212499999999</v>
      </c>
      <c r="CN277" s="391">
        <f t="shared" si="335"/>
        <v>1.4334842812499999</v>
      </c>
      <c r="CO277" s="392">
        <f t="shared" si="336"/>
        <v>1.4693213882812499</v>
      </c>
    </row>
    <row r="278" spans="1:93" x14ac:dyDescent="0.2">
      <c r="A278" s="677">
        <v>23</v>
      </c>
      <c r="B278" s="361" t="s">
        <v>261</v>
      </c>
      <c r="C278" s="331" t="s">
        <v>199</v>
      </c>
      <c r="D278" s="352">
        <v>1521</v>
      </c>
      <c r="E278" s="346">
        <v>1573</v>
      </c>
      <c r="F278" s="346">
        <v>1610</v>
      </c>
      <c r="G278" s="346">
        <v>1648</v>
      </c>
      <c r="H278" s="346">
        <v>1669</v>
      </c>
      <c r="I278" s="347">
        <v>1690</v>
      </c>
      <c r="J278" s="418">
        <f t="shared" si="295"/>
        <v>1067</v>
      </c>
      <c r="K278" s="419">
        <f t="shared" si="295"/>
        <v>1104</v>
      </c>
      <c r="L278" s="419">
        <f t="shared" si="295"/>
        <v>1130</v>
      </c>
      <c r="M278" s="419">
        <f t="shared" si="295"/>
        <v>1156</v>
      </c>
      <c r="N278" s="419">
        <f t="shared" si="296"/>
        <v>1171</v>
      </c>
      <c r="O278" s="420">
        <f t="shared" si="297"/>
        <v>1186</v>
      </c>
      <c r="P278" s="415">
        <f t="shared" si="342"/>
        <v>1901.25</v>
      </c>
      <c r="Q278" s="416">
        <f t="shared" si="343"/>
        <v>1966.25</v>
      </c>
      <c r="R278" s="416">
        <f t="shared" si="344"/>
        <v>2012.5</v>
      </c>
      <c r="S278" s="455">
        <f t="shared" si="322"/>
        <v>2369</v>
      </c>
      <c r="T278" s="455">
        <f t="shared" si="322"/>
        <v>2399.1875</v>
      </c>
      <c r="U278" s="456">
        <f t="shared" si="322"/>
        <v>2429.375</v>
      </c>
      <c r="V278" s="451">
        <f t="shared" si="345"/>
        <v>1113</v>
      </c>
      <c r="W278" s="407">
        <f t="shared" si="346"/>
        <v>1151</v>
      </c>
      <c r="X278" s="407">
        <f t="shared" si="347"/>
        <v>1178</v>
      </c>
      <c r="Y278" s="407">
        <f t="shared" si="337"/>
        <v>1386</v>
      </c>
      <c r="Z278" s="407">
        <f t="shared" si="298"/>
        <v>1404</v>
      </c>
      <c r="AA278" s="408">
        <f t="shared" si="323"/>
        <v>1422</v>
      </c>
      <c r="AB278" s="415">
        <f t="shared" si="299"/>
        <v>2281.5</v>
      </c>
      <c r="AC278" s="416">
        <f t="shared" si="299"/>
        <v>2359.5</v>
      </c>
      <c r="AD278" s="416">
        <f t="shared" si="299"/>
        <v>2415</v>
      </c>
      <c r="AE278" s="416">
        <f t="shared" si="299"/>
        <v>2842.7999999999997</v>
      </c>
      <c r="AF278" s="416">
        <f t="shared" si="300"/>
        <v>2879.0250000000001</v>
      </c>
      <c r="AG278" s="417">
        <f t="shared" si="301"/>
        <v>2915.25</v>
      </c>
      <c r="AH278" s="406">
        <f t="shared" si="302"/>
        <v>1335</v>
      </c>
      <c r="AI278" s="407">
        <f t="shared" si="303"/>
        <v>1381</v>
      </c>
      <c r="AJ278" s="407">
        <f t="shared" si="304"/>
        <v>1413</v>
      </c>
      <c r="AK278" s="407">
        <f t="shared" si="305"/>
        <v>1664</v>
      </c>
      <c r="AL278" s="407">
        <f t="shared" si="306"/>
        <v>1685</v>
      </c>
      <c r="AM278" s="408">
        <f t="shared" si="307"/>
        <v>1706</v>
      </c>
      <c r="AN278" s="429">
        <f t="shared" si="308"/>
        <v>2353.625</v>
      </c>
      <c r="AO278" s="427">
        <f t="shared" si="308"/>
        <v>2460.375</v>
      </c>
      <c r="AP278" s="427">
        <f t="shared" si="308"/>
        <v>2536.75</v>
      </c>
      <c r="AQ278" s="467">
        <f t="shared" si="308"/>
        <v>2894.1</v>
      </c>
      <c r="AR278" s="467">
        <f t="shared" si="309"/>
        <v>2940.5187500000002</v>
      </c>
      <c r="AS278" s="468">
        <f t="shared" si="310"/>
        <v>2987.4375</v>
      </c>
      <c r="AT278" s="442">
        <f t="shared" si="348"/>
        <v>1377</v>
      </c>
      <c r="AU278" s="443">
        <f t="shared" si="349"/>
        <v>1440</v>
      </c>
      <c r="AV278" s="443">
        <f t="shared" si="350"/>
        <v>1484</v>
      </c>
      <c r="AW278" s="443">
        <f t="shared" si="338"/>
        <v>1694</v>
      </c>
      <c r="AX278" s="443">
        <f t="shared" si="311"/>
        <v>1721</v>
      </c>
      <c r="AY278" s="444">
        <f t="shared" si="324"/>
        <v>1748</v>
      </c>
      <c r="AZ278" s="415">
        <f t="shared" si="312"/>
        <v>2425.75</v>
      </c>
      <c r="BA278" s="416">
        <f t="shared" si="312"/>
        <v>2561.25</v>
      </c>
      <c r="BB278" s="416">
        <f t="shared" si="312"/>
        <v>2658.5</v>
      </c>
      <c r="BC278" s="455">
        <f t="shared" si="312"/>
        <v>2945.4</v>
      </c>
      <c r="BD278" s="455">
        <f t="shared" si="313"/>
        <v>3002.0125000000003</v>
      </c>
      <c r="BE278" s="456">
        <f t="shared" si="314"/>
        <v>3059.625</v>
      </c>
      <c r="BF278" s="406">
        <f t="shared" si="351"/>
        <v>1420</v>
      </c>
      <c r="BG278" s="407">
        <f t="shared" si="352"/>
        <v>1499</v>
      </c>
      <c r="BH278" s="407">
        <f t="shared" si="353"/>
        <v>1556</v>
      </c>
      <c r="BI278" s="407">
        <f t="shared" si="339"/>
        <v>1724</v>
      </c>
      <c r="BJ278" s="407">
        <f t="shared" si="315"/>
        <v>1757</v>
      </c>
      <c r="BK278" s="408">
        <f t="shared" si="325"/>
        <v>1790</v>
      </c>
      <c r="BL278" s="429">
        <f t="shared" si="316"/>
        <v>2497.875</v>
      </c>
      <c r="BM278" s="434">
        <f t="shared" si="316"/>
        <v>2662.125</v>
      </c>
      <c r="BN278" s="434">
        <f t="shared" si="316"/>
        <v>2780.25</v>
      </c>
      <c r="BO278" s="455">
        <f t="shared" si="316"/>
        <v>2996.7000000000003</v>
      </c>
      <c r="BP278" s="455">
        <f t="shared" si="317"/>
        <v>3063.5062500000004</v>
      </c>
      <c r="BQ278" s="456">
        <f t="shared" si="318"/>
        <v>3131.8125</v>
      </c>
      <c r="BR278" s="442">
        <f t="shared" si="354"/>
        <v>1462</v>
      </c>
      <c r="BS278" s="443">
        <f t="shared" si="355"/>
        <v>1558</v>
      </c>
      <c r="BT278" s="443">
        <f t="shared" si="356"/>
        <v>1627</v>
      </c>
      <c r="BU278" s="443">
        <f t="shared" si="340"/>
        <v>1754</v>
      </c>
      <c r="BV278" s="443">
        <f t="shared" si="319"/>
        <v>1793</v>
      </c>
      <c r="BW278" s="444">
        <f t="shared" si="326"/>
        <v>1833</v>
      </c>
      <c r="BX278" s="430">
        <v>2570</v>
      </c>
      <c r="BY278" s="426">
        <f t="shared" si="327"/>
        <v>2763</v>
      </c>
      <c r="BZ278" s="426">
        <f t="shared" si="328"/>
        <v>2902</v>
      </c>
      <c r="CA278" s="426">
        <f t="shared" si="329"/>
        <v>3048</v>
      </c>
      <c r="CB278" s="426">
        <f t="shared" si="330"/>
        <v>3125</v>
      </c>
      <c r="CC278" s="428">
        <f t="shared" si="331"/>
        <v>3204</v>
      </c>
      <c r="CD278" s="406">
        <f t="shared" si="357"/>
        <v>1504</v>
      </c>
      <c r="CE278" s="407">
        <f t="shared" si="358"/>
        <v>1617</v>
      </c>
      <c r="CF278" s="407">
        <f t="shared" si="359"/>
        <v>1698</v>
      </c>
      <c r="CG278" s="407">
        <f t="shared" si="341"/>
        <v>1784</v>
      </c>
      <c r="CH278" s="407">
        <f t="shared" si="320"/>
        <v>1829</v>
      </c>
      <c r="CI278" s="439">
        <f t="shared" si="332"/>
        <v>1875</v>
      </c>
      <c r="CJ278" s="402">
        <v>1.03</v>
      </c>
      <c r="CK278" s="403">
        <f t="shared" si="321"/>
        <v>1.1072500000000001</v>
      </c>
      <c r="CL278" s="403">
        <f t="shared" si="333"/>
        <v>1.1626125</v>
      </c>
      <c r="CM278" s="403">
        <f t="shared" si="334"/>
        <v>1.220743125</v>
      </c>
      <c r="CN278" s="403">
        <f t="shared" si="335"/>
        <v>1.251261703125</v>
      </c>
      <c r="CO278" s="404">
        <f t="shared" si="336"/>
        <v>1.2825432457031249</v>
      </c>
    </row>
    <row r="279" spans="1:93" ht="13.5" thickBot="1" x14ac:dyDescent="0.25">
      <c r="A279" s="678"/>
      <c r="B279" s="362" t="s">
        <v>262</v>
      </c>
      <c r="C279" s="335" t="s">
        <v>199</v>
      </c>
      <c r="D279" s="358">
        <v>1516</v>
      </c>
      <c r="E279" s="359">
        <v>1567</v>
      </c>
      <c r="F279" s="359">
        <v>1604</v>
      </c>
      <c r="G279" s="359">
        <v>1643</v>
      </c>
      <c r="H279" s="359">
        <v>1663</v>
      </c>
      <c r="I279" s="360">
        <v>1683</v>
      </c>
      <c r="J279" s="421">
        <f t="shared" si="295"/>
        <v>1064</v>
      </c>
      <c r="K279" s="422">
        <f t="shared" si="295"/>
        <v>1100</v>
      </c>
      <c r="L279" s="422">
        <f t="shared" si="295"/>
        <v>1126</v>
      </c>
      <c r="M279" s="422">
        <f t="shared" si="295"/>
        <v>1153</v>
      </c>
      <c r="N279" s="422">
        <f t="shared" si="296"/>
        <v>1167</v>
      </c>
      <c r="O279" s="423">
        <f t="shared" si="297"/>
        <v>1181</v>
      </c>
      <c r="P279" s="260">
        <f t="shared" si="342"/>
        <v>1895</v>
      </c>
      <c r="Q279" s="261">
        <f t="shared" si="343"/>
        <v>1958.75</v>
      </c>
      <c r="R279" s="261">
        <f t="shared" si="344"/>
        <v>2005</v>
      </c>
      <c r="S279" s="458">
        <f t="shared" si="322"/>
        <v>2361.8125</v>
      </c>
      <c r="T279" s="458">
        <f t="shared" si="322"/>
        <v>2390.5625</v>
      </c>
      <c r="U279" s="459">
        <f t="shared" si="322"/>
        <v>2419.3125</v>
      </c>
      <c r="V279" s="453">
        <f t="shared" si="345"/>
        <v>1109</v>
      </c>
      <c r="W279" s="412">
        <f t="shared" si="346"/>
        <v>1146</v>
      </c>
      <c r="X279" s="412">
        <f t="shared" si="347"/>
        <v>1173</v>
      </c>
      <c r="Y279" s="412">
        <f t="shared" si="337"/>
        <v>1382</v>
      </c>
      <c r="Z279" s="412">
        <f t="shared" si="298"/>
        <v>1399</v>
      </c>
      <c r="AA279" s="413">
        <f t="shared" si="323"/>
        <v>1416</v>
      </c>
      <c r="AB279" s="260">
        <f t="shared" si="299"/>
        <v>2274</v>
      </c>
      <c r="AC279" s="261">
        <f t="shared" si="299"/>
        <v>2350.5</v>
      </c>
      <c r="AD279" s="261">
        <f t="shared" si="299"/>
        <v>2406</v>
      </c>
      <c r="AE279" s="261">
        <f t="shared" si="299"/>
        <v>2834.1749999999997</v>
      </c>
      <c r="AF279" s="261">
        <f t="shared" si="300"/>
        <v>2868.6749999999997</v>
      </c>
      <c r="AG279" s="262">
        <f t="shared" si="301"/>
        <v>2903.1749999999997</v>
      </c>
      <c r="AH279" s="411">
        <f t="shared" si="302"/>
        <v>1331</v>
      </c>
      <c r="AI279" s="412">
        <f t="shared" si="303"/>
        <v>1376</v>
      </c>
      <c r="AJ279" s="412">
        <f t="shared" si="304"/>
        <v>1408</v>
      </c>
      <c r="AK279" s="412">
        <f t="shared" si="305"/>
        <v>1658</v>
      </c>
      <c r="AL279" s="412">
        <f t="shared" si="306"/>
        <v>1679</v>
      </c>
      <c r="AM279" s="413">
        <f t="shared" si="307"/>
        <v>1699</v>
      </c>
      <c r="AN279" s="269">
        <f t="shared" si="308"/>
        <v>2330.5</v>
      </c>
      <c r="AO279" s="432">
        <f t="shared" si="308"/>
        <v>2434.875</v>
      </c>
      <c r="AP279" s="432">
        <f t="shared" si="308"/>
        <v>2510.25</v>
      </c>
      <c r="AQ279" s="471">
        <f t="shared" si="308"/>
        <v>2866.8812499999999</v>
      </c>
      <c r="AR279" s="471">
        <f t="shared" si="309"/>
        <v>2911.5062499999999</v>
      </c>
      <c r="AS279" s="472">
        <f t="shared" si="310"/>
        <v>2956.3812499999999</v>
      </c>
      <c r="AT279" s="448">
        <f t="shared" si="348"/>
        <v>1364</v>
      </c>
      <c r="AU279" s="449">
        <f t="shared" si="349"/>
        <v>1425</v>
      </c>
      <c r="AV279" s="449">
        <f t="shared" si="350"/>
        <v>1469</v>
      </c>
      <c r="AW279" s="449">
        <f t="shared" si="338"/>
        <v>1678</v>
      </c>
      <c r="AX279" s="449">
        <f t="shared" si="311"/>
        <v>1704</v>
      </c>
      <c r="AY279" s="450">
        <f t="shared" si="324"/>
        <v>1730</v>
      </c>
      <c r="AZ279" s="260">
        <f t="shared" si="312"/>
        <v>2387</v>
      </c>
      <c r="BA279" s="261">
        <f t="shared" si="312"/>
        <v>2519.25</v>
      </c>
      <c r="BB279" s="261">
        <f t="shared" si="312"/>
        <v>2614.5</v>
      </c>
      <c r="BC279" s="458">
        <f t="shared" si="312"/>
        <v>2899.5875000000001</v>
      </c>
      <c r="BD279" s="458">
        <f t="shared" si="313"/>
        <v>2954.3375000000001</v>
      </c>
      <c r="BE279" s="459">
        <f t="shared" si="314"/>
        <v>3009.5875000000001</v>
      </c>
      <c r="BF279" s="411">
        <f t="shared" si="351"/>
        <v>1397</v>
      </c>
      <c r="BG279" s="412">
        <f t="shared" si="352"/>
        <v>1474</v>
      </c>
      <c r="BH279" s="412">
        <f t="shared" si="353"/>
        <v>1530</v>
      </c>
      <c r="BI279" s="412">
        <f t="shared" si="339"/>
        <v>1697</v>
      </c>
      <c r="BJ279" s="412">
        <f t="shared" si="315"/>
        <v>1729</v>
      </c>
      <c r="BK279" s="413">
        <f t="shared" si="325"/>
        <v>1761</v>
      </c>
      <c r="BL279" s="269">
        <f t="shared" si="316"/>
        <v>2443.5</v>
      </c>
      <c r="BM279" s="270">
        <f t="shared" si="316"/>
        <v>2603.625</v>
      </c>
      <c r="BN279" s="270">
        <f t="shared" si="316"/>
        <v>2718.75</v>
      </c>
      <c r="BO279" s="458">
        <f t="shared" si="316"/>
        <v>2932.2937500000003</v>
      </c>
      <c r="BP279" s="458">
        <f t="shared" si="317"/>
        <v>2997.1687500000003</v>
      </c>
      <c r="BQ279" s="459">
        <f t="shared" si="318"/>
        <v>3062.7937500000003</v>
      </c>
      <c r="BR279" s="448">
        <f t="shared" si="354"/>
        <v>1430</v>
      </c>
      <c r="BS279" s="449">
        <f t="shared" si="355"/>
        <v>1524</v>
      </c>
      <c r="BT279" s="449">
        <f t="shared" si="356"/>
        <v>1591</v>
      </c>
      <c r="BU279" s="449">
        <f t="shared" si="340"/>
        <v>1716</v>
      </c>
      <c r="BV279" s="449">
        <f t="shared" si="319"/>
        <v>1754</v>
      </c>
      <c r="BW279" s="450">
        <f t="shared" si="326"/>
        <v>1792</v>
      </c>
      <c r="BX279" s="253">
        <v>2500</v>
      </c>
      <c r="BY279" s="431">
        <f t="shared" si="327"/>
        <v>2688</v>
      </c>
      <c r="BZ279" s="431">
        <f t="shared" si="328"/>
        <v>2823</v>
      </c>
      <c r="CA279" s="431">
        <f t="shared" si="329"/>
        <v>2965</v>
      </c>
      <c r="CB279" s="431">
        <f t="shared" si="330"/>
        <v>3040</v>
      </c>
      <c r="CC279" s="433">
        <f t="shared" si="331"/>
        <v>3116</v>
      </c>
      <c r="CD279" s="411">
        <f t="shared" si="357"/>
        <v>1463</v>
      </c>
      <c r="CE279" s="412">
        <f t="shared" si="358"/>
        <v>1573</v>
      </c>
      <c r="CF279" s="412">
        <f t="shared" si="359"/>
        <v>1652</v>
      </c>
      <c r="CG279" s="412">
        <f t="shared" si="341"/>
        <v>1735</v>
      </c>
      <c r="CH279" s="412">
        <f t="shared" si="320"/>
        <v>1779</v>
      </c>
      <c r="CI279" s="441">
        <f t="shared" si="332"/>
        <v>1823</v>
      </c>
      <c r="CJ279" s="247">
        <v>1</v>
      </c>
      <c r="CK279" s="391">
        <f t="shared" si="321"/>
        <v>1.075</v>
      </c>
      <c r="CL279" s="391">
        <f t="shared" si="333"/>
        <v>1.1287499999999999</v>
      </c>
      <c r="CM279" s="391">
        <f t="shared" si="334"/>
        <v>1.1851874999999998</v>
      </c>
      <c r="CN279" s="391">
        <f t="shared" si="335"/>
        <v>1.2148171874999998</v>
      </c>
      <c r="CO279" s="392">
        <f t="shared" si="336"/>
        <v>1.2451876171874998</v>
      </c>
    </row>
    <row r="280" spans="1:93" ht="13.5" thickBot="1" x14ac:dyDescent="0.25">
      <c r="A280" s="363"/>
      <c r="B280" s="364"/>
      <c r="C280" s="365"/>
      <c r="P280" s="700"/>
      <c r="Q280" s="701"/>
      <c r="R280" s="701"/>
      <c r="S280" s="701"/>
      <c r="T280" s="702"/>
      <c r="U280" s="393"/>
      <c r="V280" s="701"/>
      <c r="W280" s="701"/>
      <c r="X280" s="701"/>
      <c r="Y280" s="701"/>
      <c r="Z280" s="702"/>
      <c r="AA280" s="393"/>
      <c r="AB280" s="703" t="s">
        <v>282</v>
      </c>
      <c r="AC280" s="704"/>
      <c r="AD280" s="704"/>
      <c r="AE280" s="704"/>
      <c r="AF280" s="705"/>
      <c r="AG280" s="393">
        <f>ROUNDUP(2*$W$5/12,0)</f>
        <v>317</v>
      </c>
      <c r="AH280" s="706" t="s">
        <v>192</v>
      </c>
      <c r="AI280" s="706"/>
      <c r="AJ280" s="706"/>
      <c r="AK280" s="706"/>
      <c r="AL280" s="707"/>
      <c r="AM280" s="394">
        <f>ROUNDUP(AG280*0.585,0)</f>
        <v>186</v>
      </c>
      <c r="AN280" s="703" t="s">
        <v>45</v>
      </c>
      <c r="AO280" s="704"/>
      <c r="AP280" s="704"/>
      <c r="AQ280" s="704"/>
      <c r="AR280" s="705"/>
      <c r="AS280" s="393">
        <f>ROUNDUP(2*$AU$5/12,0)</f>
        <v>347</v>
      </c>
      <c r="AT280" s="708" t="s">
        <v>49</v>
      </c>
      <c r="AU280" s="706"/>
      <c r="AV280" s="706"/>
      <c r="AW280" s="706"/>
      <c r="AX280" s="707"/>
      <c r="AY280" s="394">
        <f>ROUNDUP(AS280*0.585,0)</f>
        <v>203</v>
      </c>
      <c r="AZ280" s="704" t="s">
        <v>45</v>
      </c>
      <c r="BA280" s="704"/>
      <c r="BB280" s="704"/>
      <c r="BC280" s="704"/>
      <c r="BD280" s="705"/>
      <c r="BE280" s="393">
        <f>ROUNDUP(2*$BG$5/12,0)</f>
        <v>367</v>
      </c>
      <c r="BF280" s="706" t="s">
        <v>49</v>
      </c>
      <c r="BG280" s="706"/>
      <c r="BH280" s="706"/>
      <c r="BI280" s="706"/>
      <c r="BJ280" s="707"/>
      <c r="BK280" s="395">
        <f>ROUNDUP(BE280*0.585,0)</f>
        <v>215</v>
      </c>
      <c r="BL280" s="703" t="s">
        <v>45</v>
      </c>
      <c r="BM280" s="704"/>
      <c r="BN280" s="704"/>
      <c r="BO280" s="704"/>
      <c r="BP280" s="705"/>
      <c r="BQ280" s="393">
        <f>ROUNDUP(2*$BS$5/12,0)</f>
        <v>392</v>
      </c>
      <c r="BR280" s="706" t="s">
        <v>49</v>
      </c>
      <c r="BS280" s="706"/>
      <c r="BT280" s="706"/>
      <c r="BU280" s="706"/>
      <c r="BV280" s="707"/>
      <c r="BW280" s="395">
        <f>ROUNDUP(BQ280*0.585,0)</f>
        <v>230</v>
      </c>
      <c r="BX280" s="703" t="s">
        <v>45</v>
      </c>
      <c r="BY280" s="704"/>
      <c r="BZ280" s="704"/>
      <c r="CA280" s="704"/>
      <c r="CB280" s="705"/>
      <c r="CC280" s="396">
        <f>ROUNDUP(2*$CE$5/12,0)</f>
        <v>417</v>
      </c>
      <c r="CD280" s="709" t="s">
        <v>49</v>
      </c>
      <c r="CE280" s="710"/>
      <c r="CF280" s="710"/>
      <c r="CG280" s="710"/>
      <c r="CH280" s="710"/>
      <c r="CI280" s="394">
        <f>ROUNDUP(CC280*0.585,0)</f>
        <v>244</v>
      </c>
      <c r="CJ280" s="397"/>
      <c r="CK280" s="397"/>
      <c r="CL280" s="397"/>
      <c r="CM280" s="397"/>
      <c r="CN280" s="397"/>
      <c r="CO280" s="397"/>
    </row>
    <row r="281" spans="1:93" ht="27.75" customHeight="1" thickBot="1" x14ac:dyDescent="0.25">
      <c r="A281" s="789" t="s">
        <v>275</v>
      </c>
      <c r="B281" s="790"/>
      <c r="C281" s="791"/>
      <c r="P281" s="693"/>
      <c r="Q281" s="694"/>
      <c r="R281" s="694"/>
      <c r="S281" s="694"/>
      <c r="T281" s="695"/>
      <c r="U281" s="398"/>
      <c r="V281" s="694"/>
      <c r="W281" s="694"/>
      <c r="X281" s="694"/>
      <c r="Y281" s="694"/>
      <c r="Z281" s="695"/>
      <c r="AA281" s="398"/>
      <c r="AB281" s="688" t="s">
        <v>193</v>
      </c>
      <c r="AC281" s="689"/>
      <c r="AD281" s="689"/>
      <c r="AE281" s="689"/>
      <c r="AF281" s="690"/>
      <c r="AG281" s="398">
        <v>1450</v>
      </c>
      <c r="AH281" s="686" t="s">
        <v>194</v>
      </c>
      <c r="AI281" s="686"/>
      <c r="AJ281" s="686"/>
      <c r="AK281" s="686"/>
      <c r="AL281" s="687"/>
      <c r="AM281" s="399">
        <f>AG281-AG281/10</f>
        <v>1305</v>
      </c>
      <c r="AN281" s="688" t="s">
        <v>193</v>
      </c>
      <c r="AO281" s="689"/>
      <c r="AP281" s="689"/>
      <c r="AQ281" s="689"/>
      <c r="AR281" s="690"/>
      <c r="AS281" s="398">
        <v>1450</v>
      </c>
      <c r="AT281" s="696" t="s">
        <v>194</v>
      </c>
      <c r="AU281" s="686"/>
      <c r="AV281" s="686"/>
      <c r="AW281" s="686"/>
      <c r="AX281" s="687"/>
      <c r="AY281" s="399">
        <f>AS281-AS281/10</f>
        <v>1305</v>
      </c>
      <c r="AZ281" s="688" t="s">
        <v>193</v>
      </c>
      <c r="BA281" s="689"/>
      <c r="BB281" s="689"/>
      <c r="BC281" s="689"/>
      <c r="BD281" s="690"/>
      <c r="BE281" s="398">
        <v>1450</v>
      </c>
      <c r="BF281" s="686" t="s">
        <v>194</v>
      </c>
      <c r="BG281" s="686"/>
      <c r="BH281" s="686"/>
      <c r="BI281" s="686"/>
      <c r="BJ281" s="687"/>
      <c r="BK281" s="399">
        <f>BE281-BE281/10</f>
        <v>1305</v>
      </c>
      <c r="BL281" s="688" t="s">
        <v>46</v>
      </c>
      <c r="BM281" s="689"/>
      <c r="BN281" s="689"/>
      <c r="BO281" s="689"/>
      <c r="BP281" s="690"/>
      <c r="BQ281" s="398">
        <f>ROUNDUP($BS$5/12,0)</f>
        <v>196</v>
      </c>
      <c r="BR281" s="686" t="s">
        <v>48</v>
      </c>
      <c r="BS281" s="686"/>
      <c r="BT281" s="686"/>
      <c r="BU281" s="686"/>
      <c r="BV281" s="687"/>
      <c r="BW281" s="400">
        <f>ROUNDUP(BQ281*0.585,0)</f>
        <v>115</v>
      </c>
      <c r="BX281" s="688" t="s">
        <v>46</v>
      </c>
      <c r="BY281" s="689"/>
      <c r="BZ281" s="689"/>
      <c r="CA281" s="689"/>
      <c r="CB281" s="690"/>
      <c r="CC281" s="401">
        <f>ROUNDUP($CE$5/12,0)</f>
        <v>209</v>
      </c>
      <c r="CD281" s="691" t="s">
        <v>48</v>
      </c>
      <c r="CE281" s="692"/>
      <c r="CF281" s="692"/>
      <c r="CG281" s="692"/>
      <c r="CH281" s="692"/>
      <c r="CI281" s="399">
        <f>ROUNDUP(CC281*0.585,0)</f>
        <v>123</v>
      </c>
      <c r="CJ281" s="397"/>
      <c r="CK281" s="397"/>
      <c r="CL281" s="397"/>
      <c r="CM281" s="397"/>
      <c r="CN281" s="397"/>
      <c r="CO281" s="397"/>
    </row>
    <row r="284" spans="1:93" ht="13.5" thickBot="1" x14ac:dyDescent="0.25"/>
    <row r="285" spans="1:93" ht="12.75" customHeight="1" x14ac:dyDescent="0.2">
      <c r="A285" s="774" t="s">
        <v>286</v>
      </c>
      <c r="B285" s="775"/>
      <c r="C285" s="776"/>
      <c r="D285" s="768">
        <v>2017</v>
      </c>
      <c r="E285" s="769"/>
      <c r="F285" s="769"/>
      <c r="G285" s="769"/>
      <c r="H285" s="769"/>
      <c r="I285" s="769"/>
      <c r="J285" s="769"/>
      <c r="K285" s="769"/>
      <c r="L285" s="769"/>
      <c r="M285" s="769"/>
      <c r="N285" s="769"/>
      <c r="O285" s="770"/>
      <c r="P285" s="737">
        <v>2018</v>
      </c>
      <c r="Q285" s="738"/>
      <c r="R285" s="738"/>
      <c r="S285" s="738"/>
      <c r="T285" s="738"/>
      <c r="U285" s="738"/>
      <c r="V285" s="738"/>
      <c r="W285" s="738"/>
      <c r="X285" s="738"/>
      <c r="Y285" s="738"/>
      <c r="Z285" s="738"/>
      <c r="AA285" s="738"/>
      <c r="AB285" s="738"/>
      <c r="AC285" s="738"/>
      <c r="AD285" s="738"/>
      <c r="AE285" s="738"/>
      <c r="AF285" s="738"/>
      <c r="AG285" s="738"/>
      <c r="AH285" s="738"/>
      <c r="AI285" s="738"/>
      <c r="AJ285" s="738"/>
      <c r="AK285" s="738"/>
      <c r="AL285" s="738"/>
      <c r="AM285" s="739"/>
      <c r="AN285" s="737">
        <v>2019</v>
      </c>
      <c r="AO285" s="738"/>
      <c r="AP285" s="738"/>
      <c r="AQ285" s="738"/>
      <c r="AR285" s="738"/>
      <c r="AS285" s="738"/>
      <c r="AT285" s="738"/>
      <c r="AU285" s="738"/>
      <c r="AV285" s="738"/>
      <c r="AW285" s="738"/>
      <c r="AX285" s="738"/>
      <c r="AY285" s="739"/>
      <c r="AZ285" s="737">
        <v>2020</v>
      </c>
      <c r="BA285" s="738"/>
      <c r="BB285" s="738"/>
      <c r="BC285" s="738"/>
      <c r="BD285" s="738"/>
      <c r="BE285" s="738"/>
      <c r="BF285" s="738"/>
      <c r="BG285" s="738"/>
      <c r="BH285" s="738"/>
      <c r="BI285" s="738"/>
      <c r="BJ285" s="738"/>
      <c r="BK285" s="739"/>
      <c r="BL285" s="737">
        <v>2021</v>
      </c>
      <c r="BM285" s="738"/>
      <c r="BN285" s="738"/>
      <c r="BO285" s="738"/>
      <c r="BP285" s="738"/>
      <c r="BQ285" s="738"/>
      <c r="BR285" s="738"/>
      <c r="BS285" s="738"/>
      <c r="BT285" s="738"/>
      <c r="BU285" s="738"/>
      <c r="BV285" s="738"/>
      <c r="BW285" s="739"/>
      <c r="BX285" s="737">
        <v>2022</v>
      </c>
      <c r="BY285" s="738"/>
      <c r="BZ285" s="738"/>
      <c r="CA285" s="738"/>
      <c r="CB285" s="738"/>
      <c r="CC285" s="738"/>
      <c r="CD285" s="738"/>
      <c r="CE285" s="738"/>
      <c r="CF285" s="738"/>
      <c r="CG285" s="738"/>
      <c r="CH285" s="738"/>
      <c r="CI285" s="738"/>
      <c r="CJ285" s="738"/>
      <c r="CK285" s="738"/>
      <c r="CL285" s="738"/>
      <c r="CM285" s="738"/>
      <c r="CN285" s="738"/>
      <c r="CO285" s="739"/>
    </row>
    <row r="286" spans="1:93" ht="18.75" customHeight="1" thickBot="1" x14ac:dyDescent="0.25">
      <c r="A286" s="777"/>
      <c r="B286" s="778"/>
      <c r="C286" s="779"/>
      <c r="D286" s="771"/>
      <c r="E286" s="772"/>
      <c r="F286" s="772"/>
      <c r="G286" s="772"/>
      <c r="H286" s="772"/>
      <c r="I286" s="772"/>
      <c r="J286" s="772"/>
      <c r="K286" s="772"/>
      <c r="L286" s="772"/>
      <c r="M286" s="772"/>
      <c r="N286" s="772"/>
      <c r="O286" s="773"/>
      <c r="P286" s="740"/>
      <c r="Q286" s="741"/>
      <c r="R286" s="741"/>
      <c r="S286" s="741"/>
      <c r="T286" s="741"/>
      <c r="U286" s="741"/>
      <c r="V286" s="741"/>
      <c r="W286" s="741"/>
      <c r="X286" s="741"/>
      <c r="Y286" s="741"/>
      <c r="Z286" s="741"/>
      <c r="AA286" s="741"/>
      <c r="AB286" s="741"/>
      <c r="AC286" s="741"/>
      <c r="AD286" s="741"/>
      <c r="AE286" s="741"/>
      <c r="AF286" s="741"/>
      <c r="AG286" s="741"/>
      <c r="AH286" s="741"/>
      <c r="AI286" s="741"/>
      <c r="AJ286" s="741"/>
      <c r="AK286" s="741"/>
      <c r="AL286" s="741"/>
      <c r="AM286" s="742"/>
      <c r="AN286" s="740"/>
      <c r="AO286" s="741"/>
      <c r="AP286" s="741"/>
      <c r="AQ286" s="741"/>
      <c r="AR286" s="741"/>
      <c r="AS286" s="741"/>
      <c r="AT286" s="741"/>
      <c r="AU286" s="741"/>
      <c r="AV286" s="741"/>
      <c r="AW286" s="741"/>
      <c r="AX286" s="741"/>
      <c r="AY286" s="742"/>
      <c r="AZ286" s="740"/>
      <c r="BA286" s="741"/>
      <c r="BB286" s="741"/>
      <c r="BC286" s="741"/>
      <c r="BD286" s="741"/>
      <c r="BE286" s="741"/>
      <c r="BF286" s="741"/>
      <c r="BG286" s="741"/>
      <c r="BH286" s="741"/>
      <c r="BI286" s="741"/>
      <c r="BJ286" s="741"/>
      <c r="BK286" s="742"/>
      <c r="BL286" s="740"/>
      <c r="BM286" s="741"/>
      <c r="BN286" s="741"/>
      <c r="BO286" s="741"/>
      <c r="BP286" s="741"/>
      <c r="BQ286" s="741"/>
      <c r="BR286" s="741"/>
      <c r="BS286" s="741"/>
      <c r="BT286" s="741"/>
      <c r="BU286" s="741"/>
      <c r="BV286" s="741"/>
      <c r="BW286" s="742"/>
      <c r="BX286" s="740"/>
      <c r="BY286" s="741"/>
      <c r="BZ286" s="741"/>
      <c r="CA286" s="741"/>
      <c r="CB286" s="741"/>
      <c r="CC286" s="741"/>
      <c r="CD286" s="741"/>
      <c r="CE286" s="741"/>
      <c r="CF286" s="741"/>
      <c r="CG286" s="741"/>
      <c r="CH286" s="741"/>
      <c r="CI286" s="741"/>
      <c r="CJ286" s="741"/>
      <c r="CK286" s="741"/>
      <c r="CL286" s="741"/>
      <c r="CM286" s="741"/>
      <c r="CN286" s="741"/>
      <c r="CO286" s="742"/>
    </row>
    <row r="287" spans="1:93" ht="13.5" customHeight="1" thickBot="1" x14ac:dyDescent="0.25">
      <c r="A287" s="743" t="s">
        <v>283</v>
      </c>
      <c r="B287" s="744"/>
      <c r="C287" s="745"/>
      <c r="D287" s="749"/>
      <c r="E287" s="750"/>
      <c r="F287" s="750"/>
      <c r="G287" s="750"/>
      <c r="H287" s="750"/>
      <c r="I287" s="750"/>
      <c r="J287" s="750"/>
      <c r="K287" s="750"/>
      <c r="L287" s="750"/>
      <c r="M287" s="750"/>
      <c r="N287" s="750"/>
      <c r="O287" s="751"/>
      <c r="P287" s="755" t="s">
        <v>36</v>
      </c>
      <c r="Q287" s="756"/>
      <c r="R287" s="756"/>
      <c r="S287" s="756"/>
      <c r="T287" s="756"/>
      <c r="U287" s="757"/>
      <c r="V287" s="367" t="s">
        <v>35</v>
      </c>
      <c r="W287" s="368">
        <v>1900</v>
      </c>
      <c r="X287" s="758" t="s">
        <v>191</v>
      </c>
      <c r="Y287" s="759"/>
      <c r="Z287" s="760"/>
      <c r="AA287" s="369">
        <f>ROUNDUP(W287/2*0.585,0)</f>
        <v>556</v>
      </c>
      <c r="AB287" s="755" t="s">
        <v>36</v>
      </c>
      <c r="AC287" s="756"/>
      <c r="AD287" s="756"/>
      <c r="AE287" s="756"/>
      <c r="AF287" s="756"/>
      <c r="AG287" s="757"/>
      <c r="AH287" s="367" t="s">
        <v>35</v>
      </c>
      <c r="AI287" s="368">
        <v>1900</v>
      </c>
      <c r="AJ287" s="758" t="s">
        <v>191</v>
      </c>
      <c r="AK287" s="759"/>
      <c r="AL287" s="760"/>
      <c r="AM287" s="370">
        <f>ROUNDUP(AI287/2*0.585,0)</f>
        <v>556</v>
      </c>
      <c r="AN287" s="761" t="s">
        <v>36</v>
      </c>
      <c r="AO287" s="761"/>
      <c r="AP287" s="761"/>
      <c r="AQ287" s="761"/>
      <c r="AR287" s="761"/>
      <c r="AS287" s="762"/>
      <c r="AT287" s="367" t="s">
        <v>35</v>
      </c>
      <c r="AU287" s="368">
        <v>2080</v>
      </c>
      <c r="AV287" s="758" t="s">
        <v>191</v>
      </c>
      <c r="AW287" s="759"/>
      <c r="AX287" s="760"/>
      <c r="AY287" s="370">
        <f>ROUNDUP(AU287/2*0.585,0)</f>
        <v>609</v>
      </c>
      <c r="AZ287" s="763" t="s">
        <v>36</v>
      </c>
      <c r="BA287" s="761"/>
      <c r="BB287" s="761"/>
      <c r="BC287" s="761"/>
      <c r="BD287" s="761"/>
      <c r="BE287" s="762"/>
      <c r="BF287" s="367" t="s">
        <v>35</v>
      </c>
      <c r="BG287" s="368">
        <v>2200</v>
      </c>
      <c r="BH287" s="758" t="s">
        <v>191</v>
      </c>
      <c r="BI287" s="759"/>
      <c r="BJ287" s="760"/>
      <c r="BK287" s="370">
        <f>ROUNDUP(BG287/2*0.585,0)</f>
        <v>644</v>
      </c>
      <c r="BL287" s="763" t="s">
        <v>36</v>
      </c>
      <c r="BM287" s="761"/>
      <c r="BN287" s="761"/>
      <c r="BO287" s="761"/>
      <c r="BP287" s="761"/>
      <c r="BQ287" s="762"/>
      <c r="BR287" s="367" t="s">
        <v>35</v>
      </c>
      <c r="BS287" s="368">
        <v>2350</v>
      </c>
      <c r="BT287" s="758" t="s">
        <v>191</v>
      </c>
      <c r="BU287" s="759"/>
      <c r="BV287" s="760"/>
      <c r="BW287" s="370">
        <f>ROUNDUP(BS287/2*0.585,0)</f>
        <v>688</v>
      </c>
      <c r="BX287" s="761" t="s">
        <v>36</v>
      </c>
      <c r="BY287" s="761"/>
      <c r="BZ287" s="761"/>
      <c r="CA287" s="761"/>
      <c r="CB287" s="761"/>
      <c r="CC287" s="762"/>
      <c r="CD287" s="367" t="s">
        <v>35</v>
      </c>
      <c r="CE287" s="368">
        <v>2500</v>
      </c>
      <c r="CF287" s="758" t="s">
        <v>191</v>
      </c>
      <c r="CG287" s="759"/>
      <c r="CH287" s="760"/>
      <c r="CI287" s="370">
        <f>ROUNDUP(CE287/2*0.585,0)</f>
        <v>732</v>
      </c>
      <c r="CJ287" s="763" t="s">
        <v>36</v>
      </c>
      <c r="CK287" s="761"/>
      <c r="CL287" s="761"/>
      <c r="CM287" s="761"/>
      <c r="CN287" s="761"/>
      <c r="CO287" s="762"/>
    </row>
    <row r="288" spans="1:93" ht="18.75" customHeight="1" thickBot="1" x14ac:dyDescent="0.25">
      <c r="A288" s="746"/>
      <c r="B288" s="747"/>
      <c r="C288" s="748"/>
      <c r="D288" s="752"/>
      <c r="E288" s="753"/>
      <c r="F288" s="753"/>
      <c r="G288" s="753"/>
      <c r="H288" s="753"/>
      <c r="I288" s="753"/>
      <c r="J288" s="753"/>
      <c r="K288" s="753"/>
      <c r="L288" s="753"/>
      <c r="M288" s="753"/>
      <c r="N288" s="753"/>
      <c r="O288" s="754"/>
      <c r="P288" s="764" t="s">
        <v>280</v>
      </c>
      <c r="Q288" s="765"/>
      <c r="R288" s="765"/>
      <c r="S288" s="765"/>
      <c r="T288" s="765"/>
      <c r="U288" s="766"/>
      <c r="V288" s="764" t="s">
        <v>95</v>
      </c>
      <c r="W288" s="765"/>
      <c r="X288" s="765"/>
      <c r="Y288" s="765"/>
      <c r="Z288" s="765"/>
      <c r="AA288" s="766"/>
      <c r="AB288" s="764" t="s">
        <v>281</v>
      </c>
      <c r="AC288" s="765"/>
      <c r="AD288" s="765"/>
      <c r="AE288" s="765"/>
      <c r="AF288" s="765"/>
      <c r="AG288" s="766"/>
      <c r="AH288" s="764" t="s">
        <v>39</v>
      </c>
      <c r="AI288" s="765"/>
      <c r="AJ288" s="765"/>
      <c r="AK288" s="765"/>
      <c r="AL288" s="765"/>
      <c r="AM288" s="766"/>
      <c r="AN288" s="767" t="s">
        <v>166</v>
      </c>
      <c r="AO288" s="715"/>
      <c r="AP288" s="715"/>
      <c r="AQ288" s="715"/>
      <c r="AR288" s="715"/>
      <c r="AS288" s="716"/>
      <c r="AT288" s="714" t="s">
        <v>40</v>
      </c>
      <c r="AU288" s="715"/>
      <c r="AV288" s="715"/>
      <c r="AW288" s="715"/>
      <c r="AX288" s="715"/>
      <c r="AY288" s="716"/>
      <c r="AZ288" s="711" t="s">
        <v>170</v>
      </c>
      <c r="BA288" s="712"/>
      <c r="BB288" s="712"/>
      <c r="BC288" s="712"/>
      <c r="BD288" s="712"/>
      <c r="BE288" s="713"/>
      <c r="BF288" s="711" t="s">
        <v>43</v>
      </c>
      <c r="BG288" s="712"/>
      <c r="BH288" s="712"/>
      <c r="BI288" s="712"/>
      <c r="BJ288" s="712"/>
      <c r="BK288" s="713"/>
      <c r="BL288" s="714" t="s">
        <v>171</v>
      </c>
      <c r="BM288" s="715"/>
      <c r="BN288" s="715"/>
      <c r="BO288" s="715"/>
      <c r="BP288" s="715"/>
      <c r="BQ288" s="716"/>
      <c r="BR288" s="714" t="s">
        <v>42</v>
      </c>
      <c r="BS288" s="715"/>
      <c r="BT288" s="715"/>
      <c r="BU288" s="715"/>
      <c r="BV288" s="715"/>
      <c r="BW288" s="716"/>
      <c r="BX288" s="717" t="s">
        <v>41</v>
      </c>
      <c r="BY288" s="712"/>
      <c r="BZ288" s="712"/>
      <c r="CA288" s="712"/>
      <c r="CB288" s="712"/>
      <c r="CC288" s="713"/>
      <c r="CD288" s="711" t="s">
        <v>41</v>
      </c>
      <c r="CE288" s="712"/>
      <c r="CF288" s="712"/>
      <c r="CG288" s="712"/>
      <c r="CH288" s="712"/>
      <c r="CI288" s="713"/>
      <c r="CJ288" s="711" t="s">
        <v>41</v>
      </c>
      <c r="CK288" s="712"/>
      <c r="CL288" s="712"/>
      <c r="CM288" s="712"/>
      <c r="CN288" s="712"/>
      <c r="CO288" s="713"/>
    </row>
    <row r="289" spans="1:93" ht="23.25" customHeight="1" x14ac:dyDescent="0.2">
      <c r="A289" s="718" t="s">
        <v>10</v>
      </c>
      <c r="B289" s="720" t="s">
        <v>308</v>
      </c>
      <c r="C289" s="722" t="s">
        <v>12</v>
      </c>
      <c r="D289" s="1124" t="s">
        <v>159</v>
      </c>
      <c r="E289" s="1125"/>
      <c r="F289" s="1125"/>
      <c r="G289" s="1125"/>
      <c r="H289" s="1125"/>
      <c r="I289" s="1126"/>
      <c r="J289" s="1124" t="s">
        <v>201</v>
      </c>
      <c r="K289" s="1125"/>
      <c r="L289" s="1125"/>
      <c r="M289" s="1125"/>
      <c r="N289" s="1125"/>
      <c r="O289" s="1126"/>
      <c r="P289" s="728" t="s">
        <v>279</v>
      </c>
      <c r="Q289" s="729"/>
      <c r="R289" s="729"/>
      <c r="S289" s="729"/>
      <c r="T289" s="729"/>
      <c r="U289" s="730"/>
      <c r="V289" s="697" t="s">
        <v>277</v>
      </c>
      <c r="W289" s="698"/>
      <c r="X289" s="698"/>
      <c r="Y289" s="698"/>
      <c r="Z289" s="698"/>
      <c r="AA289" s="698"/>
      <c r="AB289" s="728" t="s">
        <v>279</v>
      </c>
      <c r="AC289" s="729"/>
      <c r="AD289" s="729"/>
      <c r="AE289" s="729"/>
      <c r="AF289" s="729"/>
      <c r="AG289" s="730"/>
      <c r="AH289" s="697" t="s">
        <v>277</v>
      </c>
      <c r="AI289" s="698"/>
      <c r="AJ289" s="698"/>
      <c r="AK289" s="698"/>
      <c r="AL289" s="698"/>
      <c r="AM289" s="699"/>
      <c r="AN289" s="731" t="s">
        <v>279</v>
      </c>
      <c r="AO289" s="731"/>
      <c r="AP289" s="731"/>
      <c r="AQ289" s="731"/>
      <c r="AR289" s="731"/>
      <c r="AS289" s="732"/>
      <c r="AT289" s="733" t="s">
        <v>277</v>
      </c>
      <c r="AU289" s="734"/>
      <c r="AV289" s="734"/>
      <c r="AW289" s="734"/>
      <c r="AX289" s="734"/>
      <c r="AY289" s="735"/>
      <c r="AZ289" s="728" t="s">
        <v>279</v>
      </c>
      <c r="BA289" s="729"/>
      <c r="BB289" s="729"/>
      <c r="BC289" s="729"/>
      <c r="BD289" s="729"/>
      <c r="BE289" s="730"/>
      <c r="BF289" s="697" t="s">
        <v>277</v>
      </c>
      <c r="BG289" s="698"/>
      <c r="BH289" s="698"/>
      <c r="BI289" s="698"/>
      <c r="BJ289" s="698"/>
      <c r="BK289" s="699"/>
      <c r="BL289" s="736" t="s">
        <v>279</v>
      </c>
      <c r="BM289" s="731"/>
      <c r="BN289" s="731"/>
      <c r="BO289" s="731"/>
      <c r="BP289" s="731"/>
      <c r="BQ289" s="732"/>
      <c r="BR289" s="733" t="s">
        <v>277</v>
      </c>
      <c r="BS289" s="734"/>
      <c r="BT289" s="734"/>
      <c r="BU289" s="734"/>
      <c r="BV289" s="734"/>
      <c r="BW289" s="735"/>
      <c r="BX289" s="729" t="s">
        <v>279</v>
      </c>
      <c r="BY289" s="729"/>
      <c r="BZ289" s="729"/>
      <c r="CA289" s="729"/>
      <c r="CB289" s="729"/>
      <c r="CC289" s="730"/>
      <c r="CD289" s="697" t="s">
        <v>278</v>
      </c>
      <c r="CE289" s="698"/>
      <c r="CF289" s="698"/>
      <c r="CG289" s="698"/>
      <c r="CH289" s="698"/>
      <c r="CI289" s="699"/>
      <c r="CJ289" s="697" t="s">
        <v>125</v>
      </c>
      <c r="CK289" s="698"/>
      <c r="CL289" s="698"/>
      <c r="CM289" s="698"/>
      <c r="CN289" s="698"/>
      <c r="CO289" s="699"/>
    </row>
    <row r="290" spans="1:93" ht="15.75" customHeight="1" x14ac:dyDescent="0.2">
      <c r="A290" s="719"/>
      <c r="B290" s="721"/>
      <c r="C290" s="723"/>
      <c r="D290" s="294">
        <v>0</v>
      </c>
      <c r="E290" s="226">
        <v>1</v>
      </c>
      <c r="F290" s="226">
        <v>2</v>
      </c>
      <c r="G290" s="226">
        <v>3</v>
      </c>
      <c r="H290" s="226">
        <v>4</v>
      </c>
      <c r="I290" s="227">
        <v>5</v>
      </c>
      <c r="J290" s="294">
        <v>0</v>
      </c>
      <c r="K290" s="226">
        <v>1</v>
      </c>
      <c r="L290" s="226">
        <v>2</v>
      </c>
      <c r="M290" s="226">
        <v>3</v>
      </c>
      <c r="N290" s="226">
        <v>4</v>
      </c>
      <c r="O290" s="227">
        <v>5</v>
      </c>
      <c r="P290" s="371" t="s">
        <v>27</v>
      </c>
      <c r="Q290" s="372" t="s">
        <v>0</v>
      </c>
      <c r="R290" s="372" t="s">
        <v>1</v>
      </c>
      <c r="S290" s="372" t="s">
        <v>2</v>
      </c>
      <c r="T290" s="372" t="s">
        <v>3</v>
      </c>
      <c r="U290" s="373" t="s">
        <v>28</v>
      </c>
      <c r="V290" s="371" t="s">
        <v>27</v>
      </c>
      <c r="W290" s="372" t="s">
        <v>0</v>
      </c>
      <c r="X290" s="372" t="s">
        <v>1</v>
      </c>
      <c r="Y290" s="372" t="s">
        <v>2</v>
      </c>
      <c r="Z290" s="372" t="s">
        <v>3</v>
      </c>
      <c r="AA290" s="374" t="s">
        <v>28</v>
      </c>
      <c r="AB290" s="371" t="s">
        <v>27</v>
      </c>
      <c r="AC290" s="372" t="s">
        <v>0</v>
      </c>
      <c r="AD290" s="372" t="s">
        <v>1</v>
      </c>
      <c r="AE290" s="372" t="s">
        <v>2</v>
      </c>
      <c r="AF290" s="372" t="s">
        <v>3</v>
      </c>
      <c r="AG290" s="373" t="s">
        <v>28</v>
      </c>
      <c r="AH290" s="371" t="s">
        <v>27</v>
      </c>
      <c r="AI290" s="372" t="s">
        <v>0</v>
      </c>
      <c r="AJ290" s="372" t="s">
        <v>1</v>
      </c>
      <c r="AK290" s="372" t="s">
        <v>2</v>
      </c>
      <c r="AL290" s="372" t="s">
        <v>3</v>
      </c>
      <c r="AM290" s="373" t="s">
        <v>28</v>
      </c>
      <c r="AN290" s="375" t="s">
        <v>27</v>
      </c>
      <c r="AO290" s="372" t="s">
        <v>0</v>
      </c>
      <c r="AP290" s="372" t="s">
        <v>1</v>
      </c>
      <c r="AQ290" s="372" t="s">
        <v>2</v>
      </c>
      <c r="AR290" s="372" t="s">
        <v>3</v>
      </c>
      <c r="AS290" s="373" t="s">
        <v>28</v>
      </c>
      <c r="AT290" s="371" t="s">
        <v>27</v>
      </c>
      <c r="AU290" s="372" t="s">
        <v>0</v>
      </c>
      <c r="AV290" s="372" t="s">
        <v>1</v>
      </c>
      <c r="AW290" s="372" t="s">
        <v>2</v>
      </c>
      <c r="AX290" s="372" t="s">
        <v>3</v>
      </c>
      <c r="AY290" s="373" t="s">
        <v>28</v>
      </c>
      <c r="AZ290" s="371" t="s">
        <v>27</v>
      </c>
      <c r="BA290" s="372" t="s">
        <v>0</v>
      </c>
      <c r="BB290" s="372" t="s">
        <v>1</v>
      </c>
      <c r="BC290" s="372" t="s">
        <v>2</v>
      </c>
      <c r="BD290" s="372" t="s">
        <v>3</v>
      </c>
      <c r="BE290" s="373" t="s">
        <v>28</v>
      </c>
      <c r="BF290" s="371" t="s">
        <v>27</v>
      </c>
      <c r="BG290" s="372" t="s">
        <v>0</v>
      </c>
      <c r="BH290" s="372" t="s">
        <v>1</v>
      </c>
      <c r="BI290" s="372" t="s">
        <v>2</v>
      </c>
      <c r="BJ290" s="372" t="s">
        <v>3</v>
      </c>
      <c r="BK290" s="373" t="s">
        <v>28</v>
      </c>
      <c r="BL290" s="371" t="s">
        <v>27</v>
      </c>
      <c r="BM290" s="372" t="s">
        <v>0</v>
      </c>
      <c r="BN290" s="372" t="s">
        <v>1</v>
      </c>
      <c r="BO290" s="372" t="s">
        <v>2</v>
      </c>
      <c r="BP290" s="372" t="s">
        <v>3</v>
      </c>
      <c r="BQ290" s="373" t="s">
        <v>28</v>
      </c>
      <c r="BR290" s="371" t="s">
        <v>27</v>
      </c>
      <c r="BS290" s="372" t="s">
        <v>0</v>
      </c>
      <c r="BT290" s="372" t="s">
        <v>1</v>
      </c>
      <c r="BU290" s="372" t="s">
        <v>2</v>
      </c>
      <c r="BV290" s="372" t="s">
        <v>3</v>
      </c>
      <c r="BW290" s="373" t="s">
        <v>28</v>
      </c>
      <c r="BX290" s="375" t="s">
        <v>27</v>
      </c>
      <c r="BY290" s="372" t="s">
        <v>0</v>
      </c>
      <c r="BZ290" s="372" t="s">
        <v>1</v>
      </c>
      <c r="CA290" s="372" t="s">
        <v>2</v>
      </c>
      <c r="CB290" s="372" t="s">
        <v>3</v>
      </c>
      <c r="CC290" s="373" t="s">
        <v>28</v>
      </c>
      <c r="CD290" s="371" t="s">
        <v>27</v>
      </c>
      <c r="CE290" s="372" t="s">
        <v>0</v>
      </c>
      <c r="CF290" s="372" t="s">
        <v>1</v>
      </c>
      <c r="CG290" s="372" t="s">
        <v>2</v>
      </c>
      <c r="CH290" s="372" t="s">
        <v>3</v>
      </c>
      <c r="CI290" s="373" t="s">
        <v>28</v>
      </c>
      <c r="CJ290" s="371" t="s">
        <v>27</v>
      </c>
      <c r="CK290" s="372" t="s">
        <v>0</v>
      </c>
      <c r="CL290" s="372" t="s">
        <v>1</v>
      </c>
      <c r="CM290" s="372" t="s">
        <v>2</v>
      </c>
      <c r="CN290" s="372" t="s">
        <v>3</v>
      </c>
      <c r="CO290" s="373" t="s">
        <v>28</v>
      </c>
    </row>
    <row r="291" spans="1:93" x14ac:dyDescent="0.2">
      <c r="A291" s="719"/>
      <c r="B291" s="721"/>
      <c r="C291" s="723"/>
      <c r="D291" s="294" t="s">
        <v>160</v>
      </c>
      <c r="E291" s="226" t="s">
        <v>161</v>
      </c>
      <c r="F291" s="226" t="s">
        <v>162</v>
      </c>
      <c r="G291" s="226" t="s">
        <v>163</v>
      </c>
      <c r="H291" s="226" t="s">
        <v>164</v>
      </c>
      <c r="I291" s="227" t="s">
        <v>165</v>
      </c>
      <c r="J291" s="294" t="s">
        <v>160</v>
      </c>
      <c r="K291" s="226" t="s">
        <v>161</v>
      </c>
      <c r="L291" s="226" t="s">
        <v>162</v>
      </c>
      <c r="M291" s="226" t="s">
        <v>163</v>
      </c>
      <c r="N291" s="226" t="s">
        <v>164</v>
      </c>
      <c r="O291" s="227" t="s">
        <v>165</v>
      </c>
      <c r="P291" s="376" t="s">
        <v>29</v>
      </c>
      <c r="Q291" s="377">
        <v>7.4999999999999997E-2</v>
      </c>
      <c r="R291" s="378">
        <v>0.05</v>
      </c>
      <c r="S291" s="378">
        <v>0.05</v>
      </c>
      <c r="T291" s="377">
        <v>2.5000000000000001E-2</v>
      </c>
      <c r="U291" s="379">
        <v>2.5000000000000001E-2</v>
      </c>
      <c r="V291" s="376" t="s">
        <v>29</v>
      </c>
      <c r="W291" s="377">
        <v>7.4999999999999997E-2</v>
      </c>
      <c r="X291" s="378">
        <v>0.05</v>
      </c>
      <c r="Y291" s="378">
        <v>0.05</v>
      </c>
      <c r="Z291" s="377">
        <v>2.5000000000000001E-2</v>
      </c>
      <c r="AA291" s="380">
        <v>2.5000000000000001E-2</v>
      </c>
      <c r="AB291" s="376" t="s">
        <v>29</v>
      </c>
      <c r="AC291" s="377">
        <v>7.4999999999999997E-2</v>
      </c>
      <c r="AD291" s="378">
        <v>0.05</v>
      </c>
      <c r="AE291" s="378">
        <v>0.05</v>
      </c>
      <c r="AF291" s="377">
        <v>2.5000000000000001E-2</v>
      </c>
      <c r="AG291" s="379">
        <v>2.5000000000000001E-2</v>
      </c>
      <c r="AH291" s="376" t="s">
        <v>29</v>
      </c>
      <c r="AI291" s="377">
        <v>7.4999999999999997E-2</v>
      </c>
      <c r="AJ291" s="378">
        <v>0.05</v>
      </c>
      <c r="AK291" s="378">
        <v>0.05</v>
      </c>
      <c r="AL291" s="377">
        <v>2.5000000000000001E-2</v>
      </c>
      <c r="AM291" s="379">
        <v>2.5000000000000001E-2</v>
      </c>
      <c r="AN291" s="381" t="s">
        <v>29</v>
      </c>
      <c r="AO291" s="377">
        <v>7.4999999999999997E-2</v>
      </c>
      <c r="AP291" s="378">
        <v>0.05</v>
      </c>
      <c r="AQ291" s="378">
        <v>0.05</v>
      </c>
      <c r="AR291" s="377">
        <v>2.5000000000000001E-2</v>
      </c>
      <c r="AS291" s="379">
        <v>2.5000000000000001E-2</v>
      </c>
      <c r="AT291" s="376" t="s">
        <v>29</v>
      </c>
      <c r="AU291" s="377">
        <v>7.4999999999999997E-2</v>
      </c>
      <c r="AV291" s="378">
        <v>0.05</v>
      </c>
      <c r="AW291" s="378">
        <v>0.05</v>
      </c>
      <c r="AX291" s="377">
        <v>2.5000000000000001E-2</v>
      </c>
      <c r="AY291" s="379">
        <v>2.5000000000000001E-2</v>
      </c>
      <c r="AZ291" s="376" t="s">
        <v>29</v>
      </c>
      <c r="BA291" s="377">
        <v>7.4999999999999997E-2</v>
      </c>
      <c r="BB291" s="378">
        <v>0.05</v>
      </c>
      <c r="BC291" s="378">
        <v>0.05</v>
      </c>
      <c r="BD291" s="377">
        <v>2.5000000000000001E-2</v>
      </c>
      <c r="BE291" s="379">
        <v>2.5000000000000001E-2</v>
      </c>
      <c r="BF291" s="376" t="s">
        <v>29</v>
      </c>
      <c r="BG291" s="377">
        <v>7.4999999999999997E-2</v>
      </c>
      <c r="BH291" s="378">
        <v>0.05</v>
      </c>
      <c r="BI291" s="378">
        <v>0.05</v>
      </c>
      <c r="BJ291" s="377">
        <v>2.5000000000000001E-2</v>
      </c>
      <c r="BK291" s="379">
        <v>2.5000000000000001E-2</v>
      </c>
      <c r="BL291" s="376" t="s">
        <v>29</v>
      </c>
      <c r="BM291" s="377">
        <v>7.4999999999999997E-2</v>
      </c>
      <c r="BN291" s="378">
        <v>0.05</v>
      </c>
      <c r="BO291" s="378">
        <v>0.05</v>
      </c>
      <c r="BP291" s="377">
        <v>2.5000000000000001E-2</v>
      </c>
      <c r="BQ291" s="379">
        <v>2.5000000000000001E-2</v>
      </c>
      <c r="BR291" s="376" t="s">
        <v>29</v>
      </c>
      <c r="BS291" s="377">
        <v>7.4999999999999997E-2</v>
      </c>
      <c r="BT291" s="378">
        <v>0.05</v>
      </c>
      <c r="BU291" s="378">
        <v>0.05</v>
      </c>
      <c r="BV291" s="377">
        <v>2.5000000000000001E-2</v>
      </c>
      <c r="BW291" s="379">
        <v>2.5000000000000001E-2</v>
      </c>
      <c r="BX291" s="381" t="s">
        <v>29</v>
      </c>
      <c r="BY291" s="377">
        <v>7.4999999999999997E-2</v>
      </c>
      <c r="BZ291" s="378">
        <v>0.05</v>
      </c>
      <c r="CA291" s="378">
        <v>0.05</v>
      </c>
      <c r="CB291" s="377">
        <v>2.5000000000000001E-2</v>
      </c>
      <c r="CC291" s="379">
        <v>2.5000000000000001E-2</v>
      </c>
      <c r="CD291" s="376" t="s">
        <v>29</v>
      </c>
      <c r="CE291" s="377">
        <v>7.4999999999999997E-2</v>
      </c>
      <c r="CF291" s="378">
        <v>0.05</v>
      </c>
      <c r="CG291" s="378">
        <v>0.05</v>
      </c>
      <c r="CH291" s="377">
        <v>2.5000000000000001E-2</v>
      </c>
      <c r="CI291" s="379">
        <v>2.5000000000000001E-2</v>
      </c>
      <c r="CJ291" s="376" t="s">
        <v>29</v>
      </c>
      <c r="CK291" s="377">
        <v>7.4999999999999997E-2</v>
      </c>
      <c r="CL291" s="378">
        <v>0.05</v>
      </c>
      <c r="CM291" s="378">
        <v>0.05</v>
      </c>
      <c r="CN291" s="377">
        <v>2.5000000000000001E-2</v>
      </c>
      <c r="CO291" s="379">
        <v>2.5000000000000001E-2</v>
      </c>
    </row>
    <row r="292" spans="1:93" ht="13.5" thickBot="1" x14ac:dyDescent="0.25">
      <c r="A292" s="719"/>
      <c r="B292" s="721"/>
      <c r="C292" s="724"/>
      <c r="D292" s="424"/>
      <c r="E292" s="229"/>
      <c r="F292" s="229"/>
      <c r="G292" s="229"/>
      <c r="H292" s="229"/>
      <c r="I292" s="425"/>
      <c r="J292" s="229"/>
      <c r="K292" s="229"/>
      <c r="L292" s="229"/>
      <c r="M292" s="229"/>
      <c r="N292" s="229"/>
      <c r="O292" s="229"/>
      <c r="P292" s="382" t="s">
        <v>4</v>
      </c>
      <c r="Q292" s="383" t="s">
        <v>5</v>
      </c>
      <c r="R292" s="383" t="s">
        <v>6</v>
      </c>
      <c r="S292" s="383" t="s">
        <v>7</v>
      </c>
      <c r="T292" s="383" t="s">
        <v>8</v>
      </c>
      <c r="U292" s="384" t="s">
        <v>9</v>
      </c>
      <c r="V292" s="382" t="s">
        <v>4</v>
      </c>
      <c r="W292" s="383" t="s">
        <v>5</v>
      </c>
      <c r="X292" s="383" t="s">
        <v>6</v>
      </c>
      <c r="Y292" s="383" t="s">
        <v>7</v>
      </c>
      <c r="Z292" s="383" t="s">
        <v>8</v>
      </c>
      <c r="AA292" s="385" t="s">
        <v>9</v>
      </c>
      <c r="AB292" s="382" t="s">
        <v>4</v>
      </c>
      <c r="AC292" s="383" t="s">
        <v>5</v>
      </c>
      <c r="AD292" s="383" t="s">
        <v>6</v>
      </c>
      <c r="AE292" s="383" t="s">
        <v>7</v>
      </c>
      <c r="AF292" s="383" t="s">
        <v>8</v>
      </c>
      <c r="AG292" s="384" t="s">
        <v>9</v>
      </c>
      <c r="AH292" s="382" t="s">
        <v>4</v>
      </c>
      <c r="AI292" s="383" t="s">
        <v>5</v>
      </c>
      <c r="AJ292" s="383" t="s">
        <v>6</v>
      </c>
      <c r="AK292" s="383" t="s">
        <v>7</v>
      </c>
      <c r="AL292" s="383" t="s">
        <v>8</v>
      </c>
      <c r="AM292" s="384" t="s">
        <v>9</v>
      </c>
      <c r="AN292" s="386" t="s">
        <v>4</v>
      </c>
      <c r="AO292" s="383" t="s">
        <v>5</v>
      </c>
      <c r="AP292" s="383" t="s">
        <v>6</v>
      </c>
      <c r="AQ292" s="383" t="s">
        <v>7</v>
      </c>
      <c r="AR292" s="383" t="s">
        <v>8</v>
      </c>
      <c r="AS292" s="384" t="s">
        <v>9</v>
      </c>
      <c r="AT292" s="382" t="s">
        <v>4</v>
      </c>
      <c r="AU292" s="383" t="s">
        <v>5</v>
      </c>
      <c r="AV292" s="383" t="s">
        <v>6</v>
      </c>
      <c r="AW292" s="383" t="s">
        <v>7</v>
      </c>
      <c r="AX292" s="383" t="s">
        <v>8</v>
      </c>
      <c r="AY292" s="384" t="s">
        <v>9</v>
      </c>
      <c r="AZ292" s="382" t="s">
        <v>4</v>
      </c>
      <c r="BA292" s="383" t="s">
        <v>5</v>
      </c>
      <c r="BB292" s="383" t="s">
        <v>6</v>
      </c>
      <c r="BC292" s="383" t="s">
        <v>7</v>
      </c>
      <c r="BD292" s="383" t="s">
        <v>8</v>
      </c>
      <c r="BE292" s="384" t="s">
        <v>9</v>
      </c>
      <c r="BF292" s="382" t="s">
        <v>4</v>
      </c>
      <c r="BG292" s="383" t="s">
        <v>5</v>
      </c>
      <c r="BH292" s="383" t="s">
        <v>6</v>
      </c>
      <c r="BI292" s="383" t="s">
        <v>7</v>
      </c>
      <c r="BJ292" s="383" t="s">
        <v>8</v>
      </c>
      <c r="BK292" s="384" t="s">
        <v>9</v>
      </c>
      <c r="BL292" s="382" t="s">
        <v>4</v>
      </c>
      <c r="BM292" s="383" t="s">
        <v>5</v>
      </c>
      <c r="BN292" s="383" t="s">
        <v>6</v>
      </c>
      <c r="BO292" s="383" t="s">
        <v>7</v>
      </c>
      <c r="BP292" s="383" t="s">
        <v>8</v>
      </c>
      <c r="BQ292" s="384" t="s">
        <v>9</v>
      </c>
      <c r="BR292" s="382" t="s">
        <v>4</v>
      </c>
      <c r="BS292" s="383" t="s">
        <v>5</v>
      </c>
      <c r="BT292" s="383" t="s">
        <v>6</v>
      </c>
      <c r="BU292" s="383" t="s">
        <v>7</v>
      </c>
      <c r="BV292" s="383" t="s">
        <v>8</v>
      </c>
      <c r="BW292" s="384" t="s">
        <v>9</v>
      </c>
      <c r="BX292" s="386" t="s">
        <v>4</v>
      </c>
      <c r="BY292" s="383" t="s">
        <v>5</v>
      </c>
      <c r="BZ292" s="383" t="s">
        <v>6</v>
      </c>
      <c r="CA292" s="383" t="s">
        <v>7</v>
      </c>
      <c r="CB292" s="383" t="s">
        <v>8</v>
      </c>
      <c r="CC292" s="384" t="s">
        <v>9</v>
      </c>
      <c r="CD292" s="382" t="s">
        <v>4</v>
      </c>
      <c r="CE292" s="383" t="s">
        <v>5</v>
      </c>
      <c r="CF292" s="383" t="s">
        <v>6</v>
      </c>
      <c r="CG292" s="383" t="s">
        <v>7</v>
      </c>
      <c r="CH292" s="383" t="s">
        <v>8</v>
      </c>
      <c r="CI292" s="384" t="s">
        <v>9</v>
      </c>
      <c r="CJ292" s="382" t="s">
        <v>4</v>
      </c>
      <c r="CK292" s="383" t="s">
        <v>5</v>
      </c>
      <c r="CL292" s="383" t="s">
        <v>6</v>
      </c>
      <c r="CM292" s="383" t="s">
        <v>7</v>
      </c>
      <c r="CN292" s="383" t="s">
        <v>8</v>
      </c>
      <c r="CO292" s="384" t="s">
        <v>9</v>
      </c>
    </row>
    <row r="293" spans="1:93" ht="30" customHeight="1" x14ac:dyDescent="0.2">
      <c r="A293" s="683">
        <v>1</v>
      </c>
      <c r="B293" s="330" t="s">
        <v>284</v>
      </c>
      <c r="C293" s="483" t="s">
        <v>15</v>
      </c>
      <c r="D293" s="352">
        <v>2677</v>
      </c>
      <c r="E293" s="346">
        <v>2833</v>
      </c>
      <c r="F293" s="346">
        <v>2961</v>
      </c>
      <c r="G293" s="346">
        <v>3094</v>
      </c>
      <c r="H293" s="346">
        <v>3191</v>
      </c>
      <c r="I293" s="347">
        <v>3290</v>
      </c>
      <c r="J293" s="473">
        <f t="shared" ref="J293:J338" si="360">ROUNDUP(D293*0.7014,0)</f>
        <v>1878</v>
      </c>
      <c r="K293" s="419">
        <f t="shared" ref="K293:K338" si="361">ROUNDUP(E293*0.7014,0)</f>
        <v>1988</v>
      </c>
      <c r="L293" s="419">
        <f t="shared" ref="L293:L338" si="362">ROUNDUP(F293*0.7014,0)</f>
        <v>2077</v>
      </c>
      <c r="M293" s="419">
        <f t="shared" ref="M293:M338" si="363">ROUNDUP(G293*0.7014,0)</f>
        <v>2171</v>
      </c>
      <c r="N293" s="419">
        <f t="shared" ref="N293:N338" si="364">ROUNDUP(H293*0.7014,0)</f>
        <v>2239</v>
      </c>
      <c r="O293" s="420">
        <f t="shared" ref="O293:O338" si="365">ROUNDUP(I293*0.7014,0)</f>
        <v>2308</v>
      </c>
      <c r="P293" s="415">
        <f t="shared" ref="P293:P338" si="366">D293*1.25</f>
        <v>3346.25</v>
      </c>
      <c r="Q293" s="416">
        <f t="shared" ref="Q293:Q338" si="367">E293*1.25</f>
        <v>3541.25</v>
      </c>
      <c r="R293" s="416">
        <f t="shared" ref="R293:R338" si="368">F293*1.25</f>
        <v>3701.25</v>
      </c>
      <c r="S293" s="455">
        <f>G293*1.25*1.15</f>
        <v>4447.625</v>
      </c>
      <c r="T293" s="455">
        <f>H293*1.25*1.15</f>
        <v>4587.0625</v>
      </c>
      <c r="U293" s="455">
        <f>I293*1.25*1.15</f>
        <v>4729.375</v>
      </c>
      <c r="V293" s="451">
        <f t="shared" ref="V293:Y310" si="369">ROUNDUP(P293*0.585,0)</f>
        <v>1958</v>
      </c>
      <c r="W293" s="407">
        <f t="shared" ref="W293:W309" si="370">ROUNDUP(Q293*0.585,0)</f>
        <v>2072</v>
      </c>
      <c r="X293" s="407">
        <f t="shared" ref="X293:X309" si="371">ROUNDUP(R293*0.585,0)</f>
        <v>2166</v>
      </c>
      <c r="Y293" s="407">
        <f t="shared" ref="Y293:Y309" si="372">ROUNDUP(S293*0.585,0)</f>
        <v>2602</v>
      </c>
      <c r="Z293" s="407">
        <f t="shared" ref="Z293:Z338" si="373">ROUNDUP(T293*0.585,0)</f>
        <v>2684</v>
      </c>
      <c r="AA293" s="408">
        <f>ROUNDUP(U293*0.585,0)</f>
        <v>2767</v>
      </c>
      <c r="AB293" s="415">
        <f>P293*1.2</f>
        <v>4015.5</v>
      </c>
      <c r="AC293" s="416">
        <f t="shared" ref="AC293:AC308" si="374">Q293*1.2</f>
        <v>4249.5</v>
      </c>
      <c r="AD293" s="416">
        <f t="shared" ref="AD293:AD308" si="375">R293*1.2</f>
        <v>4441.5</v>
      </c>
      <c r="AE293" s="455">
        <f t="shared" ref="AE293:AE308" si="376">S293*1.2</f>
        <v>5337.15</v>
      </c>
      <c r="AF293" s="455">
        <f t="shared" ref="AF293:AF308" si="377">T293*1.2</f>
        <v>5504.4749999999995</v>
      </c>
      <c r="AG293" s="456">
        <f t="shared" ref="AG293:AG338" si="378">U293*1.2</f>
        <v>5675.25</v>
      </c>
      <c r="AH293" s="406">
        <f t="shared" ref="AH293:AH338" si="379">ROUNDUP(AB293*0.585,0)</f>
        <v>2350</v>
      </c>
      <c r="AI293" s="407">
        <f t="shared" ref="AI293:AI338" si="380">ROUNDUP(AC293*0.585,0)</f>
        <v>2486</v>
      </c>
      <c r="AJ293" s="407">
        <f t="shared" ref="AJ293:AJ338" si="381">ROUNDUP(AD293*0.585,0)</f>
        <v>2599</v>
      </c>
      <c r="AK293" s="407">
        <f t="shared" ref="AK293:AK338" si="382">ROUNDUP(AE293*0.585,0)</f>
        <v>3123</v>
      </c>
      <c r="AL293" s="407">
        <f t="shared" ref="AL293:AL338" si="383">ROUNDUP(AF293*0.585,0)</f>
        <v>3221</v>
      </c>
      <c r="AM293" s="408">
        <f t="shared" ref="AM293:AM338" si="384">ROUNDUP(AG293*0.585,0)</f>
        <v>3321</v>
      </c>
      <c r="AN293" s="429">
        <f>(BX293-AB293)/4+AB293</f>
        <v>4173.375</v>
      </c>
      <c r="AO293" s="427">
        <f t="shared" ref="AO293:AO308" si="385">(BY293-AC293)/4+AC293</f>
        <v>4436.125</v>
      </c>
      <c r="AP293" s="427">
        <f t="shared" ref="AP293:AP308" si="386">(BZ293-AD293)/4+AD293</f>
        <v>4642.625</v>
      </c>
      <c r="AQ293" s="467">
        <f t="shared" ref="AQ293:AQ308" si="387">(CA293-AE293)/4+AE293</f>
        <v>5380.1124999999993</v>
      </c>
      <c r="AR293" s="467">
        <f t="shared" ref="AR293:AR308" si="388">(CB293-AF293)/4+AF293</f>
        <v>5540.1062499999998</v>
      </c>
      <c r="AS293" s="468">
        <f t="shared" ref="AS293:AS338" si="389">(CC293-AG293)/4+AG293</f>
        <v>5703.6875</v>
      </c>
      <c r="AT293" s="442">
        <f t="shared" ref="AT293:AW310" si="390">ROUNDUP(AN293*0.585,0)</f>
        <v>2442</v>
      </c>
      <c r="AU293" s="443">
        <f t="shared" ref="AU293:AU309" si="391">ROUNDUP(AO293*0.585,0)</f>
        <v>2596</v>
      </c>
      <c r="AV293" s="443">
        <f t="shared" ref="AV293:AV309" si="392">ROUNDUP(AP293*0.585,0)</f>
        <v>2716</v>
      </c>
      <c r="AW293" s="443">
        <f t="shared" ref="AW293:AW309" si="393">ROUNDUP(AQ293*0.585,0)</f>
        <v>3148</v>
      </c>
      <c r="AX293" s="443">
        <f t="shared" ref="AX293:AX338" si="394">ROUNDUP(AR293*0.585,0)</f>
        <v>3241</v>
      </c>
      <c r="AY293" s="444">
        <f>ROUNDUP(AS293*0.585,0)</f>
        <v>3337</v>
      </c>
      <c r="AZ293" s="415">
        <f>(BX293-AB293)/4+AN293</f>
        <v>4331.25</v>
      </c>
      <c r="BA293" s="416">
        <f t="shared" ref="BA293:BA308" si="395">(BY293-AC293)/4+AO293</f>
        <v>4622.75</v>
      </c>
      <c r="BB293" s="416">
        <f t="shared" ref="BB293:BB308" si="396">(BZ293-AD293)/4+AP293</f>
        <v>4843.75</v>
      </c>
      <c r="BC293" s="455">
        <f t="shared" ref="BC293:BC308" si="397">(CA293-AE293)/4+AQ293</f>
        <v>5423.0749999999989</v>
      </c>
      <c r="BD293" s="455">
        <f t="shared" ref="BD293:BD308" si="398">(CB293-AF293)/4+AR293</f>
        <v>5575.7375000000002</v>
      </c>
      <c r="BE293" s="456">
        <f t="shared" ref="BE293:BE338" si="399">(CC293-AG293)/4+AS293</f>
        <v>5732.125</v>
      </c>
      <c r="BF293" s="406">
        <f t="shared" ref="BF293:BI310" si="400">ROUNDUP(AZ293*0.585,0)</f>
        <v>2534</v>
      </c>
      <c r="BG293" s="407">
        <f t="shared" ref="BG293:BG309" si="401">ROUNDUP(BA293*0.585,0)</f>
        <v>2705</v>
      </c>
      <c r="BH293" s="407">
        <f t="shared" ref="BH293:BH309" si="402">ROUNDUP(BB293*0.585,0)</f>
        <v>2834</v>
      </c>
      <c r="BI293" s="407">
        <f t="shared" ref="BI293:BI309" si="403">ROUNDUP(BC293*0.585,0)</f>
        <v>3173</v>
      </c>
      <c r="BJ293" s="407">
        <f t="shared" ref="BJ293:BJ338" si="404">ROUNDUP(BD293*0.585,0)</f>
        <v>3262</v>
      </c>
      <c r="BK293" s="408">
        <f>ROUNDUP(BE293*0.585,0)</f>
        <v>3354</v>
      </c>
      <c r="BL293" s="429">
        <f>(BX293-AB293)/4+AZ293</f>
        <v>4489.125</v>
      </c>
      <c r="BM293" s="434">
        <f t="shared" ref="BM293:BM308" si="405">(BY293-AC293)/4+BA293</f>
        <v>4809.375</v>
      </c>
      <c r="BN293" s="434">
        <f t="shared" ref="BN293:BN308" si="406">(BZ293-AD293)/4+BB293</f>
        <v>5044.875</v>
      </c>
      <c r="BO293" s="455">
        <f t="shared" ref="BO293:BO308" si="407">(CA293-AE293)/4+BC293</f>
        <v>5466.0374999999985</v>
      </c>
      <c r="BP293" s="455">
        <f t="shared" ref="BP293:BP308" si="408">(CB293-AF293)/4+BD293</f>
        <v>5611.3687500000005</v>
      </c>
      <c r="BQ293" s="456">
        <f t="shared" ref="BQ293:BQ338" si="409">(CC293-AG293)/4+BE293</f>
        <v>5760.5625</v>
      </c>
      <c r="BR293" s="442">
        <f t="shared" ref="BR293:BU310" si="410">ROUNDUP(BL293*0.585,0)</f>
        <v>2627</v>
      </c>
      <c r="BS293" s="443">
        <f t="shared" ref="BS293:BS309" si="411">ROUNDUP(BM293*0.585,0)</f>
        <v>2814</v>
      </c>
      <c r="BT293" s="443">
        <f t="shared" ref="BT293:BT309" si="412">ROUNDUP(BN293*0.585,0)</f>
        <v>2952</v>
      </c>
      <c r="BU293" s="443">
        <f t="shared" ref="BU293:BU309" si="413">ROUNDUP(BO293*0.585,0)</f>
        <v>3198</v>
      </c>
      <c r="BV293" s="443">
        <f t="shared" ref="BV293:BV338" si="414">ROUNDUP(BP293*0.585,0)</f>
        <v>3283</v>
      </c>
      <c r="BW293" s="444">
        <f>ROUNDUP(BQ293*0.585,0)</f>
        <v>3370</v>
      </c>
      <c r="BX293" s="430">
        <v>4647</v>
      </c>
      <c r="BY293" s="426">
        <f>ROUNDUP(BX293*$BY$9+BX293,0)</f>
        <v>4996</v>
      </c>
      <c r="BZ293" s="426">
        <f>ROUNDUP(BY293*$BZ$9+BY293,0)</f>
        <v>5246</v>
      </c>
      <c r="CA293" s="426">
        <f>ROUNDUP(BZ293*$CA$9+BZ293,0)</f>
        <v>5509</v>
      </c>
      <c r="CB293" s="426">
        <f>ROUNDUP(CA293*$CB$9+CA293,0)</f>
        <v>5647</v>
      </c>
      <c r="CC293" s="428">
        <f>ROUNDUP(CB293*$CC$9+CB293,0)</f>
        <v>5789</v>
      </c>
      <c r="CD293" s="406">
        <f t="shared" ref="CD293:CG310" si="415">ROUNDUP(BX293*0.585,0)</f>
        <v>2719</v>
      </c>
      <c r="CE293" s="407">
        <f t="shared" ref="CE293:CE309" si="416">ROUNDUP(BY293*0.585,0)</f>
        <v>2923</v>
      </c>
      <c r="CF293" s="407">
        <f t="shared" ref="CF293:CF309" si="417">ROUNDUP(BZ293*0.585,0)</f>
        <v>3069</v>
      </c>
      <c r="CG293" s="407">
        <f t="shared" ref="CG293:CG309" si="418">ROUNDUP(CA293*0.585,0)</f>
        <v>3223</v>
      </c>
      <c r="CH293" s="407">
        <f t="shared" ref="CH293:CH338" si="419">ROUNDUP(CB293*0.585,0)</f>
        <v>3304</v>
      </c>
      <c r="CI293" s="439">
        <f>ROUNDUP(CC293*0.585,0)</f>
        <v>3387</v>
      </c>
      <c r="CJ293" s="402">
        <v>1.86</v>
      </c>
      <c r="CK293" s="403">
        <f t="shared" ref="CK293:CK338" si="420">CJ293*$CK$9+CJ293</f>
        <v>1.9995000000000001</v>
      </c>
      <c r="CL293" s="403">
        <f>CK293*$CL$9+CK293</f>
        <v>2.099475</v>
      </c>
      <c r="CM293" s="403">
        <f>CL293*$CM$9+CL293</f>
        <v>2.2044487500000001</v>
      </c>
      <c r="CN293" s="403">
        <f>CM293*$CN$9+CM293</f>
        <v>2.2595599687500001</v>
      </c>
      <c r="CO293" s="404">
        <f>CN293*$CO$9+CN293</f>
        <v>2.3160489679687499</v>
      </c>
    </row>
    <row r="294" spans="1:93" ht="13.5" customHeight="1" x14ac:dyDescent="0.2">
      <c r="A294" s="684"/>
      <c r="B294" s="332" t="s">
        <v>207</v>
      </c>
      <c r="C294" s="484" t="s">
        <v>15</v>
      </c>
      <c r="D294" s="353">
        <v>2478</v>
      </c>
      <c r="E294" s="348">
        <v>2621</v>
      </c>
      <c r="F294" s="348">
        <v>2739</v>
      </c>
      <c r="G294" s="348">
        <v>2860</v>
      </c>
      <c r="H294" s="348">
        <v>2951</v>
      </c>
      <c r="I294" s="349">
        <v>3042</v>
      </c>
      <c r="J294" s="474">
        <f t="shared" si="360"/>
        <v>1739</v>
      </c>
      <c r="K294" s="344">
        <f t="shared" si="361"/>
        <v>1839</v>
      </c>
      <c r="L294" s="344">
        <f t="shared" si="362"/>
        <v>1922</v>
      </c>
      <c r="M294" s="344">
        <f t="shared" si="363"/>
        <v>2007</v>
      </c>
      <c r="N294" s="344">
        <f t="shared" si="364"/>
        <v>2070</v>
      </c>
      <c r="O294" s="345">
        <f t="shared" si="365"/>
        <v>2134</v>
      </c>
      <c r="P294" s="257">
        <f t="shared" si="366"/>
        <v>3097.5</v>
      </c>
      <c r="Q294" s="248">
        <f t="shared" si="367"/>
        <v>3276.25</v>
      </c>
      <c r="R294" s="248">
        <f t="shared" si="368"/>
        <v>3423.75</v>
      </c>
      <c r="S294" s="454">
        <f t="shared" ref="S294:S338" si="421">G294*1.25*1.15</f>
        <v>4111.25</v>
      </c>
      <c r="T294" s="454">
        <f t="shared" ref="T294:T338" si="422">H294*1.25*1.15</f>
        <v>4242.0625</v>
      </c>
      <c r="U294" s="454">
        <f t="shared" ref="U294:U338" si="423">I294*1.25*1.15</f>
        <v>4372.875</v>
      </c>
      <c r="V294" s="452">
        <f t="shared" si="369"/>
        <v>1813</v>
      </c>
      <c r="W294" s="405">
        <f t="shared" si="370"/>
        <v>1917</v>
      </c>
      <c r="X294" s="405">
        <f t="shared" si="371"/>
        <v>2003</v>
      </c>
      <c r="Y294" s="405">
        <f t="shared" si="372"/>
        <v>2406</v>
      </c>
      <c r="Z294" s="405">
        <f t="shared" si="373"/>
        <v>2482</v>
      </c>
      <c r="AA294" s="410">
        <f t="shared" ref="AA294:AA338" si="424">ROUNDUP(U294*0.585,0)</f>
        <v>2559</v>
      </c>
      <c r="AB294" s="257">
        <f t="shared" ref="AB294:AF338" si="425">P294*1.2</f>
        <v>3717</v>
      </c>
      <c r="AC294" s="248">
        <f t="shared" si="374"/>
        <v>3931.5</v>
      </c>
      <c r="AD294" s="248">
        <f t="shared" si="375"/>
        <v>4108.5</v>
      </c>
      <c r="AE294" s="454">
        <f t="shared" si="376"/>
        <v>4933.5</v>
      </c>
      <c r="AF294" s="454">
        <f t="shared" si="377"/>
        <v>5090.4749999999995</v>
      </c>
      <c r="AG294" s="457">
        <f t="shared" si="378"/>
        <v>5247.45</v>
      </c>
      <c r="AH294" s="409">
        <f t="shared" si="379"/>
        <v>2175</v>
      </c>
      <c r="AI294" s="405">
        <f t="shared" si="380"/>
        <v>2300</v>
      </c>
      <c r="AJ294" s="405">
        <f t="shared" si="381"/>
        <v>2404</v>
      </c>
      <c r="AK294" s="405">
        <f t="shared" si="382"/>
        <v>2887</v>
      </c>
      <c r="AL294" s="405">
        <f t="shared" si="383"/>
        <v>2978</v>
      </c>
      <c r="AM294" s="410">
        <f t="shared" si="384"/>
        <v>3070</v>
      </c>
      <c r="AN294" s="263">
        <f t="shared" ref="AN294:AR338" si="426">(BX294-AB294)/4+AB294</f>
        <v>3863.25</v>
      </c>
      <c r="AO294" s="366">
        <f t="shared" si="385"/>
        <v>4104.875</v>
      </c>
      <c r="AP294" s="366">
        <f t="shared" si="386"/>
        <v>4295.625</v>
      </c>
      <c r="AQ294" s="469">
        <f t="shared" si="387"/>
        <v>4975.125</v>
      </c>
      <c r="AR294" s="469">
        <f t="shared" si="388"/>
        <v>5124.8562499999998</v>
      </c>
      <c r="AS294" s="470">
        <f t="shared" si="389"/>
        <v>5275.3374999999996</v>
      </c>
      <c r="AT294" s="445">
        <f t="shared" si="390"/>
        <v>2261</v>
      </c>
      <c r="AU294" s="446">
        <f t="shared" si="391"/>
        <v>2402</v>
      </c>
      <c r="AV294" s="446">
        <f t="shared" si="392"/>
        <v>2513</v>
      </c>
      <c r="AW294" s="446">
        <f t="shared" si="393"/>
        <v>2911</v>
      </c>
      <c r="AX294" s="446">
        <f t="shared" si="394"/>
        <v>2999</v>
      </c>
      <c r="AY294" s="447">
        <f t="shared" ref="AY294:AY338" si="427">ROUNDUP(AS294*0.585,0)</f>
        <v>3087</v>
      </c>
      <c r="AZ294" s="257">
        <f t="shared" ref="AZ294:BD338" si="428">(BX294-AB294)/4+AN294</f>
        <v>4009.5</v>
      </c>
      <c r="BA294" s="248">
        <f t="shared" si="395"/>
        <v>4278.25</v>
      </c>
      <c r="BB294" s="248">
        <f t="shared" si="396"/>
        <v>4482.75</v>
      </c>
      <c r="BC294" s="454">
        <f t="shared" si="397"/>
        <v>5016.75</v>
      </c>
      <c r="BD294" s="454">
        <f t="shared" si="398"/>
        <v>5159.2375000000002</v>
      </c>
      <c r="BE294" s="457">
        <f t="shared" si="399"/>
        <v>5303.2249999999995</v>
      </c>
      <c r="BF294" s="409">
        <f t="shared" si="400"/>
        <v>2346</v>
      </c>
      <c r="BG294" s="405">
        <f t="shared" si="401"/>
        <v>2503</v>
      </c>
      <c r="BH294" s="405">
        <f t="shared" si="402"/>
        <v>2623</v>
      </c>
      <c r="BI294" s="405">
        <f t="shared" si="403"/>
        <v>2935</v>
      </c>
      <c r="BJ294" s="405">
        <f t="shared" si="404"/>
        <v>3019</v>
      </c>
      <c r="BK294" s="410">
        <f t="shared" ref="BK294:BK338" si="429">ROUNDUP(BE294*0.585,0)</f>
        <v>3103</v>
      </c>
      <c r="BL294" s="263">
        <f t="shared" ref="BL294:BP338" si="430">(BX294-AB294)/4+AZ294</f>
        <v>4155.75</v>
      </c>
      <c r="BM294" s="264">
        <f t="shared" si="405"/>
        <v>4451.625</v>
      </c>
      <c r="BN294" s="264">
        <f t="shared" si="406"/>
        <v>4669.875</v>
      </c>
      <c r="BO294" s="454">
        <f t="shared" si="407"/>
        <v>5058.375</v>
      </c>
      <c r="BP294" s="454">
        <f t="shared" si="408"/>
        <v>5193.6187500000005</v>
      </c>
      <c r="BQ294" s="457">
        <f t="shared" si="409"/>
        <v>5331.1124999999993</v>
      </c>
      <c r="BR294" s="445">
        <f t="shared" si="410"/>
        <v>2432</v>
      </c>
      <c r="BS294" s="446">
        <f t="shared" si="411"/>
        <v>2605</v>
      </c>
      <c r="BT294" s="446">
        <f t="shared" si="412"/>
        <v>2732</v>
      </c>
      <c r="BU294" s="446">
        <f t="shared" si="413"/>
        <v>2960</v>
      </c>
      <c r="BV294" s="446">
        <f t="shared" si="414"/>
        <v>3039</v>
      </c>
      <c r="BW294" s="447">
        <f t="shared" ref="BW294:BW338" si="431">ROUNDUP(BQ294*0.585,0)</f>
        <v>3119</v>
      </c>
      <c r="BX294" s="252">
        <v>4302</v>
      </c>
      <c r="BY294" s="387">
        <f t="shared" ref="BY294:BY338" si="432">ROUNDUP(BX294*$BY$9+BX294,0)</f>
        <v>4625</v>
      </c>
      <c r="BZ294" s="387">
        <f t="shared" ref="BZ294:BZ338" si="433">ROUNDUP(BY294*$BZ$9+BY294,0)</f>
        <v>4857</v>
      </c>
      <c r="CA294" s="387">
        <f t="shared" ref="CA294:CA338" si="434">ROUNDUP(BZ294*$CA$9+BZ294,0)</f>
        <v>5100</v>
      </c>
      <c r="CB294" s="387">
        <f t="shared" ref="CB294:CB338" si="435">ROUNDUP(CA294*$CB$9+CA294,0)</f>
        <v>5228</v>
      </c>
      <c r="CC294" s="388">
        <f t="shared" ref="CC294:CC338" si="436">ROUNDUP(CB294*$CC$9+CB294,0)</f>
        <v>5359</v>
      </c>
      <c r="CD294" s="409">
        <f t="shared" si="415"/>
        <v>2517</v>
      </c>
      <c r="CE294" s="405">
        <f t="shared" si="416"/>
        <v>2706</v>
      </c>
      <c r="CF294" s="405">
        <f t="shared" si="417"/>
        <v>2842</v>
      </c>
      <c r="CG294" s="405">
        <f t="shared" si="418"/>
        <v>2984</v>
      </c>
      <c r="CH294" s="405">
        <f t="shared" si="419"/>
        <v>3059</v>
      </c>
      <c r="CI294" s="440">
        <f t="shared" ref="CI294:CI338" si="437">ROUNDUP(CC294*0.585,0)</f>
        <v>3136</v>
      </c>
      <c r="CJ294" s="246">
        <v>1.72</v>
      </c>
      <c r="CK294" s="389">
        <f t="shared" si="420"/>
        <v>1.849</v>
      </c>
      <c r="CL294" s="389">
        <f t="shared" ref="CL294:CL338" si="438">CK294*$CL$9+CK294</f>
        <v>1.9414499999999999</v>
      </c>
      <c r="CM294" s="389">
        <f t="shared" ref="CM294:CM338" si="439">CL294*$CM$9+CL294</f>
        <v>2.0385225</v>
      </c>
      <c r="CN294" s="389">
        <f t="shared" ref="CN294:CN338" si="440">CM294*$CN$9+CM294</f>
        <v>2.0894855625000002</v>
      </c>
      <c r="CO294" s="390">
        <f t="shared" ref="CO294:CO338" si="441">CN294*$CO$9+CN294</f>
        <v>2.1417227015625002</v>
      </c>
    </row>
    <row r="295" spans="1:93" ht="15" customHeight="1" x14ac:dyDescent="0.2">
      <c r="A295" s="684"/>
      <c r="B295" s="332" t="s">
        <v>208</v>
      </c>
      <c r="C295" s="484" t="s">
        <v>15</v>
      </c>
      <c r="D295" s="353">
        <v>2219</v>
      </c>
      <c r="E295" s="348">
        <v>2345</v>
      </c>
      <c r="F295" s="348">
        <v>2450</v>
      </c>
      <c r="G295" s="348">
        <v>2558</v>
      </c>
      <c r="H295" s="348">
        <v>2638</v>
      </c>
      <c r="I295" s="349">
        <v>2718</v>
      </c>
      <c r="J295" s="474">
        <f t="shared" si="360"/>
        <v>1557</v>
      </c>
      <c r="K295" s="344">
        <f t="shared" si="361"/>
        <v>1645</v>
      </c>
      <c r="L295" s="344">
        <f t="shared" si="362"/>
        <v>1719</v>
      </c>
      <c r="M295" s="344">
        <f t="shared" si="363"/>
        <v>1795</v>
      </c>
      <c r="N295" s="344">
        <f t="shared" si="364"/>
        <v>1851</v>
      </c>
      <c r="O295" s="345">
        <f t="shared" si="365"/>
        <v>1907</v>
      </c>
      <c r="P295" s="257">
        <f t="shared" si="366"/>
        <v>2773.75</v>
      </c>
      <c r="Q295" s="248">
        <f t="shared" si="367"/>
        <v>2931.25</v>
      </c>
      <c r="R295" s="248">
        <f t="shared" si="368"/>
        <v>3062.5</v>
      </c>
      <c r="S295" s="454">
        <f t="shared" si="421"/>
        <v>3677.1249999999995</v>
      </c>
      <c r="T295" s="454">
        <f t="shared" si="422"/>
        <v>3792.1249999999995</v>
      </c>
      <c r="U295" s="454">
        <f t="shared" si="423"/>
        <v>3907.1249999999995</v>
      </c>
      <c r="V295" s="452">
        <f t="shared" si="369"/>
        <v>1623</v>
      </c>
      <c r="W295" s="405">
        <f t="shared" si="370"/>
        <v>1715</v>
      </c>
      <c r="X295" s="405">
        <f t="shared" si="371"/>
        <v>1792</v>
      </c>
      <c r="Y295" s="405">
        <f t="shared" si="372"/>
        <v>2152</v>
      </c>
      <c r="Z295" s="405">
        <f t="shared" si="373"/>
        <v>2219</v>
      </c>
      <c r="AA295" s="410">
        <f t="shared" si="424"/>
        <v>2286</v>
      </c>
      <c r="AB295" s="257">
        <f t="shared" si="425"/>
        <v>3328.5</v>
      </c>
      <c r="AC295" s="248">
        <f t="shared" si="374"/>
        <v>3517.5</v>
      </c>
      <c r="AD295" s="248">
        <f t="shared" si="375"/>
        <v>3675</v>
      </c>
      <c r="AE295" s="454">
        <f t="shared" si="376"/>
        <v>4412.5499999999993</v>
      </c>
      <c r="AF295" s="454">
        <f t="shared" si="377"/>
        <v>4550.5499999999993</v>
      </c>
      <c r="AG295" s="457">
        <f t="shared" si="378"/>
        <v>4688.5499999999993</v>
      </c>
      <c r="AH295" s="409">
        <f t="shared" si="379"/>
        <v>1948</v>
      </c>
      <c r="AI295" s="405">
        <f t="shared" si="380"/>
        <v>2058</v>
      </c>
      <c r="AJ295" s="405">
        <f t="shared" si="381"/>
        <v>2150</v>
      </c>
      <c r="AK295" s="405">
        <f t="shared" si="382"/>
        <v>2582</v>
      </c>
      <c r="AL295" s="405">
        <f t="shared" si="383"/>
        <v>2663</v>
      </c>
      <c r="AM295" s="410">
        <f t="shared" si="384"/>
        <v>2743</v>
      </c>
      <c r="AN295" s="263">
        <f t="shared" si="426"/>
        <v>3550.375</v>
      </c>
      <c r="AO295" s="366">
        <f t="shared" si="385"/>
        <v>3771.375</v>
      </c>
      <c r="AP295" s="366">
        <f t="shared" si="386"/>
        <v>3946.25</v>
      </c>
      <c r="AQ295" s="469">
        <f t="shared" si="387"/>
        <v>4558.9124999999995</v>
      </c>
      <c r="AR295" s="469">
        <f t="shared" si="388"/>
        <v>4693.6624999999995</v>
      </c>
      <c r="AS295" s="470">
        <f t="shared" si="389"/>
        <v>4829.4124999999995</v>
      </c>
      <c r="AT295" s="445">
        <f t="shared" si="390"/>
        <v>2077</v>
      </c>
      <c r="AU295" s="446">
        <f t="shared" si="391"/>
        <v>2207</v>
      </c>
      <c r="AV295" s="446">
        <f t="shared" si="392"/>
        <v>2309</v>
      </c>
      <c r="AW295" s="446">
        <f t="shared" si="393"/>
        <v>2667</v>
      </c>
      <c r="AX295" s="446">
        <f t="shared" si="394"/>
        <v>2746</v>
      </c>
      <c r="AY295" s="447">
        <f t="shared" si="427"/>
        <v>2826</v>
      </c>
      <c r="AZ295" s="257">
        <f t="shared" si="428"/>
        <v>3772.25</v>
      </c>
      <c r="BA295" s="248">
        <f t="shared" si="395"/>
        <v>4025.25</v>
      </c>
      <c r="BB295" s="248">
        <f t="shared" si="396"/>
        <v>4217.5</v>
      </c>
      <c r="BC295" s="454">
        <f t="shared" si="397"/>
        <v>4705.2749999999996</v>
      </c>
      <c r="BD295" s="454">
        <f t="shared" si="398"/>
        <v>4836.7749999999996</v>
      </c>
      <c r="BE295" s="457">
        <f t="shared" si="399"/>
        <v>4970.2749999999996</v>
      </c>
      <c r="BF295" s="409">
        <f t="shared" si="400"/>
        <v>2207</v>
      </c>
      <c r="BG295" s="405">
        <f t="shared" si="401"/>
        <v>2355</v>
      </c>
      <c r="BH295" s="405">
        <f t="shared" si="402"/>
        <v>2468</v>
      </c>
      <c r="BI295" s="405">
        <f t="shared" si="403"/>
        <v>2753</v>
      </c>
      <c r="BJ295" s="405">
        <f t="shared" si="404"/>
        <v>2830</v>
      </c>
      <c r="BK295" s="410">
        <f t="shared" si="429"/>
        <v>2908</v>
      </c>
      <c r="BL295" s="263">
        <f t="shared" si="430"/>
        <v>3994.125</v>
      </c>
      <c r="BM295" s="264">
        <f t="shared" si="405"/>
        <v>4279.125</v>
      </c>
      <c r="BN295" s="264">
        <f t="shared" si="406"/>
        <v>4488.75</v>
      </c>
      <c r="BO295" s="454">
        <f t="shared" si="407"/>
        <v>4851.6374999999998</v>
      </c>
      <c r="BP295" s="454">
        <f t="shared" si="408"/>
        <v>4979.8874999999998</v>
      </c>
      <c r="BQ295" s="457">
        <f t="shared" si="409"/>
        <v>5111.1374999999998</v>
      </c>
      <c r="BR295" s="445">
        <f t="shared" si="410"/>
        <v>2337</v>
      </c>
      <c r="BS295" s="446">
        <f t="shared" si="411"/>
        <v>2504</v>
      </c>
      <c r="BT295" s="446">
        <f t="shared" si="412"/>
        <v>2626</v>
      </c>
      <c r="BU295" s="446">
        <f t="shared" si="413"/>
        <v>2839</v>
      </c>
      <c r="BV295" s="446">
        <f t="shared" si="414"/>
        <v>2914</v>
      </c>
      <c r="BW295" s="447">
        <f t="shared" si="431"/>
        <v>2991</v>
      </c>
      <c r="BX295" s="252">
        <v>4216</v>
      </c>
      <c r="BY295" s="387">
        <f t="shared" si="432"/>
        <v>4533</v>
      </c>
      <c r="BZ295" s="387">
        <f t="shared" si="433"/>
        <v>4760</v>
      </c>
      <c r="CA295" s="387">
        <f t="shared" si="434"/>
        <v>4998</v>
      </c>
      <c r="CB295" s="387">
        <f t="shared" si="435"/>
        <v>5123</v>
      </c>
      <c r="CC295" s="388">
        <f t="shared" si="436"/>
        <v>5252</v>
      </c>
      <c r="CD295" s="409">
        <f t="shared" si="415"/>
        <v>2467</v>
      </c>
      <c r="CE295" s="405">
        <f t="shared" si="416"/>
        <v>2652</v>
      </c>
      <c r="CF295" s="405">
        <f t="shared" si="417"/>
        <v>2785</v>
      </c>
      <c r="CG295" s="405">
        <f t="shared" si="418"/>
        <v>2924</v>
      </c>
      <c r="CH295" s="405">
        <f t="shared" si="419"/>
        <v>2997</v>
      </c>
      <c r="CI295" s="440">
        <f t="shared" si="437"/>
        <v>3073</v>
      </c>
      <c r="CJ295" s="246">
        <v>1.69</v>
      </c>
      <c r="CK295" s="389">
        <f t="shared" si="420"/>
        <v>1.8167499999999999</v>
      </c>
      <c r="CL295" s="389">
        <f t="shared" si="438"/>
        <v>1.9075874999999998</v>
      </c>
      <c r="CM295" s="389">
        <f t="shared" si="439"/>
        <v>2.0029668749999998</v>
      </c>
      <c r="CN295" s="389">
        <f t="shared" si="440"/>
        <v>2.0530410468749998</v>
      </c>
      <c r="CO295" s="390">
        <f t="shared" si="441"/>
        <v>2.1043670730468746</v>
      </c>
    </row>
    <row r="296" spans="1:93" ht="15.75" customHeight="1" thickBot="1" x14ac:dyDescent="0.25">
      <c r="A296" s="685"/>
      <c r="B296" s="334" t="s">
        <v>209</v>
      </c>
      <c r="C296" s="485" t="s">
        <v>15</v>
      </c>
      <c r="D296" s="354">
        <v>1604</v>
      </c>
      <c r="E296" s="350">
        <v>1662</v>
      </c>
      <c r="F296" s="350">
        <v>1703</v>
      </c>
      <c r="G296" s="350">
        <v>1747</v>
      </c>
      <c r="H296" s="350">
        <v>1770</v>
      </c>
      <c r="I296" s="351">
        <v>1793</v>
      </c>
      <c r="J296" s="475">
        <f t="shared" si="360"/>
        <v>1126</v>
      </c>
      <c r="K296" s="422">
        <f t="shared" si="361"/>
        <v>1166</v>
      </c>
      <c r="L296" s="422">
        <f t="shared" si="362"/>
        <v>1195</v>
      </c>
      <c r="M296" s="422">
        <f t="shared" si="363"/>
        <v>1226</v>
      </c>
      <c r="N296" s="422">
        <f t="shared" si="364"/>
        <v>1242</v>
      </c>
      <c r="O296" s="423">
        <f t="shared" si="365"/>
        <v>1258</v>
      </c>
      <c r="P296" s="260">
        <f t="shared" si="366"/>
        <v>2005</v>
      </c>
      <c r="Q296" s="261">
        <f t="shared" si="367"/>
        <v>2077.5</v>
      </c>
      <c r="R296" s="261">
        <f t="shared" si="368"/>
        <v>2128.75</v>
      </c>
      <c r="S296" s="458">
        <f t="shared" si="421"/>
        <v>2511.3125</v>
      </c>
      <c r="T296" s="458">
        <f t="shared" si="422"/>
        <v>2544.375</v>
      </c>
      <c r="U296" s="458">
        <f t="shared" si="423"/>
        <v>2577.4375</v>
      </c>
      <c r="V296" s="453">
        <f t="shared" si="369"/>
        <v>1173</v>
      </c>
      <c r="W296" s="412">
        <f t="shared" si="370"/>
        <v>1216</v>
      </c>
      <c r="X296" s="412">
        <f t="shared" si="371"/>
        <v>1246</v>
      </c>
      <c r="Y296" s="412">
        <f t="shared" si="372"/>
        <v>1470</v>
      </c>
      <c r="Z296" s="412">
        <f t="shared" si="373"/>
        <v>1489</v>
      </c>
      <c r="AA296" s="413">
        <f t="shared" si="424"/>
        <v>1508</v>
      </c>
      <c r="AB296" s="260">
        <f t="shared" si="425"/>
        <v>2406</v>
      </c>
      <c r="AC296" s="261">
        <f t="shared" si="374"/>
        <v>2493</v>
      </c>
      <c r="AD296" s="261">
        <f t="shared" si="375"/>
        <v>2554.5</v>
      </c>
      <c r="AE296" s="458">
        <f t="shared" si="376"/>
        <v>3013.5749999999998</v>
      </c>
      <c r="AF296" s="458">
        <f t="shared" si="377"/>
        <v>3053.25</v>
      </c>
      <c r="AG296" s="459">
        <f t="shared" si="378"/>
        <v>3092.9249999999997</v>
      </c>
      <c r="AH296" s="411">
        <f t="shared" si="379"/>
        <v>1408</v>
      </c>
      <c r="AI296" s="412">
        <f t="shared" si="380"/>
        <v>1459</v>
      </c>
      <c r="AJ296" s="412">
        <f t="shared" si="381"/>
        <v>1495</v>
      </c>
      <c r="AK296" s="412">
        <f t="shared" si="382"/>
        <v>1763</v>
      </c>
      <c r="AL296" s="412">
        <f t="shared" si="383"/>
        <v>1787</v>
      </c>
      <c r="AM296" s="413">
        <f t="shared" si="384"/>
        <v>1810</v>
      </c>
      <c r="AN296" s="269">
        <f t="shared" si="426"/>
        <v>2792</v>
      </c>
      <c r="AO296" s="432">
        <f t="shared" si="385"/>
        <v>2931.5</v>
      </c>
      <c r="AP296" s="432">
        <f t="shared" si="386"/>
        <v>3030.875</v>
      </c>
      <c r="AQ296" s="471">
        <f t="shared" si="387"/>
        <v>3430.9312499999996</v>
      </c>
      <c r="AR296" s="471">
        <f t="shared" si="388"/>
        <v>3490.1875</v>
      </c>
      <c r="AS296" s="472">
        <f t="shared" si="389"/>
        <v>3550.1937499999999</v>
      </c>
      <c r="AT296" s="448">
        <f t="shared" si="390"/>
        <v>1634</v>
      </c>
      <c r="AU296" s="449">
        <f t="shared" si="391"/>
        <v>1715</v>
      </c>
      <c r="AV296" s="449">
        <f t="shared" si="392"/>
        <v>1774</v>
      </c>
      <c r="AW296" s="449">
        <f t="shared" si="393"/>
        <v>2008</v>
      </c>
      <c r="AX296" s="449">
        <f t="shared" si="394"/>
        <v>2042</v>
      </c>
      <c r="AY296" s="450">
        <f t="shared" si="427"/>
        <v>2077</v>
      </c>
      <c r="AZ296" s="260">
        <f t="shared" si="428"/>
        <v>3178</v>
      </c>
      <c r="BA296" s="261">
        <f t="shared" si="395"/>
        <v>3370</v>
      </c>
      <c r="BB296" s="261">
        <f t="shared" si="396"/>
        <v>3507.25</v>
      </c>
      <c r="BC296" s="458">
        <f t="shared" si="397"/>
        <v>3848.2874999999995</v>
      </c>
      <c r="BD296" s="458">
        <f t="shared" si="398"/>
        <v>3927.125</v>
      </c>
      <c r="BE296" s="459">
        <f t="shared" si="399"/>
        <v>4007.4625000000001</v>
      </c>
      <c r="BF296" s="411">
        <f t="shared" si="400"/>
        <v>1860</v>
      </c>
      <c r="BG296" s="412">
        <f t="shared" si="401"/>
        <v>1972</v>
      </c>
      <c r="BH296" s="412">
        <f t="shared" si="402"/>
        <v>2052</v>
      </c>
      <c r="BI296" s="412">
        <f t="shared" si="403"/>
        <v>2252</v>
      </c>
      <c r="BJ296" s="412">
        <f t="shared" si="404"/>
        <v>2298</v>
      </c>
      <c r="BK296" s="413">
        <f t="shared" si="429"/>
        <v>2345</v>
      </c>
      <c r="BL296" s="269">
        <f t="shared" si="430"/>
        <v>3564</v>
      </c>
      <c r="BM296" s="270">
        <f t="shared" si="405"/>
        <v>3808.5</v>
      </c>
      <c r="BN296" s="270">
        <f t="shared" si="406"/>
        <v>3983.625</v>
      </c>
      <c r="BO296" s="458">
        <f t="shared" si="407"/>
        <v>4265.6437499999993</v>
      </c>
      <c r="BP296" s="458">
        <f t="shared" si="408"/>
        <v>4364.0625</v>
      </c>
      <c r="BQ296" s="459">
        <f t="shared" si="409"/>
        <v>4464.7312499999998</v>
      </c>
      <c r="BR296" s="448">
        <f t="shared" si="410"/>
        <v>2085</v>
      </c>
      <c r="BS296" s="449">
        <f t="shared" si="411"/>
        <v>2228</v>
      </c>
      <c r="BT296" s="449">
        <f t="shared" si="412"/>
        <v>2331</v>
      </c>
      <c r="BU296" s="449">
        <f t="shared" si="413"/>
        <v>2496</v>
      </c>
      <c r="BV296" s="449">
        <f t="shared" si="414"/>
        <v>2553</v>
      </c>
      <c r="BW296" s="450">
        <f t="shared" si="431"/>
        <v>2612</v>
      </c>
      <c r="BX296" s="253">
        <v>3950</v>
      </c>
      <c r="BY296" s="431">
        <f t="shared" si="432"/>
        <v>4247</v>
      </c>
      <c r="BZ296" s="431">
        <f t="shared" si="433"/>
        <v>4460</v>
      </c>
      <c r="CA296" s="431">
        <f t="shared" si="434"/>
        <v>4683</v>
      </c>
      <c r="CB296" s="431">
        <f t="shared" si="435"/>
        <v>4801</v>
      </c>
      <c r="CC296" s="433">
        <f t="shared" si="436"/>
        <v>4922</v>
      </c>
      <c r="CD296" s="411">
        <f t="shared" si="415"/>
        <v>2311</v>
      </c>
      <c r="CE296" s="412">
        <f t="shared" si="416"/>
        <v>2485</v>
      </c>
      <c r="CF296" s="412">
        <f t="shared" si="417"/>
        <v>2610</v>
      </c>
      <c r="CG296" s="412">
        <f t="shared" si="418"/>
        <v>2740</v>
      </c>
      <c r="CH296" s="412">
        <f t="shared" si="419"/>
        <v>2809</v>
      </c>
      <c r="CI296" s="441">
        <f t="shared" si="437"/>
        <v>2880</v>
      </c>
      <c r="CJ296" s="247">
        <v>1.58</v>
      </c>
      <c r="CK296" s="391">
        <f t="shared" si="420"/>
        <v>1.6985000000000001</v>
      </c>
      <c r="CL296" s="391">
        <f t="shared" si="438"/>
        <v>1.783425</v>
      </c>
      <c r="CM296" s="391">
        <f t="shared" si="439"/>
        <v>1.87259625</v>
      </c>
      <c r="CN296" s="391">
        <f t="shared" si="440"/>
        <v>1.91941115625</v>
      </c>
      <c r="CO296" s="392">
        <f t="shared" si="441"/>
        <v>1.9673964351562501</v>
      </c>
    </row>
    <row r="297" spans="1:93" ht="25.5" customHeight="1" x14ac:dyDescent="0.2">
      <c r="A297" s="683">
        <v>2</v>
      </c>
      <c r="B297" s="330" t="s">
        <v>285</v>
      </c>
      <c r="C297" s="486" t="s">
        <v>136</v>
      </c>
      <c r="D297" s="352">
        <v>1681</v>
      </c>
      <c r="E297" s="346">
        <v>1774</v>
      </c>
      <c r="F297" s="346">
        <v>1850</v>
      </c>
      <c r="G297" s="346">
        <v>1929</v>
      </c>
      <c r="H297" s="346">
        <v>1988</v>
      </c>
      <c r="I297" s="347">
        <v>2048</v>
      </c>
      <c r="J297" s="473">
        <f t="shared" si="360"/>
        <v>1180</v>
      </c>
      <c r="K297" s="419">
        <f t="shared" si="361"/>
        <v>1245</v>
      </c>
      <c r="L297" s="419">
        <f t="shared" si="362"/>
        <v>1298</v>
      </c>
      <c r="M297" s="419">
        <f t="shared" si="363"/>
        <v>1354</v>
      </c>
      <c r="N297" s="419">
        <f t="shared" si="364"/>
        <v>1395</v>
      </c>
      <c r="O297" s="420">
        <f t="shared" si="365"/>
        <v>1437</v>
      </c>
      <c r="P297" s="415">
        <f t="shared" si="366"/>
        <v>2101.25</v>
      </c>
      <c r="Q297" s="416">
        <f t="shared" si="367"/>
        <v>2217.5</v>
      </c>
      <c r="R297" s="416">
        <f t="shared" si="368"/>
        <v>2312.5</v>
      </c>
      <c r="S297" s="455">
        <f t="shared" si="421"/>
        <v>2772.9375</v>
      </c>
      <c r="T297" s="455">
        <f t="shared" si="422"/>
        <v>2857.75</v>
      </c>
      <c r="U297" s="455">
        <f t="shared" si="423"/>
        <v>2944</v>
      </c>
      <c r="V297" s="451">
        <f t="shared" si="369"/>
        <v>1230</v>
      </c>
      <c r="W297" s="407">
        <f t="shared" si="370"/>
        <v>1298</v>
      </c>
      <c r="X297" s="407">
        <f t="shared" si="371"/>
        <v>1353</v>
      </c>
      <c r="Y297" s="407">
        <f t="shared" si="372"/>
        <v>1623</v>
      </c>
      <c r="Z297" s="407">
        <f t="shared" si="373"/>
        <v>1672</v>
      </c>
      <c r="AA297" s="408">
        <f t="shared" si="424"/>
        <v>1723</v>
      </c>
      <c r="AB297" s="415">
        <f t="shared" si="425"/>
        <v>2521.5</v>
      </c>
      <c r="AC297" s="416">
        <f t="shared" si="374"/>
        <v>2661</v>
      </c>
      <c r="AD297" s="416">
        <f t="shared" si="375"/>
        <v>2775</v>
      </c>
      <c r="AE297" s="455">
        <f t="shared" si="376"/>
        <v>3327.5250000000001</v>
      </c>
      <c r="AF297" s="455">
        <f t="shared" si="377"/>
        <v>3429.2999999999997</v>
      </c>
      <c r="AG297" s="456">
        <f t="shared" si="378"/>
        <v>3532.7999999999997</v>
      </c>
      <c r="AH297" s="406">
        <f t="shared" si="379"/>
        <v>1476</v>
      </c>
      <c r="AI297" s="407">
        <f t="shared" si="380"/>
        <v>1557</v>
      </c>
      <c r="AJ297" s="407">
        <f t="shared" si="381"/>
        <v>1624</v>
      </c>
      <c r="AK297" s="407">
        <f t="shared" si="382"/>
        <v>1947</v>
      </c>
      <c r="AL297" s="407">
        <f t="shared" si="383"/>
        <v>2007</v>
      </c>
      <c r="AM297" s="408">
        <f t="shared" si="384"/>
        <v>2067</v>
      </c>
      <c r="AN297" s="429">
        <f t="shared" si="426"/>
        <v>2878.625</v>
      </c>
      <c r="AO297" s="427">
        <f t="shared" si="385"/>
        <v>3057.5</v>
      </c>
      <c r="AP297" s="427">
        <f t="shared" si="386"/>
        <v>3196.25</v>
      </c>
      <c r="AQ297" s="467">
        <f t="shared" si="387"/>
        <v>3666.3937500000002</v>
      </c>
      <c r="AR297" s="467">
        <f t="shared" si="388"/>
        <v>3772.2249999999999</v>
      </c>
      <c r="AS297" s="468">
        <f t="shared" si="389"/>
        <v>3880.1</v>
      </c>
      <c r="AT297" s="442">
        <f t="shared" si="390"/>
        <v>1684</v>
      </c>
      <c r="AU297" s="443">
        <f t="shared" si="391"/>
        <v>1789</v>
      </c>
      <c r="AV297" s="443">
        <f t="shared" si="392"/>
        <v>1870</v>
      </c>
      <c r="AW297" s="443">
        <f t="shared" si="393"/>
        <v>2145</v>
      </c>
      <c r="AX297" s="443">
        <f t="shared" si="394"/>
        <v>2207</v>
      </c>
      <c r="AY297" s="444">
        <f t="shared" si="427"/>
        <v>2270</v>
      </c>
      <c r="AZ297" s="415">
        <f t="shared" si="428"/>
        <v>3235.75</v>
      </c>
      <c r="BA297" s="416">
        <f t="shared" si="395"/>
        <v>3454</v>
      </c>
      <c r="BB297" s="416">
        <f t="shared" si="396"/>
        <v>3617.5</v>
      </c>
      <c r="BC297" s="455">
        <f t="shared" si="397"/>
        <v>4005.2625000000003</v>
      </c>
      <c r="BD297" s="455">
        <f t="shared" si="398"/>
        <v>4115.1499999999996</v>
      </c>
      <c r="BE297" s="456">
        <f t="shared" si="399"/>
        <v>4227.3999999999996</v>
      </c>
      <c r="BF297" s="406">
        <f t="shared" si="400"/>
        <v>1893</v>
      </c>
      <c r="BG297" s="407">
        <f t="shared" si="401"/>
        <v>2021</v>
      </c>
      <c r="BH297" s="407">
        <f t="shared" si="402"/>
        <v>2117</v>
      </c>
      <c r="BI297" s="407">
        <f t="shared" si="403"/>
        <v>2344</v>
      </c>
      <c r="BJ297" s="407">
        <f t="shared" si="404"/>
        <v>2408</v>
      </c>
      <c r="BK297" s="408">
        <f t="shared" si="429"/>
        <v>2474</v>
      </c>
      <c r="BL297" s="429">
        <f t="shared" si="430"/>
        <v>3592.875</v>
      </c>
      <c r="BM297" s="434">
        <f t="shared" si="405"/>
        <v>3850.5</v>
      </c>
      <c r="BN297" s="434">
        <f t="shared" si="406"/>
        <v>4038.75</v>
      </c>
      <c r="BO297" s="455">
        <f t="shared" si="407"/>
        <v>4344.1312500000004</v>
      </c>
      <c r="BP297" s="455">
        <f t="shared" si="408"/>
        <v>4458.0749999999998</v>
      </c>
      <c r="BQ297" s="456">
        <f t="shared" si="409"/>
        <v>4574.7</v>
      </c>
      <c r="BR297" s="442">
        <f t="shared" si="410"/>
        <v>2102</v>
      </c>
      <c r="BS297" s="443">
        <f t="shared" si="411"/>
        <v>2253</v>
      </c>
      <c r="BT297" s="443">
        <f t="shared" si="412"/>
        <v>2363</v>
      </c>
      <c r="BU297" s="443">
        <f t="shared" si="413"/>
        <v>2542</v>
      </c>
      <c r="BV297" s="443">
        <f t="shared" si="414"/>
        <v>2608</v>
      </c>
      <c r="BW297" s="444">
        <f t="shared" si="431"/>
        <v>2677</v>
      </c>
      <c r="BX297" s="430">
        <v>3950</v>
      </c>
      <c r="BY297" s="426">
        <f t="shared" si="432"/>
        <v>4247</v>
      </c>
      <c r="BZ297" s="426">
        <f t="shared" si="433"/>
        <v>4460</v>
      </c>
      <c r="CA297" s="426">
        <f t="shared" si="434"/>
        <v>4683</v>
      </c>
      <c r="CB297" s="426">
        <f t="shared" si="435"/>
        <v>4801</v>
      </c>
      <c r="CC297" s="428">
        <f t="shared" si="436"/>
        <v>4922</v>
      </c>
      <c r="CD297" s="406">
        <f t="shared" si="415"/>
        <v>2311</v>
      </c>
      <c r="CE297" s="407">
        <f t="shared" si="416"/>
        <v>2485</v>
      </c>
      <c r="CF297" s="407">
        <f t="shared" si="417"/>
        <v>2610</v>
      </c>
      <c r="CG297" s="407">
        <f t="shared" si="418"/>
        <v>2740</v>
      </c>
      <c r="CH297" s="407">
        <f t="shared" si="419"/>
        <v>2809</v>
      </c>
      <c r="CI297" s="439">
        <f t="shared" si="437"/>
        <v>2880</v>
      </c>
      <c r="CJ297" s="402">
        <v>1.58</v>
      </c>
      <c r="CK297" s="403">
        <f t="shared" si="420"/>
        <v>1.6985000000000001</v>
      </c>
      <c r="CL297" s="403">
        <f t="shared" si="438"/>
        <v>1.783425</v>
      </c>
      <c r="CM297" s="403">
        <f t="shared" si="439"/>
        <v>1.87259625</v>
      </c>
      <c r="CN297" s="403">
        <f t="shared" si="440"/>
        <v>1.91941115625</v>
      </c>
      <c r="CO297" s="404">
        <f t="shared" si="441"/>
        <v>1.9673964351562501</v>
      </c>
    </row>
    <row r="298" spans="1:93" ht="15" customHeight="1" x14ac:dyDescent="0.2">
      <c r="A298" s="684"/>
      <c r="B298" s="332" t="s">
        <v>233</v>
      </c>
      <c r="C298" s="299" t="s">
        <v>136</v>
      </c>
      <c r="D298" s="353">
        <v>1618</v>
      </c>
      <c r="E298" s="348">
        <v>1707</v>
      </c>
      <c r="F298" s="348">
        <v>1781</v>
      </c>
      <c r="G298" s="348">
        <v>1856</v>
      </c>
      <c r="H298" s="348">
        <v>1913</v>
      </c>
      <c r="I298" s="349">
        <v>1969</v>
      </c>
      <c r="J298" s="474">
        <f t="shared" si="360"/>
        <v>1135</v>
      </c>
      <c r="K298" s="344">
        <f t="shared" si="361"/>
        <v>1198</v>
      </c>
      <c r="L298" s="344">
        <f t="shared" si="362"/>
        <v>1250</v>
      </c>
      <c r="M298" s="344">
        <f t="shared" si="363"/>
        <v>1302</v>
      </c>
      <c r="N298" s="344">
        <f t="shared" si="364"/>
        <v>1342</v>
      </c>
      <c r="O298" s="345">
        <f t="shared" si="365"/>
        <v>1382</v>
      </c>
      <c r="P298" s="257">
        <f t="shared" si="366"/>
        <v>2022.5</v>
      </c>
      <c r="Q298" s="248">
        <f t="shared" si="367"/>
        <v>2133.75</v>
      </c>
      <c r="R298" s="248">
        <f t="shared" si="368"/>
        <v>2226.25</v>
      </c>
      <c r="S298" s="454">
        <f t="shared" si="421"/>
        <v>2668</v>
      </c>
      <c r="T298" s="454">
        <f t="shared" si="422"/>
        <v>2749.9375</v>
      </c>
      <c r="U298" s="454">
        <f t="shared" si="423"/>
        <v>2830.4375</v>
      </c>
      <c r="V298" s="452">
        <f t="shared" si="369"/>
        <v>1184</v>
      </c>
      <c r="W298" s="405">
        <f t="shared" si="370"/>
        <v>1249</v>
      </c>
      <c r="X298" s="405">
        <f t="shared" si="371"/>
        <v>1303</v>
      </c>
      <c r="Y298" s="405">
        <f t="shared" si="372"/>
        <v>1561</v>
      </c>
      <c r="Z298" s="405">
        <f t="shared" si="373"/>
        <v>1609</v>
      </c>
      <c r="AA298" s="410">
        <f t="shared" si="424"/>
        <v>1656</v>
      </c>
      <c r="AB298" s="257">
        <f t="shared" si="425"/>
        <v>2427</v>
      </c>
      <c r="AC298" s="248">
        <f t="shared" si="374"/>
        <v>2560.5</v>
      </c>
      <c r="AD298" s="248">
        <f t="shared" si="375"/>
        <v>2671.5</v>
      </c>
      <c r="AE298" s="454">
        <f t="shared" si="376"/>
        <v>3201.6</v>
      </c>
      <c r="AF298" s="454">
        <f t="shared" si="377"/>
        <v>3299.9249999999997</v>
      </c>
      <c r="AG298" s="457">
        <f t="shared" si="378"/>
        <v>3396.5250000000001</v>
      </c>
      <c r="AH298" s="409">
        <f t="shared" si="379"/>
        <v>1420</v>
      </c>
      <c r="AI298" s="405">
        <f t="shared" si="380"/>
        <v>1498</v>
      </c>
      <c r="AJ298" s="405">
        <f t="shared" si="381"/>
        <v>1563</v>
      </c>
      <c r="AK298" s="405">
        <f t="shared" si="382"/>
        <v>1873</v>
      </c>
      <c r="AL298" s="405">
        <f t="shared" si="383"/>
        <v>1931</v>
      </c>
      <c r="AM298" s="410">
        <f t="shared" si="384"/>
        <v>1987</v>
      </c>
      <c r="AN298" s="263">
        <f t="shared" si="426"/>
        <v>2782.75</v>
      </c>
      <c r="AO298" s="366">
        <f t="shared" si="385"/>
        <v>2955.125</v>
      </c>
      <c r="AP298" s="366">
        <f t="shared" si="386"/>
        <v>3090.125</v>
      </c>
      <c r="AQ298" s="469">
        <f t="shared" si="387"/>
        <v>3542.2</v>
      </c>
      <c r="AR298" s="469">
        <f t="shared" si="388"/>
        <v>3644.6937499999999</v>
      </c>
      <c r="AS298" s="470">
        <f t="shared" si="389"/>
        <v>3746.3937500000002</v>
      </c>
      <c r="AT298" s="445">
        <f t="shared" si="390"/>
        <v>1628</v>
      </c>
      <c r="AU298" s="446">
        <f t="shared" si="391"/>
        <v>1729</v>
      </c>
      <c r="AV298" s="446">
        <f t="shared" si="392"/>
        <v>1808</v>
      </c>
      <c r="AW298" s="446">
        <f t="shared" si="393"/>
        <v>2073</v>
      </c>
      <c r="AX298" s="446">
        <f t="shared" si="394"/>
        <v>2133</v>
      </c>
      <c r="AY298" s="447">
        <f t="shared" si="427"/>
        <v>2192</v>
      </c>
      <c r="AZ298" s="257">
        <f t="shared" si="428"/>
        <v>3138.5</v>
      </c>
      <c r="BA298" s="248">
        <f t="shared" si="395"/>
        <v>3349.75</v>
      </c>
      <c r="BB298" s="248">
        <f t="shared" si="396"/>
        <v>3508.75</v>
      </c>
      <c r="BC298" s="454">
        <f t="shared" si="397"/>
        <v>3882.7999999999997</v>
      </c>
      <c r="BD298" s="454">
        <f t="shared" si="398"/>
        <v>3989.4625000000001</v>
      </c>
      <c r="BE298" s="457">
        <f t="shared" si="399"/>
        <v>4096.2624999999998</v>
      </c>
      <c r="BF298" s="409">
        <f t="shared" si="400"/>
        <v>1837</v>
      </c>
      <c r="BG298" s="405">
        <f t="shared" si="401"/>
        <v>1960</v>
      </c>
      <c r="BH298" s="405">
        <f t="shared" si="402"/>
        <v>2053</v>
      </c>
      <c r="BI298" s="405">
        <f t="shared" si="403"/>
        <v>2272</v>
      </c>
      <c r="BJ298" s="405">
        <f t="shared" si="404"/>
        <v>2334</v>
      </c>
      <c r="BK298" s="410">
        <f t="shared" si="429"/>
        <v>2397</v>
      </c>
      <c r="BL298" s="263">
        <f t="shared" si="430"/>
        <v>3494.25</v>
      </c>
      <c r="BM298" s="264">
        <f t="shared" si="405"/>
        <v>3744.375</v>
      </c>
      <c r="BN298" s="264">
        <f t="shared" si="406"/>
        <v>3927.375</v>
      </c>
      <c r="BO298" s="454">
        <f t="shared" si="407"/>
        <v>4223.3999999999996</v>
      </c>
      <c r="BP298" s="454">
        <f t="shared" si="408"/>
        <v>4334.2312499999998</v>
      </c>
      <c r="BQ298" s="457">
        <f t="shared" si="409"/>
        <v>4446.1312499999995</v>
      </c>
      <c r="BR298" s="445">
        <f t="shared" si="410"/>
        <v>2045</v>
      </c>
      <c r="BS298" s="446">
        <f t="shared" si="411"/>
        <v>2191</v>
      </c>
      <c r="BT298" s="446">
        <f t="shared" si="412"/>
        <v>2298</v>
      </c>
      <c r="BU298" s="446">
        <f t="shared" si="413"/>
        <v>2471</v>
      </c>
      <c r="BV298" s="446">
        <f t="shared" si="414"/>
        <v>2536</v>
      </c>
      <c r="BW298" s="447">
        <f t="shared" si="431"/>
        <v>2601</v>
      </c>
      <c r="BX298" s="252">
        <v>3850</v>
      </c>
      <c r="BY298" s="387">
        <f t="shared" si="432"/>
        <v>4139</v>
      </c>
      <c r="BZ298" s="387">
        <f t="shared" si="433"/>
        <v>4346</v>
      </c>
      <c r="CA298" s="387">
        <f t="shared" si="434"/>
        <v>4564</v>
      </c>
      <c r="CB298" s="387">
        <f t="shared" si="435"/>
        <v>4679</v>
      </c>
      <c r="CC298" s="388">
        <f t="shared" si="436"/>
        <v>4796</v>
      </c>
      <c r="CD298" s="409">
        <f t="shared" si="415"/>
        <v>2253</v>
      </c>
      <c r="CE298" s="405">
        <f t="shared" si="416"/>
        <v>2422</v>
      </c>
      <c r="CF298" s="405">
        <f t="shared" si="417"/>
        <v>2543</v>
      </c>
      <c r="CG298" s="405">
        <f t="shared" si="418"/>
        <v>2670</v>
      </c>
      <c r="CH298" s="405">
        <f t="shared" si="419"/>
        <v>2738</v>
      </c>
      <c r="CI298" s="440">
        <f t="shared" si="437"/>
        <v>2806</v>
      </c>
      <c r="CJ298" s="246">
        <v>1.54</v>
      </c>
      <c r="CK298" s="389">
        <f t="shared" si="420"/>
        <v>1.6555</v>
      </c>
      <c r="CL298" s="389">
        <f t="shared" si="438"/>
        <v>1.738275</v>
      </c>
      <c r="CM298" s="389">
        <f t="shared" si="439"/>
        <v>1.8251887500000001</v>
      </c>
      <c r="CN298" s="389">
        <f t="shared" si="440"/>
        <v>1.8708184687500002</v>
      </c>
      <c r="CO298" s="390">
        <f t="shared" si="441"/>
        <v>1.9175889304687503</v>
      </c>
    </row>
    <row r="299" spans="1:93" ht="15" customHeight="1" x14ac:dyDescent="0.2">
      <c r="A299" s="684"/>
      <c r="B299" s="332" t="s">
        <v>234</v>
      </c>
      <c r="C299" s="299" t="s">
        <v>136</v>
      </c>
      <c r="D299" s="353">
        <v>1554</v>
      </c>
      <c r="E299" s="348">
        <v>1639</v>
      </c>
      <c r="F299" s="348">
        <v>1709</v>
      </c>
      <c r="G299" s="348">
        <v>1781</v>
      </c>
      <c r="H299" s="348">
        <v>1835</v>
      </c>
      <c r="I299" s="349">
        <v>1889</v>
      </c>
      <c r="J299" s="474">
        <f t="shared" si="360"/>
        <v>1090</v>
      </c>
      <c r="K299" s="344">
        <f t="shared" si="361"/>
        <v>1150</v>
      </c>
      <c r="L299" s="344">
        <f t="shared" si="362"/>
        <v>1199</v>
      </c>
      <c r="M299" s="344">
        <f t="shared" si="363"/>
        <v>1250</v>
      </c>
      <c r="N299" s="344">
        <f t="shared" si="364"/>
        <v>1288</v>
      </c>
      <c r="O299" s="345">
        <f t="shared" si="365"/>
        <v>1325</v>
      </c>
      <c r="P299" s="257">
        <f t="shared" si="366"/>
        <v>1942.5</v>
      </c>
      <c r="Q299" s="248">
        <f t="shared" si="367"/>
        <v>2048.75</v>
      </c>
      <c r="R299" s="248">
        <f t="shared" si="368"/>
        <v>2136.25</v>
      </c>
      <c r="S299" s="454">
        <f t="shared" si="421"/>
        <v>2560.1875</v>
      </c>
      <c r="T299" s="454">
        <f t="shared" si="422"/>
        <v>2637.8125</v>
      </c>
      <c r="U299" s="454">
        <f t="shared" si="423"/>
        <v>2715.4375</v>
      </c>
      <c r="V299" s="452">
        <f t="shared" si="369"/>
        <v>1137</v>
      </c>
      <c r="W299" s="405">
        <f t="shared" si="370"/>
        <v>1199</v>
      </c>
      <c r="X299" s="405">
        <f t="shared" si="371"/>
        <v>1250</v>
      </c>
      <c r="Y299" s="405">
        <f t="shared" si="372"/>
        <v>1498</v>
      </c>
      <c r="Z299" s="405">
        <f t="shared" si="373"/>
        <v>1544</v>
      </c>
      <c r="AA299" s="410">
        <f t="shared" si="424"/>
        <v>1589</v>
      </c>
      <c r="AB299" s="257">
        <f t="shared" si="425"/>
        <v>2331</v>
      </c>
      <c r="AC299" s="248">
        <f t="shared" si="374"/>
        <v>2458.5</v>
      </c>
      <c r="AD299" s="248">
        <f t="shared" si="375"/>
        <v>2563.5</v>
      </c>
      <c r="AE299" s="454">
        <f t="shared" si="376"/>
        <v>3072.2249999999999</v>
      </c>
      <c r="AF299" s="454">
        <f t="shared" si="377"/>
        <v>3165.375</v>
      </c>
      <c r="AG299" s="457">
        <f t="shared" si="378"/>
        <v>3258.5250000000001</v>
      </c>
      <c r="AH299" s="409">
        <f t="shared" si="379"/>
        <v>1364</v>
      </c>
      <c r="AI299" s="405">
        <f t="shared" si="380"/>
        <v>1439</v>
      </c>
      <c r="AJ299" s="405">
        <f t="shared" si="381"/>
        <v>1500</v>
      </c>
      <c r="AK299" s="405">
        <f t="shared" si="382"/>
        <v>1798</v>
      </c>
      <c r="AL299" s="405">
        <f t="shared" si="383"/>
        <v>1852</v>
      </c>
      <c r="AM299" s="410">
        <f t="shared" si="384"/>
        <v>1907</v>
      </c>
      <c r="AN299" s="263">
        <f t="shared" si="426"/>
        <v>2685.75</v>
      </c>
      <c r="AO299" s="366">
        <f t="shared" si="385"/>
        <v>2851.875</v>
      </c>
      <c r="AP299" s="366">
        <f t="shared" si="386"/>
        <v>2981.125</v>
      </c>
      <c r="AQ299" s="469">
        <f t="shared" si="387"/>
        <v>3415.6687499999998</v>
      </c>
      <c r="AR299" s="469">
        <f t="shared" si="388"/>
        <v>3513.53125</v>
      </c>
      <c r="AS299" s="470">
        <f t="shared" si="389"/>
        <v>3611.8937500000002</v>
      </c>
      <c r="AT299" s="445">
        <f t="shared" si="390"/>
        <v>1572</v>
      </c>
      <c r="AU299" s="446">
        <f t="shared" si="391"/>
        <v>1669</v>
      </c>
      <c r="AV299" s="446">
        <f t="shared" si="392"/>
        <v>1744</v>
      </c>
      <c r="AW299" s="446">
        <f t="shared" si="393"/>
        <v>1999</v>
      </c>
      <c r="AX299" s="446">
        <f t="shared" si="394"/>
        <v>2056</v>
      </c>
      <c r="AY299" s="447">
        <f t="shared" si="427"/>
        <v>2113</v>
      </c>
      <c r="AZ299" s="257">
        <f t="shared" si="428"/>
        <v>3040.5</v>
      </c>
      <c r="BA299" s="248">
        <f t="shared" si="395"/>
        <v>3245.25</v>
      </c>
      <c r="BB299" s="248">
        <f t="shared" si="396"/>
        <v>3398.75</v>
      </c>
      <c r="BC299" s="454">
        <f t="shared" si="397"/>
        <v>3759.1124999999997</v>
      </c>
      <c r="BD299" s="454">
        <f t="shared" si="398"/>
        <v>3861.6875</v>
      </c>
      <c r="BE299" s="457">
        <f t="shared" si="399"/>
        <v>3965.2625000000003</v>
      </c>
      <c r="BF299" s="409">
        <f t="shared" si="400"/>
        <v>1779</v>
      </c>
      <c r="BG299" s="405">
        <f t="shared" si="401"/>
        <v>1899</v>
      </c>
      <c r="BH299" s="405">
        <f t="shared" si="402"/>
        <v>1989</v>
      </c>
      <c r="BI299" s="405">
        <f t="shared" si="403"/>
        <v>2200</v>
      </c>
      <c r="BJ299" s="405">
        <f t="shared" si="404"/>
        <v>2260</v>
      </c>
      <c r="BK299" s="410">
        <f t="shared" si="429"/>
        <v>2320</v>
      </c>
      <c r="BL299" s="263">
        <f t="shared" si="430"/>
        <v>3395.25</v>
      </c>
      <c r="BM299" s="264">
        <f t="shared" si="405"/>
        <v>3638.625</v>
      </c>
      <c r="BN299" s="264">
        <f t="shared" si="406"/>
        <v>3816.375</v>
      </c>
      <c r="BO299" s="454">
        <f t="shared" si="407"/>
        <v>4102.5562499999996</v>
      </c>
      <c r="BP299" s="454">
        <f t="shared" si="408"/>
        <v>4209.84375</v>
      </c>
      <c r="BQ299" s="457">
        <f t="shared" si="409"/>
        <v>4318.6312500000004</v>
      </c>
      <c r="BR299" s="445">
        <f t="shared" si="410"/>
        <v>1987</v>
      </c>
      <c r="BS299" s="446">
        <f t="shared" si="411"/>
        <v>2129</v>
      </c>
      <c r="BT299" s="446">
        <f t="shared" si="412"/>
        <v>2233</v>
      </c>
      <c r="BU299" s="446">
        <f t="shared" si="413"/>
        <v>2400</v>
      </c>
      <c r="BV299" s="446">
        <f t="shared" si="414"/>
        <v>2463</v>
      </c>
      <c r="BW299" s="447">
        <f t="shared" si="431"/>
        <v>2527</v>
      </c>
      <c r="BX299" s="252">
        <v>3750</v>
      </c>
      <c r="BY299" s="387">
        <f t="shared" si="432"/>
        <v>4032</v>
      </c>
      <c r="BZ299" s="387">
        <f t="shared" si="433"/>
        <v>4234</v>
      </c>
      <c r="CA299" s="387">
        <f t="shared" si="434"/>
        <v>4446</v>
      </c>
      <c r="CB299" s="387">
        <f t="shared" si="435"/>
        <v>4558</v>
      </c>
      <c r="CC299" s="388">
        <f t="shared" si="436"/>
        <v>4672</v>
      </c>
      <c r="CD299" s="409">
        <f t="shared" si="415"/>
        <v>2194</v>
      </c>
      <c r="CE299" s="405">
        <f t="shared" si="416"/>
        <v>2359</v>
      </c>
      <c r="CF299" s="405">
        <f t="shared" si="417"/>
        <v>2477</v>
      </c>
      <c r="CG299" s="405">
        <f t="shared" si="418"/>
        <v>2601</v>
      </c>
      <c r="CH299" s="405">
        <f t="shared" si="419"/>
        <v>2667</v>
      </c>
      <c r="CI299" s="440">
        <f t="shared" si="437"/>
        <v>2734</v>
      </c>
      <c r="CJ299" s="246">
        <v>1.5</v>
      </c>
      <c r="CK299" s="389">
        <f t="shared" si="420"/>
        <v>1.6125</v>
      </c>
      <c r="CL299" s="389">
        <f t="shared" si="438"/>
        <v>1.693125</v>
      </c>
      <c r="CM299" s="389">
        <f t="shared" si="439"/>
        <v>1.7777812500000001</v>
      </c>
      <c r="CN299" s="389">
        <f t="shared" si="440"/>
        <v>1.82222578125</v>
      </c>
      <c r="CO299" s="390">
        <f t="shared" si="441"/>
        <v>1.8677814257812499</v>
      </c>
    </row>
    <row r="300" spans="1:93" ht="15.75" customHeight="1" thickBot="1" x14ac:dyDescent="0.25">
      <c r="A300" s="685"/>
      <c r="B300" s="334" t="s">
        <v>223</v>
      </c>
      <c r="C300" s="300" t="s">
        <v>136</v>
      </c>
      <c r="D300" s="354">
        <v>1516</v>
      </c>
      <c r="E300" s="350">
        <v>1567</v>
      </c>
      <c r="F300" s="350">
        <v>1604</v>
      </c>
      <c r="G300" s="350">
        <v>1643</v>
      </c>
      <c r="H300" s="350">
        <v>1663</v>
      </c>
      <c r="I300" s="351">
        <v>1683</v>
      </c>
      <c r="J300" s="475">
        <f t="shared" si="360"/>
        <v>1064</v>
      </c>
      <c r="K300" s="422">
        <f t="shared" si="361"/>
        <v>1100</v>
      </c>
      <c r="L300" s="422">
        <f t="shared" si="362"/>
        <v>1126</v>
      </c>
      <c r="M300" s="422">
        <f t="shared" si="363"/>
        <v>1153</v>
      </c>
      <c r="N300" s="422">
        <f t="shared" si="364"/>
        <v>1167</v>
      </c>
      <c r="O300" s="423">
        <f t="shared" si="365"/>
        <v>1181</v>
      </c>
      <c r="P300" s="260">
        <f t="shared" si="366"/>
        <v>1895</v>
      </c>
      <c r="Q300" s="261">
        <f t="shared" si="367"/>
        <v>1958.75</v>
      </c>
      <c r="R300" s="261">
        <f t="shared" si="368"/>
        <v>2005</v>
      </c>
      <c r="S300" s="458">
        <f t="shared" si="421"/>
        <v>2361.8125</v>
      </c>
      <c r="T300" s="458">
        <f t="shared" si="422"/>
        <v>2390.5625</v>
      </c>
      <c r="U300" s="458">
        <f t="shared" si="423"/>
        <v>2419.3125</v>
      </c>
      <c r="V300" s="453">
        <f t="shared" si="369"/>
        <v>1109</v>
      </c>
      <c r="W300" s="412">
        <f t="shared" si="370"/>
        <v>1146</v>
      </c>
      <c r="X300" s="412">
        <f t="shared" si="371"/>
        <v>1173</v>
      </c>
      <c r="Y300" s="412">
        <f t="shared" si="372"/>
        <v>1382</v>
      </c>
      <c r="Z300" s="412">
        <f t="shared" si="373"/>
        <v>1399</v>
      </c>
      <c r="AA300" s="413">
        <f t="shared" si="424"/>
        <v>1416</v>
      </c>
      <c r="AB300" s="260">
        <f t="shared" si="425"/>
        <v>2274</v>
      </c>
      <c r="AC300" s="261">
        <f t="shared" si="374"/>
        <v>2350.5</v>
      </c>
      <c r="AD300" s="261">
        <f t="shared" si="375"/>
        <v>2406</v>
      </c>
      <c r="AE300" s="458">
        <f t="shared" si="376"/>
        <v>2834.1749999999997</v>
      </c>
      <c r="AF300" s="458">
        <f t="shared" si="377"/>
        <v>2868.6749999999997</v>
      </c>
      <c r="AG300" s="459">
        <f t="shared" si="378"/>
        <v>2903.1749999999997</v>
      </c>
      <c r="AH300" s="411">
        <f t="shared" si="379"/>
        <v>1331</v>
      </c>
      <c r="AI300" s="412">
        <f t="shared" si="380"/>
        <v>1376</v>
      </c>
      <c r="AJ300" s="412">
        <f t="shared" si="381"/>
        <v>1408</v>
      </c>
      <c r="AK300" s="412">
        <f t="shared" si="382"/>
        <v>1658</v>
      </c>
      <c r="AL300" s="412">
        <f t="shared" si="383"/>
        <v>1679</v>
      </c>
      <c r="AM300" s="413">
        <f t="shared" si="384"/>
        <v>1699</v>
      </c>
      <c r="AN300" s="269">
        <f t="shared" si="426"/>
        <v>2608</v>
      </c>
      <c r="AO300" s="432">
        <f t="shared" si="385"/>
        <v>2733.125</v>
      </c>
      <c r="AP300" s="432">
        <f t="shared" si="386"/>
        <v>2823.5</v>
      </c>
      <c r="AQ300" s="471">
        <f t="shared" si="387"/>
        <v>3195.6312499999999</v>
      </c>
      <c r="AR300" s="471">
        <f t="shared" si="388"/>
        <v>3248.2562499999999</v>
      </c>
      <c r="AS300" s="472">
        <f t="shared" si="389"/>
        <v>3301.6312499999999</v>
      </c>
      <c r="AT300" s="448">
        <f t="shared" si="390"/>
        <v>1526</v>
      </c>
      <c r="AU300" s="449">
        <f t="shared" si="391"/>
        <v>1599</v>
      </c>
      <c r="AV300" s="449">
        <f t="shared" si="392"/>
        <v>1652</v>
      </c>
      <c r="AW300" s="449">
        <f t="shared" si="393"/>
        <v>1870</v>
      </c>
      <c r="AX300" s="449">
        <f t="shared" si="394"/>
        <v>1901</v>
      </c>
      <c r="AY300" s="450">
        <f t="shared" si="427"/>
        <v>1932</v>
      </c>
      <c r="AZ300" s="260">
        <f t="shared" si="428"/>
        <v>2942</v>
      </c>
      <c r="BA300" s="261">
        <f t="shared" si="395"/>
        <v>3115.75</v>
      </c>
      <c r="BB300" s="261">
        <f t="shared" si="396"/>
        <v>3241</v>
      </c>
      <c r="BC300" s="458">
        <f t="shared" si="397"/>
        <v>3557.0875000000001</v>
      </c>
      <c r="BD300" s="458">
        <f t="shared" si="398"/>
        <v>3627.8375000000001</v>
      </c>
      <c r="BE300" s="459">
        <f t="shared" si="399"/>
        <v>3700.0875000000001</v>
      </c>
      <c r="BF300" s="411">
        <f t="shared" si="400"/>
        <v>1722</v>
      </c>
      <c r="BG300" s="412">
        <f t="shared" si="401"/>
        <v>1823</v>
      </c>
      <c r="BH300" s="412">
        <f t="shared" si="402"/>
        <v>1896</v>
      </c>
      <c r="BI300" s="412">
        <f t="shared" si="403"/>
        <v>2081</v>
      </c>
      <c r="BJ300" s="412">
        <f t="shared" si="404"/>
        <v>2123</v>
      </c>
      <c r="BK300" s="413">
        <f t="shared" si="429"/>
        <v>2165</v>
      </c>
      <c r="BL300" s="269">
        <f t="shared" si="430"/>
        <v>3276</v>
      </c>
      <c r="BM300" s="270">
        <f t="shared" si="405"/>
        <v>3498.375</v>
      </c>
      <c r="BN300" s="270">
        <f t="shared" si="406"/>
        <v>3658.5</v>
      </c>
      <c r="BO300" s="458">
        <f t="shared" si="407"/>
        <v>3918.5437500000003</v>
      </c>
      <c r="BP300" s="458">
        <f t="shared" si="408"/>
        <v>4007.4187500000003</v>
      </c>
      <c r="BQ300" s="459">
        <f t="shared" si="409"/>
        <v>4098.5437499999998</v>
      </c>
      <c r="BR300" s="448">
        <f t="shared" si="410"/>
        <v>1917</v>
      </c>
      <c r="BS300" s="449">
        <f t="shared" si="411"/>
        <v>2047</v>
      </c>
      <c r="BT300" s="449">
        <f t="shared" si="412"/>
        <v>2141</v>
      </c>
      <c r="BU300" s="449">
        <f t="shared" si="413"/>
        <v>2293</v>
      </c>
      <c r="BV300" s="449">
        <f t="shared" si="414"/>
        <v>2345</v>
      </c>
      <c r="BW300" s="450">
        <f t="shared" si="431"/>
        <v>2398</v>
      </c>
      <c r="BX300" s="253">
        <v>3610</v>
      </c>
      <c r="BY300" s="431">
        <f t="shared" si="432"/>
        <v>3881</v>
      </c>
      <c r="BZ300" s="431">
        <f t="shared" si="433"/>
        <v>4076</v>
      </c>
      <c r="CA300" s="431">
        <f t="shared" si="434"/>
        <v>4280</v>
      </c>
      <c r="CB300" s="431">
        <f t="shared" si="435"/>
        <v>4387</v>
      </c>
      <c r="CC300" s="433">
        <f t="shared" si="436"/>
        <v>4497</v>
      </c>
      <c r="CD300" s="411">
        <f t="shared" si="415"/>
        <v>2112</v>
      </c>
      <c r="CE300" s="412">
        <f t="shared" si="416"/>
        <v>2271</v>
      </c>
      <c r="CF300" s="412">
        <f t="shared" si="417"/>
        <v>2385</v>
      </c>
      <c r="CG300" s="412">
        <f t="shared" si="418"/>
        <v>2504</v>
      </c>
      <c r="CH300" s="412">
        <f t="shared" si="419"/>
        <v>2567</v>
      </c>
      <c r="CI300" s="441">
        <f t="shared" si="437"/>
        <v>2631</v>
      </c>
      <c r="CJ300" s="247">
        <v>1.44</v>
      </c>
      <c r="CK300" s="391">
        <f t="shared" si="420"/>
        <v>1.548</v>
      </c>
      <c r="CL300" s="391">
        <f t="shared" si="438"/>
        <v>1.6254</v>
      </c>
      <c r="CM300" s="391">
        <f t="shared" si="439"/>
        <v>1.7066699999999999</v>
      </c>
      <c r="CN300" s="391">
        <f t="shared" si="440"/>
        <v>1.7493367499999999</v>
      </c>
      <c r="CO300" s="392">
        <f t="shared" si="441"/>
        <v>1.7930701687499999</v>
      </c>
    </row>
    <row r="301" spans="1:93" x14ac:dyDescent="0.2">
      <c r="A301" s="683">
        <v>3</v>
      </c>
      <c r="B301" s="487" t="s">
        <v>287</v>
      </c>
      <c r="C301" s="486" t="s">
        <v>15</v>
      </c>
      <c r="D301" s="352">
        <v>2567</v>
      </c>
      <c r="E301" s="346">
        <v>2715</v>
      </c>
      <c r="F301" s="346">
        <v>2838</v>
      </c>
      <c r="G301" s="346">
        <v>2964</v>
      </c>
      <c r="H301" s="346">
        <v>3058</v>
      </c>
      <c r="I301" s="347">
        <v>3153</v>
      </c>
      <c r="J301" s="473">
        <f t="shared" si="360"/>
        <v>1801</v>
      </c>
      <c r="K301" s="419">
        <f t="shared" si="361"/>
        <v>1905</v>
      </c>
      <c r="L301" s="419">
        <f t="shared" si="362"/>
        <v>1991</v>
      </c>
      <c r="M301" s="419">
        <f t="shared" si="363"/>
        <v>2079</v>
      </c>
      <c r="N301" s="419">
        <f t="shared" si="364"/>
        <v>2145</v>
      </c>
      <c r="O301" s="420">
        <f t="shared" si="365"/>
        <v>2212</v>
      </c>
      <c r="P301" s="415">
        <f t="shared" si="366"/>
        <v>3208.75</v>
      </c>
      <c r="Q301" s="416">
        <f t="shared" si="367"/>
        <v>3393.75</v>
      </c>
      <c r="R301" s="416">
        <f t="shared" si="368"/>
        <v>3547.5</v>
      </c>
      <c r="S301" s="455">
        <f t="shared" si="421"/>
        <v>4260.75</v>
      </c>
      <c r="T301" s="455">
        <f t="shared" si="422"/>
        <v>4395.875</v>
      </c>
      <c r="U301" s="455">
        <f t="shared" si="423"/>
        <v>4532.4375</v>
      </c>
      <c r="V301" s="451">
        <f t="shared" si="369"/>
        <v>1878</v>
      </c>
      <c r="W301" s="407">
        <f t="shared" si="370"/>
        <v>1986</v>
      </c>
      <c r="X301" s="407">
        <f t="shared" si="371"/>
        <v>2076</v>
      </c>
      <c r="Y301" s="407">
        <f t="shared" si="372"/>
        <v>2493</v>
      </c>
      <c r="Z301" s="407">
        <f t="shared" si="373"/>
        <v>2572</v>
      </c>
      <c r="AA301" s="408">
        <f t="shared" si="424"/>
        <v>2652</v>
      </c>
      <c r="AB301" s="415">
        <f t="shared" si="425"/>
        <v>3850.5</v>
      </c>
      <c r="AC301" s="416">
        <f t="shared" si="374"/>
        <v>4072.5</v>
      </c>
      <c r="AD301" s="416">
        <f t="shared" si="375"/>
        <v>4257</v>
      </c>
      <c r="AE301" s="455">
        <f t="shared" si="376"/>
        <v>5112.8999999999996</v>
      </c>
      <c r="AF301" s="455">
        <f t="shared" si="377"/>
        <v>5275.05</v>
      </c>
      <c r="AG301" s="456">
        <f t="shared" si="378"/>
        <v>5438.9250000000002</v>
      </c>
      <c r="AH301" s="406">
        <f t="shared" si="379"/>
        <v>2253</v>
      </c>
      <c r="AI301" s="407">
        <f t="shared" si="380"/>
        <v>2383</v>
      </c>
      <c r="AJ301" s="407">
        <f t="shared" si="381"/>
        <v>2491</v>
      </c>
      <c r="AK301" s="407">
        <f t="shared" si="382"/>
        <v>2992</v>
      </c>
      <c r="AL301" s="407">
        <f t="shared" si="383"/>
        <v>3086</v>
      </c>
      <c r="AM301" s="408">
        <f t="shared" si="384"/>
        <v>3182</v>
      </c>
      <c r="AN301" s="429">
        <f t="shared" si="426"/>
        <v>4055.875</v>
      </c>
      <c r="AO301" s="427">
        <f t="shared" si="385"/>
        <v>4310.125</v>
      </c>
      <c r="AP301" s="427">
        <f t="shared" si="386"/>
        <v>4511.5</v>
      </c>
      <c r="AQ301" s="467">
        <f t="shared" si="387"/>
        <v>5219.4249999999993</v>
      </c>
      <c r="AR301" s="467">
        <f t="shared" si="388"/>
        <v>5375.7875000000004</v>
      </c>
      <c r="AS301" s="468">
        <f t="shared" si="389"/>
        <v>5534.1937500000004</v>
      </c>
      <c r="AT301" s="442">
        <f t="shared" si="390"/>
        <v>2373</v>
      </c>
      <c r="AU301" s="443">
        <f t="shared" si="391"/>
        <v>2522</v>
      </c>
      <c r="AV301" s="443">
        <f t="shared" si="392"/>
        <v>2640</v>
      </c>
      <c r="AW301" s="443">
        <f t="shared" si="393"/>
        <v>3054</v>
      </c>
      <c r="AX301" s="443">
        <f t="shared" si="394"/>
        <v>3145</v>
      </c>
      <c r="AY301" s="444">
        <f t="shared" si="427"/>
        <v>3238</v>
      </c>
      <c r="AZ301" s="415">
        <f t="shared" si="428"/>
        <v>4261.25</v>
      </c>
      <c r="BA301" s="416">
        <f t="shared" si="395"/>
        <v>4547.75</v>
      </c>
      <c r="BB301" s="416">
        <f t="shared" si="396"/>
        <v>4766</v>
      </c>
      <c r="BC301" s="455">
        <f t="shared" si="397"/>
        <v>5325.9499999999989</v>
      </c>
      <c r="BD301" s="455">
        <f t="shared" si="398"/>
        <v>5476.5250000000005</v>
      </c>
      <c r="BE301" s="456">
        <f t="shared" si="399"/>
        <v>5629.4625000000005</v>
      </c>
      <c r="BF301" s="406">
        <f t="shared" si="400"/>
        <v>2493</v>
      </c>
      <c r="BG301" s="407">
        <f t="shared" si="401"/>
        <v>2661</v>
      </c>
      <c r="BH301" s="407">
        <f t="shared" si="402"/>
        <v>2789</v>
      </c>
      <c r="BI301" s="407">
        <f t="shared" si="403"/>
        <v>3116</v>
      </c>
      <c r="BJ301" s="407">
        <f t="shared" si="404"/>
        <v>3204</v>
      </c>
      <c r="BK301" s="408">
        <f t="shared" si="429"/>
        <v>3294</v>
      </c>
      <c r="BL301" s="429">
        <f t="shared" si="430"/>
        <v>4466.625</v>
      </c>
      <c r="BM301" s="434">
        <f t="shared" si="405"/>
        <v>4785.375</v>
      </c>
      <c r="BN301" s="434">
        <f t="shared" si="406"/>
        <v>5020.5</v>
      </c>
      <c r="BO301" s="455">
        <f t="shared" si="407"/>
        <v>5432.4749999999985</v>
      </c>
      <c r="BP301" s="455">
        <f t="shared" si="408"/>
        <v>5577.2625000000007</v>
      </c>
      <c r="BQ301" s="456">
        <f t="shared" si="409"/>
        <v>5724.7312500000007</v>
      </c>
      <c r="BR301" s="442">
        <f t="shared" si="410"/>
        <v>2613</v>
      </c>
      <c r="BS301" s="443">
        <f t="shared" si="411"/>
        <v>2800</v>
      </c>
      <c r="BT301" s="443">
        <f t="shared" si="412"/>
        <v>2937</v>
      </c>
      <c r="BU301" s="443">
        <f t="shared" si="413"/>
        <v>3178</v>
      </c>
      <c r="BV301" s="443">
        <f t="shared" si="414"/>
        <v>3263</v>
      </c>
      <c r="BW301" s="444">
        <f t="shared" si="431"/>
        <v>3349</v>
      </c>
      <c r="BX301" s="430">
        <v>4672</v>
      </c>
      <c r="BY301" s="426">
        <f t="shared" si="432"/>
        <v>5023</v>
      </c>
      <c r="BZ301" s="426">
        <f t="shared" si="433"/>
        <v>5275</v>
      </c>
      <c r="CA301" s="426">
        <f t="shared" si="434"/>
        <v>5539</v>
      </c>
      <c r="CB301" s="426">
        <f t="shared" si="435"/>
        <v>5678</v>
      </c>
      <c r="CC301" s="428">
        <f t="shared" si="436"/>
        <v>5820</v>
      </c>
      <c r="CD301" s="406">
        <f t="shared" si="415"/>
        <v>2734</v>
      </c>
      <c r="CE301" s="407">
        <f t="shared" si="416"/>
        <v>2939</v>
      </c>
      <c r="CF301" s="407">
        <f t="shared" si="417"/>
        <v>3086</v>
      </c>
      <c r="CG301" s="407">
        <f t="shared" si="418"/>
        <v>3241</v>
      </c>
      <c r="CH301" s="407">
        <f t="shared" si="419"/>
        <v>3322</v>
      </c>
      <c r="CI301" s="439">
        <f t="shared" si="437"/>
        <v>3405</v>
      </c>
      <c r="CJ301" s="402">
        <v>1.87</v>
      </c>
      <c r="CK301" s="403">
        <f t="shared" si="420"/>
        <v>2.0102500000000001</v>
      </c>
      <c r="CL301" s="403">
        <f t="shared" si="438"/>
        <v>2.1107624999999999</v>
      </c>
      <c r="CM301" s="403">
        <f t="shared" si="439"/>
        <v>2.2163006249999997</v>
      </c>
      <c r="CN301" s="403">
        <f t="shared" si="440"/>
        <v>2.2717081406249995</v>
      </c>
      <c r="CO301" s="404">
        <f t="shared" si="441"/>
        <v>2.3285008441406245</v>
      </c>
    </row>
    <row r="302" spans="1:93" ht="15" customHeight="1" x14ac:dyDescent="0.2">
      <c r="A302" s="684"/>
      <c r="B302" s="477" t="s">
        <v>298</v>
      </c>
      <c r="C302" s="299" t="s">
        <v>15</v>
      </c>
      <c r="D302" s="353">
        <v>2265</v>
      </c>
      <c r="E302" s="348">
        <v>2394</v>
      </c>
      <c r="F302" s="348">
        <v>2501</v>
      </c>
      <c r="G302" s="348">
        <v>2611</v>
      </c>
      <c r="H302" s="348">
        <v>2693</v>
      </c>
      <c r="I302" s="349">
        <v>2776</v>
      </c>
      <c r="J302" s="474">
        <f t="shared" si="360"/>
        <v>1589</v>
      </c>
      <c r="K302" s="344">
        <f t="shared" si="361"/>
        <v>1680</v>
      </c>
      <c r="L302" s="344">
        <f t="shared" si="362"/>
        <v>1755</v>
      </c>
      <c r="M302" s="344">
        <f t="shared" si="363"/>
        <v>1832</v>
      </c>
      <c r="N302" s="344">
        <f t="shared" si="364"/>
        <v>1889</v>
      </c>
      <c r="O302" s="345">
        <f t="shared" si="365"/>
        <v>1948</v>
      </c>
      <c r="P302" s="257">
        <f t="shared" si="366"/>
        <v>2831.25</v>
      </c>
      <c r="Q302" s="248">
        <f t="shared" si="367"/>
        <v>2992.5</v>
      </c>
      <c r="R302" s="248">
        <f t="shared" si="368"/>
        <v>3126.25</v>
      </c>
      <c r="S302" s="454">
        <f t="shared" si="421"/>
        <v>3753.3124999999995</v>
      </c>
      <c r="T302" s="454">
        <f t="shared" si="422"/>
        <v>3871.1874999999995</v>
      </c>
      <c r="U302" s="454">
        <f t="shared" si="423"/>
        <v>3990.4999999999995</v>
      </c>
      <c r="V302" s="452">
        <f t="shared" si="369"/>
        <v>1657</v>
      </c>
      <c r="W302" s="405">
        <f t="shared" si="370"/>
        <v>1751</v>
      </c>
      <c r="X302" s="405">
        <f t="shared" si="371"/>
        <v>1829</v>
      </c>
      <c r="Y302" s="405">
        <f t="shared" si="372"/>
        <v>2196</v>
      </c>
      <c r="Z302" s="405">
        <f t="shared" si="373"/>
        <v>2265</v>
      </c>
      <c r="AA302" s="410">
        <f t="shared" si="424"/>
        <v>2335</v>
      </c>
      <c r="AB302" s="257">
        <f t="shared" si="425"/>
        <v>3397.5</v>
      </c>
      <c r="AC302" s="248">
        <f t="shared" si="374"/>
        <v>3591</v>
      </c>
      <c r="AD302" s="248">
        <f t="shared" si="375"/>
        <v>3751.5</v>
      </c>
      <c r="AE302" s="454">
        <f t="shared" si="376"/>
        <v>4503.9749999999995</v>
      </c>
      <c r="AF302" s="454">
        <f t="shared" si="377"/>
        <v>4645.4249999999993</v>
      </c>
      <c r="AG302" s="457">
        <f t="shared" si="378"/>
        <v>4788.5999999999995</v>
      </c>
      <c r="AH302" s="409">
        <f t="shared" si="379"/>
        <v>1988</v>
      </c>
      <c r="AI302" s="405">
        <f t="shared" si="380"/>
        <v>2101</v>
      </c>
      <c r="AJ302" s="405">
        <f t="shared" si="381"/>
        <v>2195</v>
      </c>
      <c r="AK302" s="405">
        <f t="shared" si="382"/>
        <v>2635</v>
      </c>
      <c r="AL302" s="405">
        <f t="shared" si="383"/>
        <v>2718</v>
      </c>
      <c r="AM302" s="410">
        <f t="shared" si="384"/>
        <v>2802</v>
      </c>
      <c r="AN302" s="263">
        <f t="shared" si="426"/>
        <v>3592.875</v>
      </c>
      <c r="AO302" s="366">
        <f t="shared" si="385"/>
        <v>3816.5</v>
      </c>
      <c r="AP302" s="366">
        <f t="shared" si="386"/>
        <v>3993.125</v>
      </c>
      <c r="AQ302" s="469">
        <f t="shared" si="387"/>
        <v>4616.4812499999998</v>
      </c>
      <c r="AR302" s="469">
        <f t="shared" si="388"/>
        <v>4753.5687499999995</v>
      </c>
      <c r="AS302" s="470">
        <f t="shared" si="389"/>
        <v>4892.7</v>
      </c>
      <c r="AT302" s="445">
        <f t="shared" si="390"/>
        <v>2102</v>
      </c>
      <c r="AU302" s="446">
        <f t="shared" si="391"/>
        <v>2233</v>
      </c>
      <c r="AV302" s="446">
        <f t="shared" si="392"/>
        <v>2336</v>
      </c>
      <c r="AW302" s="446">
        <f t="shared" si="393"/>
        <v>2701</v>
      </c>
      <c r="AX302" s="446">
        <f t="shared" si="394"/>
        <v>2781</v>
      </c>
      <c r="AY302" s="447">
        <f t="shared" si="427"/>
        <v>2863</v>
      </c>
      <c r="AZ302" s="257">
        <f t="shared" si="428"/>
        <v>3788.25</v>
      </c>
      <c r="BA302" s="248">
        <f t="shared" si="395"/>
        <v>4042</v>
      </c>
      <c r="BB302" s="248">
        <f t="shared" si="396"/>
        <v>4234.75</v>
      </c>
      <c r="BC302" s="454">
        <f t="shared" si="397"/>
        <v>4728.9875000000002</v>
      </c>
      <c r="BD302" s="454">
        <f t="shared" si="398"/>
        <v>4861.7124999999996</v>
      </c>
      <c r="BE302" s="457">
        <f t="shared" si="399"/>
        <v>4996.8</v>
      </c>
      <c r="BF302" s="409">
        <f t="shared" si="400"/>
        <v>2217</v>
      </c>
      <c r="BG302" s="405">
        <f t="shared" si="401"/>
        <v>2365</v>
      </c>
      <c r="BH302" s="405">
        <f t="shared" si="402"/>
        <v>2478</v>
      </c>
      <c r="BI302" s="405">
        <f t="shared" si="403"/>
        <v>2767</v>
      </c>
      <c r="BJ302" s="405">
        <f t="shared" si="404"/>
        <v>2845</v>
      </c>
      <c r="BK302" s="410">
        <f t="shared" si="429"/>
        <v>2924</v>
      </c>
      <c r="BL302" s="263">
        <f t="shared" si="430"/>
        <v>3983.625</v>
      </c>
      <c r="BM302" s="264">
        <f t="shared" si="405"/>
        <v>4267.5</v>
      </c>
      <c r="BN302" s="264">
        <f t="shared" si="406"/>
        <v>4476.375</v>
      </c>
      <c r="BO302" s="454">
        <f t="shared" si="407"/>
        <v>4841.4937500000005</v>
      </c>
      <c r="BP302" s="454">
        <f t="shared" si="408"/>
        <v>4969.8562499999998</v>
      </c>
      <c r="BQ302" s="457">
        <f t="shared" si="409"/>
        <v>5100.9000000000005</v>
      </c>
      <c r="BR302" s="445">
        <f t="shared" si="410"/>
        <v>2331</v>
      </c>
      <c r="BS302" s="446">
        <f t="shared" si="411"/>
        <v>2497</v>
      </c>
      <c r="BT302" s="446">
        <f t="shared" si="412"/>
        <v>2619</v>
      </c>
      <c r="BU302" s="446">
        <f t="shared" si="413"/>
        <v>2833</v>
      </c>
      <c r="BV302" s="446">
        <f t="shared" si="414"/>
        <v>2908</v>
      </c>
      <c r="BW302" s="447">
        <f t="shared" si="431"/>
        <v>2985</v>
      </c>
      <c r="BX302" s="252">
        <v>4179</v>
      </c>
      <c r="BY302" s="387">
        <f t="shared" si="432"/>
        <v>4493</v>
      </c>
      <c r="BZ302" s="387">
        <f t="shared" si="433"/>
        <v>4718</v>
      </c>
      <c r="CA302" s="387">
        <f t="shared" si="434"/>
        <v>4954</v>
      </c>
      <c r="CB302" s="387">
        <f t="shared" si="435"/>
        <v>5078</v>
      </c>
      <c r="CC302" s="388">
        <f t="shared" si="436"/>
        <v>5205</v>
      </c>
      <c r="CD302" s="409">
        <f t="shared" si="415"/>
        <v>2445</v>
      </c>
      <c r="CE302" s="405">
        <f t="shared" si="416"/>
        <v>2629</v>
      </c>
      <c r="CF302" s="405">
        <f t="shared" si="417"/>
        <v>2761</v>
      </c>
      <c r="CG302" s="405">
        <f t="shared" si="418"/>
        <v>2899</v>
      </c>
      <c r="CH302" s="405">
        <f t="shared" si="419"/>
        <v>2971</v>
      </c>
      <c r="CI302" s="440">
        <f t="shared" si="437"/>
        <v>3045</v>
      </c>
      <c r="CJ302" s="246">
        <v>1.67</v>
      </c>
      <c r="CK302" s="389">
        <f t="shared" si="420"/>
        <v>1.79525</v>
      </c>
      <c r="CL302" s="389">
        <f t="shared" si="438"/>
        <v>1.8850125</v>
      </c>
      <c r="CM302" s="389">
        <f t="shared" si="439"/>
        <v>1.9792631249999999</v>
      </c>
      <c r="CN302" s="389">
        <f t="shared" si="440"/>
        <v>2.0287447031250001</v>
      </c>
      <c r="CO302" s="390">
        <f t="shared" si="441"/>
        <v>2.079463320703125</v>
      </c>
    </row>
    <row r="303" spans="1:93" ht="15" customHeight="1" x14ac:dyDescent="0.2">
      <c r="A303" s="684"/>
      <c r="B303" s="477" t="s">
        <v>200</v>
      </c>
      <c r="C303" s="299" t="s">
        <v>15</v>
      </c>
      <c r="D303" s="353">
        <v>1922</v>
      </c>
      <c r="E303" s="348">
        <v>2030</v>
      </c>
      <c r="F303" s="348">
        <v>2119</v>
      </c>
      <c r="G303" s="348">
        <v>2211</v>
      </c>
      <c r="H303" s="348">
        <v>2279</v>
      </c>
      <c r="I303" s="349">
        <v>2349</v>
      </c>
      <c r="J303" s="474">
        <f t="shared" si="360"/>
        <v>1349</v>
      </c>
      <c r="K303" s="344">
        <f t="shared" si="361"/>
        <v>1424</v>
      </c>
      <c r="L303" s="344">
        <f t="shared" si="362"/>
        <v>1487</v>
      </c>
      <c r="M303" s="344">
        <f t="shared" si="363"/>
        <v>1551</v>
      </c>
      <c r="N303" s="344">
        <f t="shared" si="364"/>
        <v>1599</v>
      </c>
      <c r="O303" s="345">
        <f t="shared" si="365"/>
        <v>1648</v>
      </c>
      <c r="P303" s="257">
        <f t="shared" si="366"/>
        <v>2402.5</v>
      </c>
      <c r="Q303" s="248">
        <f t="shared" si="367"/>
        <v>2537.5</v>
      </c>
      <c r="R303" s="248">
        <f t="shared" si="368"/>
        <v>2648.75</v>
      </c>
      <c r="S303" s="454">
        <f t="shared" si="421"/>
        <v>3178.3124999999995</v>
      </c>
      <c r="T303" s="454">
        <f t="shared" si="422"/>
        <v>3276.0624999999995</v>
      </c>
      <c r="U303" s="454">
        <f t="shared" si="423"/>
        <v>3376.6874999999995</v>
      </c>
      <c r="V303" s="452">
        <f t="shared" si="369"/>
        <v>1406</v>
      </c>
      <c r="W303" s="405">
        <f t="shared" si="370"/>
        <v>1485</v>
      </c>
      <c r="X303" s="405">
        <f t="shared" si="371"/>
        <v>1550</v>
      </c>
      <c r="Y303" s="405">
        <f t="shared" si="372"/>
        <v>1860</v>
      </c>
      <c r="Z303" s="405">
        <f t="shared" si="373"/>
        <v>1917</v>
      </c>
      <c r="AA303" s="410">
        <f t="shared" si="424"/>
        <v>1976</v>
      </c>
      <c r="AB303" s="257">
        <f t="shared" si="425"/>
        <v>2883</v>
      </c>
      <c r="AC303" s="248">
        <f t="shared" si="374"/>
        <v>3045</v>
      </c>
      <c r="AD303" s="248">
        <f t="shared" si="375"/>
        <v>3178.5</v>
      </c>
      <c r="AE303" s="454">
        <f t="shared" si="376"/>
        <v>3813.9749999999995</v>
      </c>
      <c r="AF303" s="454">
        <f t="shared" si="377"/>
        <v>3931.2749999999992</v>
      </c>
      <c r="AG303" s="457">
        <f t="shared" si="378"/>
        <v>4052.0249999999992</v>
      </c>
      <c r="AH303" s="409">
        <f t="shared" si="379"/>
        <v>1687</v>
      </c>
      <c r="AI303" s="405">
        <f t="shared" si="380"/>
        <v>1782</v>
      </c>
      <c r="AJ303" s="405">
        <f t="shared" si="381"/>
        <v>1860</v>
      </c>
      <c r="AK303" s="405">
        <f t="shared" si="382"/>
        <v>2232</v>
      </c>
      <c r="AL303" s="405">
        <f t="shared" si="383"/>
        <v>2300</v>
      </c>
      <c r="AM303" s="410">
        <f t="shared" si="384"/>
        <v>2371</v>
      </c>
      <c r="AN303" s="263">
        <f t="shared" si="426"/>
        <v>3162.25</v>
      </c>
      <c r="AO303" s="366">
        <f t="shared" si="385"/>
        <v>3358.75</v>
      </c>
      <c r="AP303" s="366">
        <f t="shared" si="386"/>
        <v>3512.625</v>
      </c>
      <c r="AQ303" s="469">
        <f t="shared" si="387"/>
        <v>4045.7312499999998</v>
      </c>
      <c r="AR303" s="469">
        <f t="shared" si="388"/>
        <v>4163.4562499999993</v>
      </c>
      <c r="AS303" s="470">
        <f t="shared" si="389"/>
        <v>4284.5187499999993</v>
      </c>
      <c r="AT303" s="445">
        <f t="shared" si="390"/>
        <v>1850</v>
      </c>
      <c r="AU303" s="446">
        <f t="shared" si="391"/>
        <v>1965</v>
      </c>
      <c r="AV303" s="446">
        <f t="shared" si="392"/>
        <v>2055</v>
      </c>
      <c r="AW303" s="446">
        <f t="shared" si="393"/>
        <v>2367</v>
      </c>
      <c r="AX303" s="446">
        <f t="shared" si="394"/>
        <v>2436</v>
      </c>
      <c r="AY303" s="447">
        <f t="shared" si="427"/>
        <v>2507</v>
      </c>
      <c r="AZ303" s="257">
        <f t="shared" si="428"/>
        <v>3441.5</v>
      </c>
      <c r="BA303" s="248">
        <f t="shared" si="395"/>
        <v>3672.5</v>
      </c>
      <c r="BB303" s="248">
        <f t="shared" si="396"/>
        <v>3846.75</v>
      </c>
      <c r="BC303" s="454">
        <f t="shared" si="397"/>
        <v>4277.4875000000002</v>
      </c>
      <c r="BD303" s="454">
        <f t="shared" si="398"/>
        <v>4395.6374999999998</v>
      </c>
      <c r="BE303" s="457">
        <f t="shared" si="399"/>
        <v>4517.0124999999998</v>
      </c>
      <c r="BF303" s="409">
        <f t="shared" si="400"/>
        <v>2014</v>
      </c>
      <c r="BG303" s="405">
        <f t="shared" si="401"/>
        <v>2149</v>
      </c>
      <c r="BH303" s="405">
        <f t="shared" si="402"/>
        <v>2251</v>
      </c>
      <c r="BI303" s="405">
        <f t="shared" si="403"/>
        <v>2503</v>
      </c>
      <c r="BJ303" s="405">
        <f t="shared" si="404"/>
        <v>2572</v>
      </c>
      <c r="BK303" s="410">
        <f t="shared" si="429"/>
        <v>2643</v>
      </c>
      <c r="BL303" s="263">
        <f t="shared" si="430"/>
        <v>3720.75</v>
      </c>
      <c r="BM303" s="264">
        <f t="shared" si="405"/>
        <v>3986.25</v>
      </c>
      <c r="BN303" s="264">
        <f t="shared" si="406"/>
        <v>4180.875</v>
      </c>
      <c r="BO303" s="454">
        <f t="shared" si="407"/>
        <v>4509.2437500000005</v>
      </c>
      <c r="BP303" s="454">
        <f t="shared" si="408"/>
        <v>4627.8187500000004</v>
      </c>
      <c r="BQ303" s="457">
        <f t="shared" si="409"/>
        <v>4749.5062500000004</v>
      </c>
      <c r="BR303" s="445">
        <f t="shared" si="410"/>
        <v>2177</v>
      </c>
      <c r="BS303" s="446">
        <f t="shared" si="411"/>
        <v>2332</v>
      </c>
      <c r="BT303" s="446">
        <f t="shared" si="412"/>
        <v>2446</v>
      </c>
      <c r="BU303" s="446">
        <f t="shared" si="413"/>
        <v>2638</v>
      </c>
      <c r="BV303" s="446">
        <f t="shared" si="414"/>
        <v>2708</v>
      </c>
      <c r="BW303" s="447">
        <f t="shared" si="431"/>
        <v>2779</v>
      </c>
      <c r="BX303" s="252">
        <v>4000</v>
      </c>
      <c r="BY303" s="387">
        <f t="shared" si="432"/>
        <v>4300</v>
      </c>
      <c r="BZ303" s="387">
        <f t="shared" si="433"/>
        <v>4515</v>
      </c>
      <c r="CA303" s="387">
        <f t="shared" si="434"/>
        <v>4741</v>
      </c>
      <c r="CB303" s="387">
        <f t="shared" si="435"/>
        <v>4860</v>
      </c>
      <c r="CC303" s="388">
        <f t="shared" si="436"/>
        <v>4982</v>
      </c>
      <c r="CD303" s="409">
        <f t="shared" si="415"/>
        <v>2340</v>
      </c>
      <c r="CE303" s="405">
        <f t="shared" si="416"/>
        <v>2516</v>
      </c>
      <c r="CF303" s="405">
        <f t="shared" si="417"/>
        <v>2642</v>
      </c>
      <c r="CG303" s="405">
        <f t="shared" si="418"/>
        <v>2774</v>
      </c>
      <c r="CH303" s="405">
        <f t="shared" si="419"/>
        <v>2844</v>
      </c>
      <c r="CI303" s="440">
        <f t="shared" si="437"/>
        <v>2915</v>
      </c>
      <c r="CJ303" s="246">
        <v>1.6</v>
      </c>
      <c r="CK303" s="389">
        <f t="shared" si="420"/>
        <v>1.7200000000000002</v>
      </c>
      <c r="CL303" s="389">
        <f t="shared" si="438"/>
        <v>1.8060000000000003</v>
      </c>
      <c r="CM303" s="389">
        <f t="shared" si="439"/>
        <v>1.8963000000000003</v>
      </c>
      <c r="CN303" s="389">
        <f t="shared" si="440"/>
        <v>1.9437075000000004</v>
      </c>
      <c r="CO303" s="390">
        <f t="shared" si="441"/>
        <v>1.9923001875000004</v>
      </c>
    </row>
    <row r="304" spans="1:93" ht="15.75" customHeight="1" thickBot="1" x14ac:dyDescent="0.25">
      <c r="A304" s="685"/>
      <c r="B304" s="488" t="s">
        <v>288</v>
      </c>
      <c r="C304" s="300" t="s">
        <v>15</v>
      </c>
      <c r="D304" s="354">
        <v>1604</v>
      </c>
      <c r="E304" s="350">
        <v>1662</v>
      </c>
      <c r="F304" s="350">
        <v>1703</v>
      </c>
      <c r="G304" s="350">
        <v>1747</v>
      </c>
      <c r="H304" s="350">
        <v>1770</v>
      </c>
      <c r="I304" s="351">
        <v>1793</v>
      </c>
      <c r="J304" s="475">
        <f t="shared" si="360"/>
        <v>1126</v>
      </c>
      <c r="K304" s="422">
        <f t="shared" si="361"/>
        <v>1166</v>
      </c>
      <c r="L304" s="422">
        <f t="shared" si="362"/>
        <v>1195</v>
      </c>
      <c r="M304" s="422">
        <f t="shared" si="363"/>
        <v>1226</v>
      </c>
      <c r="N304" s="422">
        <f t="shared" si="364"/>
        <v>1242</v>
      </c>
      <c r="O304" s="423">
        <f t="shared" si="365"/>
        <v>1258</v>
      </c>
      <c r="P304" s="260">
        <f t="shared" si="366"/>
        <v>2005</v>
      </c>
      <c r="Q304" s="261">
        <f t="shared" si="367"/>
        <v>2077.5</v>
      </c>
      <c r="R304" s="261">
        <f t="shared" si="368"/>
        <v>2128.75</v>
      </c>
      <c r="S304" s="458">
        <f t="shared" si="421"/>
        <v>2511.3125</v>
      </c>
      <c r="T304" s="458">
        <f t="shared" si="422"/>
        <v>2544.375</v>
      </c>
      <c r="U304" s="458">
        <f t="shared" si="423"/>
        <v>2577.4375</v>
      </c>
      <c r="V304" s="453">
        <f t="shared" si="369"/>
        <v>1173</v>
      </c>
      <c r="W304" s="412">
        <f t="shared" si="370"/>
        <v>1216</v>
      </c>
      <c r="X304" s="412">
        <f t="shared" si="371"/>
        <v>1246</v>
      </c>
      <c r="Y304" s="412">
        <f t="shared" si="372"/>
        <v>1470</v>
      </c>
      <c r="Z304" s="412">
        <f t="shared" si="373"/>
        <v>1489</v>
      </c>
      <c r="AA304" s="413">
        <f t="shared" si="424"/>
        <v>1508</v>
      </c>
      <c r="AB304" s="260">
        <f t="shared" si="425"/>
        <v>2406</v>
      </c>
      <c r="AC304" s="261">
        <f t="shared" si="374"/>
        <v>2493</v>
      </c>
      <c r="AD304" s="261">
        <f t="shared" si="375"/>
        <v>2554.5</v>
      </c>
      <c r="AE304" s="458">
        <f t="shared" si="376"/>
        <v>3013.5749999999998</v>
      </c>
      <c r="AF304" s="458">
        <f t="shared" si="377"/>
        <v>3053.25</v>
      </c>
      <c r="AG304" s="459">
        <f t="shared" si="378"/>
        <v>3092.9249999999997</v>
      </c>
      <c r="AH304" s="411">
        <f t="shared" si="379"/>
        <v>1408</v>
      </c>
      <c r="AI304" s="412">
        <f t="shared" si="380"/>
        <v>1459</v>
      </c>
      <c r="AJ304" s="412">
        <f t="shared" si="381"/>
        <v>1495</v>
      </c>
      <c r="AK304" s="412">
        <f t="shared" si="382"/>
        <v>1763</v>
      </c>
      <c r="AL304" s="412">
        <f t="shared" si="383"/>
        <v>1787</v>
      </c>
      <c r="AM304" s="413">
        <f t="shared" si="384"/>
        <v>1810</v>
      </c>
      <c r="AN304" s="269">
        <f t="shared" si="426"/>
        <v>2792</v>
      </c>
      <c r="AO304" s="432">
        <f t="shared" si="385"/>
        <v>2931.5</v>
      </c>
      <c r="AP304" s="432">
        <f t="shared" si="386"/>
        <v>3030.875</v>
      </c>
      <c r="AQ304" s="471">
        <f t="shared" si="387"/>
        <v>3430.9312499999996</v>
      </c>
      <c r="AR304" s="471">
        <f t="shared" si="388"/>
        <v>3490.1875</v>
      </c>
      <c r="AS304" s="472">
        <f t="shared" si="389"/>
        <v>3550.1937499999999</v>
      </c>
      <c r="AT304" s="448">
        <f t="shared" si="390"/>
        <v>1634</v>
      </c>
      <c r="AU304" s="449">
        <f t="shared" si="391"/>
        <v>1715</v>
      </c>
      <c r="AV304" s="449">
        <f t="shared" si="392"/>
        <v>1774</v>
      </c>
      <c r="AW304" s="449">
        <f t="shared" si="393"/>
        <v>2008</v>
      </c>
      <c r="AX304" s="449">
        <f t="shared" si="394"/>
        <v>2042</v>
      </c>
      <c r="AY304" s="450">
        <f t="shared" si="427"/>
        <v>2077</v>
      </c>
      <c r="AZ304" s="260">
        <f t="shared" si="428"/>
        <v>3178</v>
      </c>
      <c r="BA304" s="261">
        <f t="shared" si="395"/>
        <v>3370</v>
      </c>
      <c r="BB304" s="261">
        <f t="shared" si="396"/>
        <v>3507.25</v>
      </c>
      <c r="BC304" s="458">
        <f t="shared" si="397"/>
        <v>3848.2874999999995</v>
      </c>
      <c r="BD304" s="458">
        <f t="shared" si="398"/>
        <v>3927.125</v>
      </c>
      <c r="BE304" s="459">
        <f t="shared" si="399"/>
        <v>4007.4625000000001</v>
      </c>
      <c r="BF304" s="411">
        <f t="shared" si="400"/>
        <v>1860</v>
      </c>
      <c r="BG304" s="412">
        <f t="shared" si="401"/>
        <v>1972</v>
      </c>
      <c r="BH304" s="412">
        <f t="shared" si="402"/>
        <v>2052</v>
      </c>
      <c r="BI304" s="412">
        <f t="shared" si="403"/>
        <v>2252</v>
      </c>
      <c r="BJ304" s="412">
        <f t="shared" si="404"/>
        <v>2298</v>
      </c>
      <c r="BK304" s="413">
        <f t="shared" si="429"/>
        <v>2345</v>
      </c>
      <c r="BL304" s="269">
        <f t="shared" si="430"/>
        <v>3564</v>
      </c>
      <c r="BM304" s="270">
        <f t="shared" si="405"/>
        <v>3808.5</v>
      </c>
      <c r="BN304" s="270">
        <f t="shared" si="406"/>
        <v>3983.625</v>
      </c>
      <c r="BO304" s="458">
        <f t="shared" si="407"/>
        <v>4265.6437499999993</v>
      </c>
      <c r="BP304" s="458">
        <f t="shared" si="408"/>
        <v>4364.0625</v>
      </c>
      <c r="BQ304" s="459">
        <f t="shared" si="409"/>
        <v>4464.7312499999998</v>
      </c>
      <c r="BR304" s="448">
        <f t="shared" si="410"/>
        <v>2085</v>
      </c>
      <c r="BS304" s="449">
        <f t="shared" si="411"/>
        <v>2228</v>
      </c>
      <c r="BT304" s="449">
        <f t="shared" si="412"/>
        <v>2331</v>
      </c>
      <c r="BU304" s="449">
        <f t="shared" si="413"/>
        <v>2496</v>
      </c>
      <c r="BV304" s="449">
        <f t="shared" si="414"/>
        <v>2553</v>
      </c>
      <c r="BW304" s="450">
        <f t="shared" si="431"/>
        <v>2612</v>
      </c>
      <c r="BX304" s="253">
        <v>3950</v>
      </c>
      <c r="BY304" s="431">
        <f t="shared" si="432"/>
        <v>4247</v>
      </c>
      <c r="BZ304" s="431">
        <f t="shared" si="433"/>
        <v>4460</v>
      </c>
      <c r="CA304" s="431">
        <f t="shared" si="434"/>
        <v>4683</v>
      </c>
      <c r="CB304" s="431">
        <f t="shared" si="435"/>
        <v>4801</v>
      </c>
      <c r="CC304" s="433">
        <f t="shared" si="436"/>
        <v>4922</v>
      </c>
      <c r="CD304" s="411">
        <f t="shared" si="415"/>
        <v>2311</v>
      </c>
      <c r="CE304" s="412">
        <f t="shared" si="416"/>
        <v>2485</v>
      </c>
      <c r="CF304" s="412">
        <f t="shared" si="417"/>
        <v>2610</v>
      </c>
      <c r="CG304" s="412">
        <f t="shared" si="418"/>
        <v>2740</v>
      </c>
      <c r="CH304" s="412">
        <f t="shared" si="419"/>
        <v>2809</v>
      </c>
      <c r="CI304" s="441">
        <f t="shared" si="437"/>
        <v>2880</v>
      </c>
      <c r="CJ304" s="247">
        <v>1.58</v>
      </c>
      <c r="CK304" s="391">
        <f t="shared" si="420"/>
        <v>1.6985000000000001</v>
      </c>
      <c r="CL304" s="391">
        <f t="shared" si="438"/>
        <v>1.783425</v>
      </c>
      <c r="CM304" s="391">
        <f t="shared" si="439"/>
        <v>1.87259625</v>
      </c>
      <c r="CN304" s="391">
        <f t="shared" si="440"/>
        <v>1.91941115625</v>
      </c>
      <c r="CO304" s="392">
        <f t="shared" si="441"/>
        <v>1.9673964351562501</v>
      </c>
    </row>
    <row r="305" spans="1:93" ht="25.5" x14ac:dyDescent="0.2">
      <c r="A305" s="683">
        <v>4</v>
      </c>
      <c r="B305" s="487" t="s">
        <v>297</v>
      </c>
      <c r="C305" s="486" t="s">
        <v>15</v>
      </c>
      <c r="D305" s="352">
        <v>2140</v>
      </c>
      <c r="E305" s="346">
        <v>2261</v>
      </c>
      <c r="F305" s="346">
        <v>2362</v>
      </c>
      <c r="G305" s="346">
        <v>2465</v>
      </c>
      <c r="H305" s="346">
        <v>2542</v>
      </c>
      <c r="I305" s="347">
        <v>2620</v>
      </c>
      <c r="J305" s="473">
        <f t="shared" si="360"/>
        <v>1501</v>
      </c>
      <c r="K305" s="419">
        <f t="shared" si="361"/>
        <v>1586</v>
      </c>
      <c r="L305" s="419">
        <f t="shared" si="362"/>
        <v>1657</v>
      </c>
      <c r="M305" s="419">
        <f t="shared" si="363"/>
        <v>1729</v>
      </c>
      <c r="N305" s="419">
        <f t="shared" si="364"/>
        <v>1783</v>
      </c>
      <c r="O305" s="420">
        <f t="shared" si="365"/>
        <v>1838</v>
      </c>
      <c r="P305" s="415">
        <f t="shared" si="366"/>
        <v>2675</v>
      </c>
      <c r="Q305" s="416">
        <f t="shared" si="367"/>
        <v>2826.25</v>
      </c>
      <c r="R305" s="416">
        <f t="shared" si="368"/>
        <v>2952.5</v>
      </c>
      <c r="S305" s="455">
        <f t="shared" si="421"/>
        <v>3543.4374999999995</v>
      </c>
      <c r="T305" s="455">
        <f t="shared" si="422"/>
        <v>3654.1249999999995</v>
      </c>
      <c r="U305" s="455">
        <f t="shared" si="423"/>
        <v>3766.2499999999995</v>
      </c>
      <c r="V305" s="451">
        <f t="shared" si="369"/>
        <v>1565</v>
      </c>
      <c r="W305" s="407">
        <f t="shared" si="370"/>
        <v>1654</v>
      </c>
      <c r="X305" s="407">
        <f t="shared" si="371"/>
        <v>1728</v>
      </c>
      <c r="Y305" s="407">
        <f t="shared" si="372"/>
        <v>2073</v>
      </c>
      <c r="Z305" s="407">
        <f t="shared" si="373"/>
        <v>2138</v>
      </c>
      <c r="AA305" s="408">
        <f t="shared" si="424"/>
        <v>2204</v>
      </c>
      <c r="AB305" s="415">
        <f t="shared" si="425"/>
        <v>3210</v>
      </c>
      <c r="AC305" s="416">
        <f t="shared" si="374"/>
        <v>3391.5</v>
      </c>
      <c r="AD305" s="416">
        <f t="shared" si="375"/>
        <v>3543</v>
      </c>
      <c r="AE305" s="455">
        <f t="shared" si="376"/>
        <v>4252.1249999999991</v>
      </c>
      <c r="AF305" s="455">
        <f t="shared" si="377"/>
        <v>4384.9499999999989</v>
      </c>
      <c r="AG305" s="456">
        <f t="shared" si="378"/>
        <v>4519.4999999999991</v>
      </c>
      <c r="AH305" s="406">
        <f t="shared" si="379"/>
        <v>1878</v>
      </c>
      <c r="AI305" s="407">
        <f t="shared" si="380"/>
        <v>1985</v>
      </c>
      <c r="AJ305" s="407">
        <f t="shared" si="381"/>
        <v>2073</v>
      </c>
      <c r="AK305" s="407">
        <f t="shared" si="382"/>
        <v>2488</v>
      </c>
      <c r="AL305" s="407">
        <f t="shared" si="383"/>
        <v>2566</v>
      </c>
      <c r="AM305" s="408">
        <f t="shared" si="384"/>
        <v>2644</v>
      </c>
      <c r="AN305" s="429">
        <f t="shared" si="426"/>
        <v>3483</v>
      </c>
      <c r="AO305" s="427">
        <f t="shared" si="385"/>
        <v>3699.875</v>
      </c>
      <c r="AP305" s="427">
        <f t="shared" si="386"/>
        <v>3871.5</v>
      </c>
      <c r="AQ305" s="467">
        <f t="shared" si="387"/>
        <v>4464.0937499999991</v>
      </c>
      <c r="AR305" s="467">
        <f t="shared" si="388"/>
        <v>4595.7124999999996</v>
      </c>
      <c r="AS305" s="468">
        <f t="shared" si="389"/>
        <v>4729.3749999999991</v>
      </c>
      <c r="AT305" s="442">
        <f t="shared" si="390"/>
        <v>2038</v>
      </c>
      <c r="AU305" s="443">
        <f t="shared" si="391"/>
        <v>2165</v>
      </c>
      <c r="AV305" s="443">
        <f t="shared" si="392"/>
        <v>2265</v>
      </c>
      <c r="AW305" s="443">
        <f t="shared" si="393"/>
        <v>2612</v>
      </c>
      <c r="AX305" s="443">
        <f t="shared" si="394"/>
        <v>2689</v>
      </c>
      <c r="AY305" s="444">
        <f t="shared" si="427"/>
        <v>2767</v>
      </c>
      <c r="AZ305" s="415">
        <f t="shared" si="428"/>
        <v>3756</v>
      </c>
      <c r="BA305" s="416">
        <f t="shared" si="395"/>
        <v>4008.25</v>
      </c>
      <c r="BB305" s="416">
        <f t="shared" si="396"/>
        <v>4200</v>
      </c>
      <c r="BC305" s="455">
        <f t="shared" si="397"/>
        <v>4676.0624999999991</v>
      </c>
      <c r="BD305" s="455">
        <f t="shared" si="398"/>
        <v>4806.4750000000004</v>
      </c>
      <c r="BE305" s="456">
        <f t="shared" si="399"/>
        <v>4939.2499999999991</v>
      </c>
      <c r="BF305" s="406">
        <f t="shared" si="400"/>
        <v>2198</v>
      </c>
      <c r="BG305" s="407">
        <f t="shared" si="401"/>
        <v>2345</v>
      </c>
      <c r="BH305" s="407">
        <f t="shared" si="402"/>
        <v>2457</v>
      </c>
      <c r="BI305" s="407">
        <f t="shared" si="403"/>
        <v>2736</v>
      </c>
      <c r="BJ305" s="407">
        <f t="shared" si="404"/>
        <v>2812</v>
      </c>
      <c r="BK305" s="408">
        <f t="shared" si="429"/>
        <v>2890</v>
      </c>
      <c r="BL305" s="429">
        <f t="shared" si="430"/>
        <v>4029</v>
      </c>
      <c r="BM305" s="434">
        <f t="shared" si="405"/>
        <v>4316.625</v>
      </c>
      <c r="BN305" s="434">
        <f t="shared" si="406"/>
        <v>4528.5</v>
      </c>
      <c r="BO305" s="455">
        <f t="shared" si="407"/>
        <v>4888.0312499999991</v>
      </c>
      <c r="BP305" s="455">
        <f t="shared" si="408"/>
        <v>5017.2375000000011</v>
      </c>
      <c r="BQ305" s="456">
        <f t="shared" si="409"/>
        <v>5149.1249999999991</v>
      </c>
      <c r="BR305" s="442">
        <f t="shared" si="410"/>
        <v>2357</v>
      </c>
      <c r="BS305" s="443">
        <f t="shared" si="411"/>
        <v>2526</v>
      </c>
      <c r="BT305" s="443">
        <f t="shared" si="412"/>
        <v>2650</v>
      </c>
      <c r="BU305" s="443">
        <f t="shared" si="413"/>
        <v>2860</v>
      </c>
      <c r="BV305" s="443">
        <f t="shared" si="414"/>
        <v>2936</v>
      </c>
      <c r="BW305" s="444">
        <f t="shared" si="431"/>
        <v>3013</v>
      </c>
      <c r="BX305" s="430">
        <v>4302</v>
      </c>
      <c r="BY305" s="426">
        <f t="shared" si="432"/>
        <v>4625</v>
      </c>
      <c r="BZ305" s="426">
        <f t="shared" si="433"/>
        <v>4857</v>
      </c>
      <c r="CA305" s="426">
        <f t="shared" si="434"/>
        <v>5100</v>
      </c>
      <c r="CB305" s="426">
        <f t="shared" si="435"/>
        <v>5228</v>
      </c>
      <c r="CC305" s="428">
        <f t="shared" si="436"/>
        <v>5359</v>
      </c>
      <c r="CD305" s="406">
        <f t="shared" si="415"/>
        <v>2517</v>
      </c>
      <c r="CE305" s="407">
        <f t="shared" si="416"/>
        <v>2706</v>
      </c>
      <c r="CF305" s="407">
        <f t="shared" si="417"/>
        <v>2842</v>
      </c>
      <c r="CG305" s="407">
        <f t="shared" si="418"/>
        <v>2984</v>
      </c>
      <c r="CH305" s="407">
        <f t="shared" si="419"/>
        <v>3059</v>
      </c>
      <c r="CI305" s="439">
        <f t="shared" si="437"/>
        <v>3136</v>
      </c>
      <c r="CJ305" s="402">
        <v>1.72</v>
      </c>
      <c r="CK305" s="403">
        <f t="shared" si="420"/>
        <v>1.849</v>
      </c>
      <c r="CL305" s="403">
        <f t="shared" si="438"/>
        <v>1.9414499999999999</v>
      </c>
      <c r="CM305" s="403">
        <f t="shared" si="439"/>
        <v>2.0385225</v>
      </c>
      <c r="CN305" s="403">
        <f t="shared" si="440"/>
        <v>2.0894855625000002</v>
      </c>
      <c r="CO305" s="404">
        <f t="shared" si="441"/>
        <v>2.1417227015625002</v>
      </c>
    </row>
    <row r="306" spans="1:93" ht="15" customHeight="1" x14ac:dyDescent="0.2">
      <c r="A306" s="684"/>
      <c r="B306" s="482" t="s">
        <v>296</v>
      </c>
      <c r="C306" s="299" t="s">
        <v>15</v>
      </c>
      <c r="D306" s="353">
        <v>1899</v>
      </c>
      <c r="E306" s="348">
        <v>2005</v>
      </c>
      <c r="F306" s="348">
        <v>2094</v>
      </c>
      <c r="G306" s="348">
        <v>2184</v>
      </c>
      <c r="H306" s="348">
        <v>2252</v>
      </c>
      <c r="I306" s="349">
        <v>2320</v>
      </c>
      <c r="J306" s="474">
        <f t="shared" si="360"/>
        <v>1332</v>
      </c>
      <c r="K306" s="344">
        <f t="shared" si="361"/>
        <v>1407</v>
      </c>
      <c r="L306" s="344">
        <f t="shared" si="362"/>
        <v>1469</v>
      </c>
      <c r="M306" s="344">
        <f t="shared" si="363"/>
        <v>1532</v>
      </c>
      <c r="N306" s="344">
        <f t="shared" si="364"/>
        <v>1580</v>
      </c>
      <c r="O306" s="345">
        <f t="shared" si="365"/>
        <v>1628</v>
      </c>
      <c r="P306" s="257">
        <f t="shared" si="366"/>
        <v>2373.75</v>
      </c>
      <c r="Q306" s="248">
        <f t="shared" si="367"/>
        <v>2506.25</v>
      </c>
      <c r="R306" s="248">
        <f t="shared" si="368"/>
        <v>2617.5</v>
      </c>
      <c r="S306" s="454">
        <f t="shared" si="421"/>
        <v>3139.4999999999995</v>
      </c>
      <c r="T306" s="454">
        <f t="shared" si="422"/>
        <v>3237.2499999999995</v>
      </c>
      <c r="U306" s="454">
        <f t="shared" si="423"/>
        <v>3334.9999999999995</v>
      </c>
      <c r="V306" s="452">
        <f t="shared" si="369"/>
        <v>1389</v>
      </c>
      <c r="W306" s="405">
        <f t="shared" si="370"/>
        <v>1467</v>
      </c>
      <c r="X306" s="405">
        <f t="shared" si="371"/>
        <v>1532</v>
      </c>
      <c r="Y306" s="405">
        <f t="shared" si="372"/>
        <v>1837</v>
      </c>
      <c r="Z306" s="405">
        <f t="shared" si="373"/>
        <v>1894</v>
      </c>
      <c r="AA306" s="410">
        <f t="shared" si="424"/>
        <v>1951</v>
      </c>
      <c r="AB306" s="257">
        <f t="shared" si="425"/>
        <v>2848.5</v>
      </c>
      <c r="AC306" s="248">
        <f t="shared" si="374"/>
        <v>3007.5</v>
      </c>
      <c r="AD306" s="248">
        <f t="shared" si="375"/>
        <v>3141</v>
      </c>
      <c r="AE306" s="454">
        <f t="shared" si="376"/>
        <v>3767.3999999999992</v>
      </c>
      <c r="AF306" s="454">
        <f t="shared" si="377"/>
        <v>3884.6999999999994</v>
      </c>
      <c r="AG306" s="457">
        <f t="shared" si="378"/>
        <v>4001.9999999999991</v>
      </c>
      <c r="AH306" s="409">
        <f t="shared" si="379"/>
        <v>1667</v>
      </c>
      <c r="AI306" s="405">
        <f t="shared" si="380"/>
        <v>1760</v>
      </c>
      <c r="AJ306" s="405">
        <f t="shared" si="381"/>
        <v>1838</v>
      </c>
      <c r="AK306" s="405">
        <f t="shared" si="382"/>
        <v>2204</v>
      </c>
      <c r="AL306" s="405">
        <f t="shared" si="383"/>
        <v>2273</v>
      </c>
      <c r="AM306" s="410">
        <f t="shared" si="384"/>
        <v>2342</v>
      </c>
      <c r="AN306" s="263">
        <f t="shared" si="426"/>
        <v>3190.375</v>
      </c>
      <c r="AO306" s="366">
        <f t="shared" si="385"/>
        <v>3388.875</v>
      </c>
      <c r="AP306" s="366">
        <f t="shared" si="386"/>
        <v>3545.75</v>
      </c>
      <c r="AQ306" s="469">
        <f t="shared" si="387"/>
        <v>4075.0499999999993</v>
      </c>
      <c r="AR306" s="469">
        <f t="shared" si="388"/>
        <v>4194.2749999999996</v>
      </c>
      <c r="AS306" s="470">
        <f t="shared" si="389"/>
        <v>4314.4999999999991</v>
      </c>
      <c r="AT306" s="445">
        <f t="shared" si="390"/>
        <v>1867</v>
      </c>
      <c r="AU306" s="446">
        <f t="shared" si="391"/>
        <v>1983</v>
      </c>
      <c r="AV306" s="446">
        <f t="shared" si="392"/>
        <v>2075</v>
      </c>
      <c r="AW306" s="446">
        <f t="shared" si="393"/>
        <v>2384</v>
      </c>
      <c r="AX306" s="446">
        <f t="shared" si="394"/>
        <v>2454</v>
      </c>
      <c r="AY306" s="447">
        <f t="shared" si="427"/>
        <v>2524</v>
      </c>
      <c r="AZ306" s="257">
        <f t="shared" si="428"/>
        <v>3532.25</v>
      </c>
      <c r="BA306" s="248">
        <f t="shared" si="395"/>
        <v>3770.25</v>
      </c>
      <c r="BB306" s="248">
        <f t="shared" si="396"/>
        <v>3950.5</v>
      </c>
      <c r="BC306" s="454">
        <f t="shared" si="397"/>
        <v>4382.7</v>
      </c>
      <c r="BD306" s="454">
        <f t="shared" si="398"/>
        <v>4503.8499999999995</v>
      </c>
      <c r="BE306" s="457">
        <f t="shared" si="399"/>
        <v>4626.9999999999991</v>
      </c>
      <c r="BF306" s="409">
        <f t="shared" si="400"/>
        <v>2067</v>
      </c>
      <c r="BG306" s="405">
        <f t="shared" si="401"/>
        <v>2206</v>
      </c>
      <c r="BH306" s="405">
        <f t="shared" si="402"/>
        <v>2312</v>
      </c>
      <c r="BI306" s="405">
        <f t="shared" si="403"/>
        <v>2564</v>
      </c>
      <c r="BJ306" s="405">
        <f t="shared" si="404"/>
        <v>2635</v>
      </c>
      <c r="BK306" s="410">
        <f t="shared" si="429"/>
        <v>2707</v>
      </c>
      <c r="BL306" s="263">
        <f t="shared" si="430"/>
        <v>3874.125</v>
      </c>
      <c r="BM306" s="264">
        <f t="shared" si="405"/>
        <v>4151.625</v>
      </c>
      <c r="BN306" s="264">
        <f t="shared" si="406"/>
        <v>4355.25</v>
      </c>
      <c r="BO306" s="454">
        <f t="shared" si="407"/>
        <v>4690.3500000000004</v>
      </c>
      <c r="BP306" s="454">
        <f t="shared" si="408"/>
        <v>4813.4249999999993</v>
      </c>
      <c r="BQ306" s="457">
        <f t="shared" si="409"/>
        <v>4939.4999999999991</v>
      </c>
      <c r="BR306" s="445">
        <f t="shared" si="410"/>
        <v>2267</v>
      </c>
      <c r="BS306" s="446">
        <f t="shared" si="411"/>
        <v>2429</v>
      </c>
      <c r="BT306" s="446">
        <f t="shared" si="412"/>
        <v>2548</v>
      </c>
      <c r="BU306" s="446">
        <f t="shared" si="413"/>
        <v>2744</v>
      </c>
      <c r="BV306" s="446">
        <f t="shared" si="414"/>
        <v>2816</v>
      </c>
      <c r="BW306" s="447">
        <f t="shared" si="431"/>
        <v>2890</v>
      </c>
      <c r="BX306" s="252">
        <v>4216</v>
      </c>
      <c r="BY306" s="387">
        <f t="shared" si="432"/>
        <v>4533</v>
      </c>
      <c r="BZ306" s="387">
        <f t="shared" si="433"/>
        <v>4760</v>
      </c>
      <c r="CA306" s="387">
        <f t="shared" si="434"/>
        <v>4998</v>
      </c>
      <c r="CB306" s="387">
        <f t="shared" si="435"/>
        <v>5123</v>
      </c>
      <c r="CC306" s="388">
        <f t="shared" si="436"/>
        <v>5252</v>
      </c>
      <c r="CD306" s="409">
        <f t="shared" si="415"/>
        <v>2467</v>
      </c>
      <c r="CE306" s="405">
        <f t="shared" si="416"/>
        <v>2652</v>
      </c>
      <c r="CF306" s="405">
        <f t="shared" si="417"/>
        <v>2785</v>
      </c>
      <c r="CG306" s="405">
        <f t="shared" si="418"/>
        <v>2924</v>
      </c>
      <c r="CH306" s="405">
        <f t="shared" si="419"/>
        <v>2997</v>
      </c>
      <c r="CI306" s="440">
        <f t="shared" si="437"/>
        <v>3073</v>
      </c>
      <c r="CJ306" s="246">
        <v>1.69</v>
      </c>
      <c r="CK306" s="389">
        <f t="shared" si="420"/>
        <v>1.8167499999999999</v>
      </c>
      <c r="CL306" s="389">
        <f t="shared" si="438"/>
        <v>1.9075874999999998</v>
      </c>
      <c r="CM306" s="389">
        <f t="shared" si="439"/>
        <v>2.0029668749999998</v>
      </c>
      <c r="CN306" s="389">
        <f t="shared" si="440"/>
        <v>2.0530410468749998</v>
      </c>
      <c r="CO306" s="390">
        <f t="shared" si="441"/>
        <v>2.1043670730468746</v>
      </c>
    </row>
    <row r="307" spans="1:93" ht="15.75" customHeight="1" thickBot="1" x14ac:dyDescent="0.25">
      <c r="A307" s="685"/>
      <c r="B307" s="499" t="s">
        <v>138</v>
      </c>
      <c r="C307" s="300" t="s">
        <v>15</v>
      </c>
      <c r="D307" s="354">
        <v>1604</v>
      </c>
      <c r="E307" s="350">
        <v>1662</v>
      </c>
      <c r="F307" s="350">
        <v>1703</v>
      </c>
      <c r="G307" s="350">
        <v>1747</v>
      </c>
      <c r="H307" s="350">
        <v>1770</v>
      </c>
      <c r="I307" s="351">
        <v>1793</v>
      </c>
      <c r="J307" s="475">
        <f t="shared" si="360"/>
        <v>1126</v>
      </c>
      <c r="K307" s="422">
        <f t="shared" si="361"/>
        <v>1166</v>
      </c>
      <c r="L307" s="422">
        <f t="shared" si="362"/>
        <v>1195</v>
      </c>
      <c r="M307" s="422">
        <f t="shared" si="363"/>
        <v>1226</v>
      </c>
      <c r="N307" s="422">
        <f t="shared" si="364"/>
        <v>1242</v>
      </c>
      <c r="O307" s="423">
        <f t="shared" si="365"/>
        <v>1258</v>
      </c>
      <c r="P307" s="260">
        <f t="shared" si="366"/>
        <v>2005</v>
      </c>
      <c r="Q307" s="261">
        <f t="shared" si="367"/>
        <v>2077.5</v>
      </c>
      <c r="R307" s="261">
        <f t="shared" si="368"/>
        <v>2128.75</v>
      </c>
      <c r="S307" s="458">
        <f t="shared" si="421"/>
        <v>2511.3125</v>
      </c>
      <c r="T307" s="458">
        <f t="shared" si="422"/>
        <v>2544.375</v>
      </c>
      <c r="U307" s="458">
        <f t="shared" si="423"/>
        <v>2577.4375</v>
      </c>
      <c r="V307" s="453">
        <f t="shared" si="369"/>
        <v>1173</v>
      </c>
      <c r="W307" s="412">
        <f t="shared" si="370"/>
        <v>1216</v>
      </c>
      <c r="X307" s="412">
        <f t="shared" si="371"/>
        <v>1246</v>
      </c>
      <c r="Y307" s="412">
        <f t="shared" si="372"/>
        <v>1470</v>
      </c>
      <c r="Z307" s="412">
        <f t="shared" si="373"/>
        <v>1489</v>
      </c>
      <c r="AA307" s="413">
        <f t="shared" si="424"/>
        <v>1508</v>
      </c>
      <c r="AB307" s="260">
        <f t="shared" si="425"/>
        <v>2406</v>
      </c>
      <c r="AC307" s="261">
        <f t="shared" si="374"/>
        <v>2493</v>
      </c>
      <c r="AD307" s="261">
        <f t="shared" si="375"/>
        <v>2554.5</v>
      </c>
      <c r="AE307" s="458">
        <f t="shared" si="376"/>
        <v>3013.5749999999998</v>
      </c>
      <c r="AF307" s="458">
        <f t="shared" si="377"/>
        <v>3053.25</v>
      </c>
      <c r="AG307" s="459">
        <f t="shared" si="378"/>
        <v>3092.9249999999997</v>
      </c>
      <c r="AH307" s="411">
        <f t="shared" si="379"/>
        <v>1408</v>
      </c>
      <c r="AI307" s="412">
        <f t="shared" si="380"/>
        <v>1459</v>
      </c>
      <c r="AJ307" s="412">
        <f t="shared" si="381"/>
        <v>1495</v>
      </c>
      <c r="AK307" s="412">
        <f t="shared" si="382"/>
        <v>1763</v>
      </c>
      <c r="AL307" s="412">
        <f t="shared" si="383"/>
        <v>1787</v>
      </c>
      <c r="AM307" s="413">
        <f t="shared" si="384"/>
        <v>1810</v>
      </c>
      <c r="AN307" s="269">
        <f t="shared" si="426"/>
        <v>2792</v>
      </c>
      <c r="AO307" s="432">
        <f t="shared" si="385"/>
        <v>2931.5</v>
      </c>
      <c r="AP307" s="432">
        <f t="shared" si="386"/>
        <v>3030.875</v>
      </c>
      <c r="AQ307" s="471">
        <f t="shared" si="387"/>
        <v>3430.9312499999996</v>
      </c>
      <c r="AR307" s="471">
        <f t="shared" si="388"/>
        <v>3490.1875</v>
      </c>
      <c r="AS307" s="472">
        <f t="shared" si="389"/>
        <v>3550.1937499999999</v>
      </c>
      <c r="AT307" s="448">
        <f t="shared" si="390"/>
        <v>1634</v>
      </c>
      <c r="AU307" s="449">
        <f t="shared" si="391"/>
        <v>1715</v>
      </c>
      <c r="AV307" s="449">
        <f t="shared" si="392"/>
        <v>1774</v>
      </c>
      <c r="AW307" s="449">
        <f t="shared" si="393"/>
        <v>2008</v>
      </c>
      <c r="AX307" s="449">
        <f t="shared" si="394"/>
        <v>2042</v>
      </c>
      <c r="AY307" s="450">
        <f t="shared" si="427"/>
        <v>2077</v>
      </c>
      <c r="AZ307" s="260">
        <f t="shared" si="428"/>
        <v>3178</v>
      </c>
      <c r="BA307" s="261">
        <f t="shared" si="395"/>
        <v>3370</v>
      </c>
      <c r="BB307" s="261">
        <f t="shared" si="396"/>
        <v>3507.25</v>
      </c>
      <c r="BC307" s="458">
        <f t="shared" si="397"/>
        <v>3848.2874999999995</v>
      </c>
      <c r="BD307" s="458">
        <f t="shared" si="398"/>
        <v>3927.125</v>
      </c>
      <c r="BE307" s="459">
        <f t="shared" si="399"/>
        <v>4007.4625000000001</v>
      </c>
      <c r="BF307" s="411">
        <f t="shared" si="400"/>
        <v>1860</v>
      </c>
      <c r="BG307" s="412">
        <f t="shared" si="401"/>
        <v>1972</v>
      </c>
      <c r="BH307" s="412">
        <f t="shared" si="402"/>
        <v>2052</v>
      </c>
      <c r="BI307" s="412">
        <f t="shared" si="403"/>
        <v>2252</v>
      </c>
      <c r="BJ307" s="412">
        <f t="shared" si="404"/>
        <v>2298</v>
      </c>
      <c r="BK307" s="413">
        <f t="shared" si="429"/>
        <v>2345</v>
      </c>
      <c r="BL307" s="269">
        <f t="shared" si="430"/>
        <v>3564</v>
      </c>
      <c r="BM307" s="270">
        <f t="shared" si="405"/>
        <v>3808.5</v>
      </c>
      <c r="BN307" s="270">
        <f t="shared" si="406"/>
        <v>3983.625</v>
      </c>
      <c r="BO307" s="458">
        <f t="shared" si="407"/>
        <v>4265.6437499999993</v>
      </c>
      <c r="BP307" s="458">
        <f t="shared" si="408"/>
        <v>4364.0625</v>
      </c>
      <c r="BQ307" s="459">
        <f t="shared" si="409"/>
        <v>4464.7312499999998</v>
      </c>
      <c r="BR307" s="448">
        <f t="shared" si="410"/>
        <v>2085</v>
      </c>
      <c r="BS307" s="449">
        <f t="shared" si="411"/>
        <v>2228</v>
      </c>
      <c r="BT307" s="449">
        <f t="shared" si="412"/>
        <v>2331</v>
      </c>
      <c r="BU307" s="449">
        <f t="shared" si="413"/>
        <v>2496</v>
      </c>
      <c r="BV307" s="449">
        <f t="shared" si="414"/>
        <v>2553</v>
      </c>
      <c r="BW307" s="450">
        <f t="shared" si="431"/>
        <v>2612</v>
      </c>
      <c r="BX307" s="253">
        <v>3950</v>
      </c>
      <c r="BY307" s="431">
        <f t="shared" si="432"/>
        <v>4247</v>
      </c>
      <c r="BZ307" s="431">
        <f t="shared" si="433"/>
        <v>4460</v>
      </c>
      <c r="CA307" s="431">
        <f t="shared" si="434"/>
        <v>4683</v>
      </c>
      <c r="CB307" s="431">
        <f t="shared" si="435"/>
        <v>4801</v>
      </c>
      <c r="CC307" s="433">
        <f t="shared" si="436"/>
        <v>4922</v>
      </c>
      <c r="CD307" s="411">
        <f t="shared" si="415"/>
        <v>2311</v>
      </c>
      <c r="CE307" s="412">
        <f t="shared" si="416"/>
        <v>2485</v>
      </c>
      <c r="CF307" s="412">
        <f t="shared" si="417"/>
        <v>2610</v>
      </c>
      <c r="CG307" s="412">
        <f t="shared" si="418"/>
        <v>2740</v>
      </c>
      <c r="CH307" s="412">
        <f t="shared" si="419"/>
        <v>2809</v>
      </c>
      <c r="CI307" s="441">
        <f t="shared" si="437"/>
        <v>2880</v>
      </c>
      <c r="CJ307" s="247">
        <v>1.58</v>
      </c>
      <c r="CK307" s="391">
        <f t="shared" si="420"/>
        <v>1.6985000000000001</v>
      </c>
      <c r="CL307" s="391">
        <f t="shared" si="438"/>
        <v>1.783425</v>
      </c>
      <c r="CM307" s="391">
        <f t="shared" si="439"/>
        <v>1.87259625</v>
      </c>
      <c r="CN307" s="391">
        <f t="shared" si="440"/>
        <v>1.91941115625</v>
      </c>
      <c r="CO307" s="392">
        <f t="shared" si="441"/>
        <v>1.9673964351562501</v>
      </c>
    </row>
    <row r="308" spans="1:93" x14ac:dyDescent="0.2">
      <c r="A308" s="683">
        <v>5</v>
      </c>
      <c r="B308" s="487" t="s">
        <v>293</v>
      </c>
      <c r="C308" s="486" t="s">
        <v>15</v>
      </c>
      <c r="D308" s="352">
        <v>2330</v>
      </c>
      <c r="E308" s="346">
        <v>2463</v>
      </c>
      <c r="F308" s="346">
        <v>2574</v>
      </c>
      <c r="G308" s="346">
        <v>2687</v>
      </c>
      <c r="H308" s="346">
        <v>2772</v>
      </c>
      <c r="I308" s="347">
        <v>2857</v>
      </c>
      <c r="J308" s="419">
        <f t="shared" si="360"/>
        <v>1635</v>
      </c>
      <c r="K308" s="419">
        <f t="shared" si="361"/>
        <v>1728</v>
      </c>
      <c r="L308" s="419">
        <f t="shared" si="362"/>
        <v>1806</v>
      </c>
      <c r="M308" s="419">
        <f t="shared" si="363"/>
        <v>1885</v>
      </c>
      <c r="N308" s="419">
        <f t="shared" si="364"/>
        <v>1945</v>
      </c>
      <c r="O308" s="419">
        <f t="shared" si="365"/>
        <v>2004</v>
      </c>
      <c r="P308" s="416">
        <f t="shared" si="366"/>
        <v>2912.5</v>
      </c>
      <c r="Q308" s="416">
        <f t="shared" si="367"/>
        <v>3078.75</v>
      </c>
      <c r="R308" s="416">
        <f t="shared" si="368"/>
        <v>3217.5</v>
      </c>
      <c r="S308" s="455">
        <f t="shared" si="421"/>
        <v>3862.5624999999995</v>
      </c>
      <c r="T308" s="455">
        <f t="shared" si="422"/>
        <v>3984.7499999999995</v>
      </c>
      <c r="U308" s="455">
        <f t="shared" si="423"/>
        <v>4106.9375</v>
      </c>
      <c r="V308" s="451">
        <f t="shared" si="369"/>
        <v>1704</v>
      </c>
      <c r="W308" s="407">
        <f t="shared" si="370"/>
        <v>1802</v>
      </c>
      <c r="X308" s="407">
        <f t="shared" si="371"/>
        <v>1883</v>
      </c>
      <c r="Y308" s="407">
        <f t="shared" si="372"/>
        <v>2260</v>
      </c>
      <c r="Z308" s="407">
        <f t="shared" si="373"/>
        <v>2332</v>
      </c>
      <c r="AA308" s="407">
        <f t="shared" si="424"/>
        <v>2403</v>
      </c>
      <c r="AB308" s="416">
        <f t="shared" si="425"/>
        <v>3495</v>
      </c>
      <c r="AC308" s="416">
        <f t="shared" si="374"/>
        <v>3694.5</v>
      </c>
      <c r="AD308" s="416">
        <f t="shared" si="375"/>
        <v>3861</v>
      </c>
      <c r="AE308" s="455">
        <f t="shared" si="376"/>
        <v>4635.0749999999989</v>
      </c>
      <c r="AF308" s="455">
        <f t="shared" si="377"/>
        <v>4781.6999999999989</v>
      </c>
      <c r="AG308" s="455">
        <f t="shared" si="378"/>
        <v>4928.3249999999998</v>
      </c>
      <c r="AH308" s="407">
        <f t="shared" si="379"/>
        <v>2045</v>
      </c>
      <c r="AI308" s="407">
        <f t="shared" si="380"/>
        <v>2162</v>
      </c>
      <c r="AJ308" s="407">
        <f t="shared" si="381"/>
        <v>2259</v>
      </c>
      <c r="AK308" s="407">
        <f t="shared" si="382"/>
        <v>2712</v>
      </c>
      <c r="AL308" s="407">
        <f t="shared" si="383"/>
        <v>2798</v>
      </c>
      <c r="AM308" s="407">
        <f t="shared" si="384"/>
        <v>2884</v>
      </c>
      <c r="AN308" s="434">
        <f t="shared" si="426"/>
        <v>3748.25</v>
      </c>
      <c r="AO308" s="434">
        <f t="shared" si="385"/>
        <v>3982.625</v>
      </c>
      <c r="AP308" s="434">
        <f t="shared" si="386"/>
        <v>4168.25</v>
      </c>
      <c r="AQ308" s="455">
        <f t="shared" si="387"/>
        <v>4812.5562499999996</v>
      </c>
      <c r="AR308" s="455">
        <f t="shared" si="388"/>
        <v>4956.0249999999996</v>
      </c>
      <c r="AS308" s="455">
        <f t="shared" si="389"/>
        <v>5100.2437499999996</v>
      </c>
      <c r="AT308" s="443">
        <f t="shared" si="390"/>
        <v>2193</v>
      </c>
      <c r="AU308" s="443">
        <f t="shared" si="391"/>
        <v>2330</v>
      </c>
      <c r="AV308" s="443">
        <f t="shared" si="392"/>
        <v>2439</v>
      </c>
      <c r="AW308" s="443">
        <f t="shared" si="393"/>
        <v>2816</v>
      </c>
      <c r="AX308" s="443">
        <f t="shared" si="394"/>
        <v>2900</v>
      </c>
      <c r="AY308" s="443">
        <f t="shared" si="427"/>
        <v>2984</v>
      </c>
      <c r="AZ308" s="416">
        <f t="shared" si="428"/>
        <v>4001.5</v>
      </c>
      <c r="BA308" s="416">
        <f t="shared" si="395"/>
        <v>4270.75</v>
      </c>
      <c r="BB308" s="416">
        <f t="shared" si="396"/>
        <v>4475.5</v>
      </c>
      <c r="BC308" s="455">
        <f t="shared" si="397"/>
        <v>4990.0375000000004</v>
      </c>
      <c r="BD308" s="455">
        <f t="shared" si="398"/>
        <v>5130.3500000000004</v>
      </c>
      <c r="BE308" s="455">
        <f t="shared" si="399"/>
        <v>5272.1624999999995</v>
      </c>
      <c r="BF308" s="407">
        <f t="shared" si="400"/>
        <v>2341</v>
      </c>
      <c r="BG308" s="407">
        <f t="shared" si="401"/>
        <v>2499</v>
      </c>
      <c r="BH308" s="407">
        <f t="shared" si="402"/>
        <v>2619</v>
      </c>
      <c r="BI308" s="407">
        <f t="shared" si="403"/>
        <v>2920</v>
      </c>
      <c r="BJ308" s="407">
        <f t="shared" si="404"/>
        <v>3002</v>
      </c>
      <c r="BK308" s="407">
        <f t="shared" si="429"/>
        <v>3085</v>
      </c>
      <c r="BL308" s="434">
        <f t="shared" si="430"/>
        <v>4254.75</v>
      </c>
      <c r="BM308" s="434">
        <f t="shared" si="405"/>
        <v>4558.875</v>
      </c>
      <c r="BN308" s="434">
        <f t="shared" si="406"/>
        <v>4782.75</v>
      </c>
      <c r="BO308" s="455">
        <f t="shared" si="407"/>
        <v>5167.5187500000011</v>
      </c>
      <c r="BP308" s="455">
        <f t="shared" si="408"/>
        <v>5304.6750000000011</v>
      </c>
      <c r="BQ308" s="455">
        <f t="shared" si="409"/>
        <v>5444.0812499999993</v>
      </c>
      <c r="BR308" s="443">
        <f t="shared" si="410"/>
        <v>2490</v>
      </c>
      <c r="BS308" s="443">
        <f t="shared" si="411"/>
        <v>2667</v>
      </c>
      <c r="BT308" s="443">
        <f t="shared" si="412"/>
        <v>2798</v>
      </c>
      <c r="BU308" s="443">
        <f t="shared" si="413"/>
        <v>3023</v>
      </c>
      <c r="BV308" s="443">
        <f t="shared" si="414"/>
        <v>3104</v>
      </c>
      <c r="BW308" s="443">
        <f t="shared" si="431"/>
        <v>3185</v>
      </c>
      <c r="BX308" s="536">
        <v>4508</v>
      </c>
      <c r="BY308" s="426">
        <f t="shared" si="432"/>
        <v>4847</v>
      </c>
      <c r="BZ308" s="426">
        <f t="shared" si="433"/>
        <v>5090</v>
      </c>
      <c r="CA308" s="426">
        <f t="shared" si="434"/>
        <v>5345</v>
      </c>
      <c r="CB308" s="426">
        <f t="shared" si="435"/>
        <v>5479</v>
      </c>
      <c r="CC308" s="426">
        <f t="shared" si="436"/>
        <v>5616</v>
      </c>
      <c r="CD308" s="407">
        <f t="shared" si="415"/>
        <v>2638</v>
      </c>
      <c r="CE308" s="407">
        <f t="shared" si="416"/>
        <v>2836</v>
      </c>
      <c r="CF308" s="407">
        <f t="shared" si="417"/>
        <v>2978</v>
      </c>
      <c r="CG308" s="407">
        <f t="shared" si="418"/>
        <v>3127</v>
      </c>
      <c r="CH308" s="407">
        <f t="shared" si="419"/>
        <v>3206</v>
      </c>
      <c r="CI308" s="407">
        <f t="shared" si="437"/>
        <v>3286</v>
      </c>
      <c r="CJ308" s="537">
        <v>1.8</v>
      </c>
      <c r="CK308" s="403">
        <f t="shared" si="420"/>
        <v>1.9350000000000001</v>
      </c>
      <c r="CL308" s="403">
        <f t="shared" si="438"/>
        <v>2.0317500000000002</v>
      </c>
      <c r="CM308" s="403">
        <f t="shared" si="439"/>
        <v>2.1333375000000001</v>
      </c>
      <c r="CN308" s="403">
        <f t="shared" si="440"/>
        <v>2.1866709375000002</v>
      </c>
      <c r="CO308" s="404">
        <f t="shared" si="441"/>
        <v>2.2413377109375001</v>
      </c>
    </row>
    <row r="309" spans="1:93" ht="15" customHeight="1" x14ac:dyDescent="0.2">
      <c r="A309" s="684"/>
      <c r="B309" s="478" t="s">
        <v>294</v>
      </c>
      <c r="C309" s="299" t="s">
        <v>15</v>
      </c>
      <c r="D309" s="353">
        <v>2097</v>
      </c>
      <c r="E309" s="348">
        <v>2216</v>
      </c>
      <c r="F309" s="348">
        <v>2314</v>
      </c>
      <c r="G309" s="348">
        <v>2416</v>
      </c>
      <c r="H309" s="348">
        <v>2491</v>
      </c>
      <c r="I309" s="349">
        <v>2567</v>
      </c>
      <c r="J309" s="344">
        <f t="shared" si="360"/>
        <v>1471</v>
      </c>
      <c r="K309" s="344">
        <f t="shared" si="361"/>
        <v>1555</v>
      </c>
      <c r="L309" s="344">
        <f t="shared" si="362"/>
        <v>1624</v>
      </c>
      <c r="M309" s="344">
        <f t="shared" si="363"/>
        <v>1695</v>
      </c>
      <c r="N309" s="344">
        <f t="shared" si="364"/>
        <v>1748</v>
      </c>
      <c r="O309" s="344">
        <f t="shared" si="365"/>
        <v>1801</v>
      </c>
      <c r="P309" s="248">
        <f t="shared" si="366"/>
        <v>2621.25</v>
      </c>
      <c r="Q309" s="248">
        <f t="shared" si="367"/>
        <v>2770</v>
      </c>
      <c r="R309" s="248">
        <f t="shared" si="368"/>
        <v>2892.5</v>
      </c>
      <c r="S309" s="454">
        <f t="shared" si="421"/>
        <v>3472.9999999999995</v>
      </c>
      <c r="T309" s="454">
        <f t="shared" si="422"/>
        <v>3580.8124999999995</v>
      </c>
      <c r="U309" s="454">
        <f t="shared" si="423"/>
        <v>3690.0624999999995</v>
      </c>
      <c r="V309" s="452">
        <f t="shared" si="369"/>
        <v>1534</v>
      </c>
      <c r="W309" s="405">
        <f t="shared" si="370"/>
        <v>1621</v>
      </c>
      <c r="X309" s="405">
        <f t="shared" si="371"/>
        <v>1693</v>
      </c>
      <c r="Y309" s="405">
        <f t="shared" si="372"/>
        <v>2032</v>
      </c>
      <c r="Z309" s="405">
        <f t="shared" si="373"/>
        <v>2095</v>
      </c>
      <c r="AA309" s="405">
        <f t="shared" si="424"/>
        <v>2159</v>
      </c>
      <c r="AB309" s="248">
        <f t="shared" si="425"/>
        <v>3145.5</v>
      </c>
      <c r="AC309" s="248">
        <f t="shared" si="425"/>
        <v>3324</v>
      </c>
      <c r="AD309" s="248">
        <f t="shared" si="425"/>
        <v>3471</v>
      </c>
      <c r="AE309" s="454">
        <f t="shared" si="425"/>
        <v>4167.5999999999995</v>
      </c>
      <c r="AF309" s="454">
        <f t="shared" si="425"/>
        <v>4296.9749999999995</v>
      </c>
      <c r="AG309" s="454">
        <f t="shared" si="378"/>
        <v>4428.0749999999989</v>
      </c>
      <c r="AH309" s="405">
        <f t="shared" si="379"/>
        <v>1841</v>
      </c>
      <c r="AI309" s="405">
        <f t="shared" si="380"/>
        <v>1945</v>
      </c>
      <c r="AJ309" s="405">
        <f t="shared" si="381"/>
        <v>2031</v>
      </c>
      <c r="AK309" s="405">
        <f t="shared" si="382"/>
        <v>2439</v>
      </c>
      <c r="AL309" s="405">
        <f t="shared" si="383"/>
        <v>2514</v>
      </c>
      <c r="AM309" s="405">
        <f t="shared" si="384"/>
        <v>2591</v>
      </c>
      <c r="AN309" s="264">
        <f t="shared" si="426"/>
        <v>3380.875</v>
      </c>
      <c r="AO309" s="264">
        <f t="shared" si="426"/>
        <v>3591.5</v>
      </c>
      <c r="AP309" s="264">
        <f t="shared" si="426"/>
        <v>3756.75</v>
      </c>
      <c r="AQ309" s="454">
        <f t="shared" si="426"/>
        <v>4336.95</v>
      </c>
      <c r="AR309" s="454">
        <f t="shared" si="426"/>
        <v>4464.4812499999998</v>
      </c>
      <c r="AS309" s="454">
        <f t="shared" si="389"/>
        <v>4594.0562499999996</v>
      </c>
      <c r="AT309" s="446">
        <f t="shared" si="390"/>
        <v>1978</v>
      </c>
      <c r="AU309" s="446">
        <f t="shared" si="391"/>
        <v>2102</v>
      </c>
      <c r="AV309" s="446">
        <f t="shared" si="392"/>
        <v>2198</v>
      </c>
      <c r="AW309" s="446">
        <f t="shared" si="393"/>
        <v>2538</v>
      </c>
      <c r="AX309" s="446">
        <f t="shared" si="394"/>
        <v>2612</v>
      </c>
      <c r="AY309" s="446">
        <f t="shared" si="427"/>
        <v>2688</v>
      </c>
      <c r="AZ309" s="248">
        <f t="shared" si="428"/>
        <v>3616.25</v>
      </c>
      <c r="BA309" s="248">
        <f t="shared" si="428"/>
        <v>3859</v>
      </c>
      <c r="BB309" s="248">
        <f t="shared" si="428"/>
        <v>4042.5</v>
      </c>
      <c r="BC309" s="454">
        <f t="shared" si="428"/>
        <v>4506.3</v>
      </c>
      <c r="BD309" s="454">
        <f t="shared" si="428"/>
        <v>4631.9875000000002</v>
      </c>
      <c r="BE309" s="454">
        <f t="shared" si="399"/>
        <v>4760.0375000000004</v>
      </c>
      <c r="BF309" s="405">
        <f t="shared" si="400"/>
        <v>2116</v>
      </c>
      <c r="BG309" s="405">
        <f t="shared" si="401"/>
        <v>2258</v>
      </c>
      <c r="BH309" s="405">
        <f t="shared" si="402"/>
        <v>2365</v>
      </c>
      <c r="BI309" s="405">
        <f t="shared" si="403"/>
        <v>2637</v>
      </c>
      <c r="BJ309" s="405">
        <f t="shared" si="404"/>
        <v>2710</v>
      </c>
      <c r="BK309" s="405">
        <f t="shared" si="429"/>
        <v>2785</v>
      </c>
      <c r="BL309" s="264">
        <f t="shared" si="430"/>
        <v>3851.625</v>
      </c>
      <c r="BM309" s="264">
        <f t="shared" si="430"/>
        <v>4126.5</v>
      </c>
      <c r="BN309" s="264">
        <f t="shared" si="430"/>
        <v>4328.25</v>
      </c>
      <c r="BO309" s="454">
        <f t="shared" si="430"/>
        <v>4675.6500000000005</v>
      </c>
      <c r="BP309" s="454">
        <f t="shared" si="430"/>
        <v>4799.4937500000005</v>
      </c>
      <c r="BQ309" s="454">
        <f t="shared" si="409"/>
        <v>4926.0187500000011</v>
      </c>
      <c r="BR309" s="446">
        <f t="shared" si="410"/>
        <v>2254</v>
      </c>
      <c r="BS309" s="446">
        <f t="shared" si="411"/>
        <v>2415</v>
      </c>
      <c r="BT309" s="446">
        <f t="shared" si="412"/>
        <v>2533</v>
      </c>
      <c r="BU309" s="446">
        <f t="shared" si="413"/>
        <v>2736</v>
      </c>
      <c r="BV309" s="446">
        <f t="shared" si="414"/>
        <v>2808</v>
      </c>
      <c r="BW309" s="446">
        <f t="shared" si="431"/>
        <v>2882</v>
      </c>
      <c r="BX309" s="493">
        <v>4087</v>
      </c>
      <c r="BY309" s="387">
        <f t="shared" si="432"/>
        <v>4394</v>
      </c>
      <c r="BZ309" s="387">
        <f t="shared" si="433"/>
        <v>4614</v>
      </c>
      <c r="CA309" s="387">
        <f t="shared" si="434"/>
        <v>4845</v>
      </c>
      <c r="CB309" s="387">
        <f t="shared" si="435"/>
        <v>4967</v>
      </c>
      <c r="CC309" s="387">
        <f t="shared" si="436"/>
        <v>5092</v>
      </c>
      <c r="CD309" s="405">
        <f t="shared" si="415"/>
        <v>2391</v>
      </c>
      <c r="CE309" s="405">
        <f t="shared" si="416"/>
        <v>2571</v>
      </c>
      <c r="CF309" s="405">
        <f t="shared" si="417"/>
        <v>2700</v>
      </c>
      <c r="CG309" s="405">
        <f t="shared" si="418"/>
        <v>2835</v>
      </c>
      <c r="CH309" s="405">
        <f t="shared" si="419"/>
        <v>2906</v>
      </c>
      <c r="CI309" s="405">
        <f t="shared" si="437"/>
        <v>2979</v>
      </c>
      <c r="CJ309" s="494">
        <v>1.63</v>
      </c>
      <c r="CK309" s="389">
        <f t="shared" si="420"/>
        <v>1.7522499999999999</v>
      </c>
      <c r="CL309" s="389">
        <f t="shared" si="438"/>
        <v>1.8398625</v>
      </c>
      <c r="CM309" s="389">
        <f t="shared" si="439"/>
        <v>1.9318556249999999</v>
      </c>
      <c r="CN309" s="389">
        <f t="shared" si="440"/>
        <v>1.9801520156249999</v>
      </c>
      <c r="CO309" s="390">
        <f t="shared" si="441"/>
        <v>2.0296558160156248</v>
      </c>
    </row>
    <row r="310" spans="1:93" ht="15.75" customHeight="1" thickBot="1" x14ac:dyDescent="0.25">
      <c r="A310" s="685"/>
      <c r="B310" s="500" t="s">
        <v>295</v>
      </c>
      <c r="C310" s="501" t="s">
        <v>15</v>
      </c>
      <c r="D310" s="354">
        <v>1604</v>
      </c>
      <c r="E310" s="350">
        <v>1662</v>
      </c>
      <c r="F310" s="350">
        <v>1703</v>
      </c>
      <c r="G310" s="350">
        <v>1747</v>
      </c>
      <c r="H310" s="350">
        <v>1770</v>
      </c>
      <c r="I310" s="351">
        <v>1793</v>
      </c>
      <c r="J310" s="422">
        <f t="shared" si="360"/>
        <v>1126</v>
      </c>
      <c r="K310" s="422">
        <f t="shared" si="361"/>
        <v>1166</v>
      </c>
      <c r="L310" s="422">
        <f t="shared" si="362"/>
        <v>1195</v>
      </c>
      <c r="M310" s="422">
        <f t="shared" si="363"/>
        <v>1226</v>
      </c>
      <c r="N310" s="422">
        <f t="shared" si="364"/>
        <v>1242</v>
      </c>
      <c r="O310" s="422">
        <f t="shared" si="365"/>
        <v>1258</v>
      </c>
      <c r="P310" s="261">
        <f t="shared" si="366"/>
        <v>2005</v>
      </c>
      <c r="Q310" s="261">
        <f t="shared" si="367"/>
        <v>2077.5</v>
      </c>
      <c r="R310" s="261">
        <f t="shared" si="368"/>
        <v>2128.75</v>
      </c>
      <c r="S310" s="458">
        <f t="shared" si="421"/>
        <v>2511.3125</v>
      </c>
      <c r="T310" s="458">
        <f t="shared" si="422"/>
        <v>2544.375</v>
      </c>
      <c r="U310" s="458">
        <f t="shared" si="423"/>
        <v>2577.4375</v>
      </c>
      <c r="V310" s="453">
        <f t="shared" si="369"/>
        <v>1173</v>
      </c>
      <c r="W310" s="412">
        <f t="shared" si="369"/>
        <v>1216</v>
      </c>
      <c r="X310" s="412">
        <f t="shared" si="369"/>
        <v>1246</v>
      </c>
      <c r="Y310" s="412">
        <f t="shared" si="369"/>
        <v>1470</v>
      </c>
      <c r="Z310" s="412">
        <f t="shared" si="373"/>
        <v>1489</v>
      </c>
      <c r="AA310" s="412">
        <f t="shared" si="424"/>
        <v>1508</v>
      </c>
      <c r="AB310" s="261">
        <f t="shared" si="425"/>
        <v>2406</v>
      </c>
      <c r="AC310" s="261">
        <f t="shared" si="425"/>
        <v>2493</v>
      </c>
      <c r="AD310" s="261">
        <f t="shared" si="425"/>
        <v>2554.5</v>
      </c>
      <c r="AE310" s="458">
        <f t="shared" si="425"/>
        <v>3013.5749999999998</v>
      </c>
      <c r="AF310" s="458">
        <f t="shared" si="425"/>
        <v>3053.25</v>
      </c>
      <c r="AG310" s="458">
        <f t="shared" si="378"/>
        <v>3092.9249999999997</v>
      </c>
      <c r="AH310" s="412">
        <f t="shared" si="379"/>
        <v>1408</v>
      </c>
      <c r="AI310" s="412">
        <f t="shared" si="380"/>
        <v>1459</v>
      </c>
      <c r="AJ310" s="412">
        <f t="shared" si="381"/>
        <v>1495</v>
      </c>
      <c r="AK310" s="412">
        <f t="shared" si="382"/>
        <v>1763</v>
      </c>
      <c r="AL310" s="412">
        <f t="shared" si="383"/>
        <v>1787</v>
      </c>
      <c r="AM310" s="412">
        <f t="shared" si="384"/>
        <v>1810</v>
      </c>
      <c r="AN310" s="270">
        <f t="shared" si="426"/>
        <v>2792</v>
      </c>
      <c r="AO310" s="270">
        <f t="shared" si="426"/>
        <v>2931.5</v>
      </c>
      <c r="AP310" s="270">
        <f t="shared" si="426"/>
        <v>3030.875</v>
      </c>
      <c r="AQ310" s="458">
        <f t="shared" si="426"/>
        <v>3430.9312499999996</v>
      </c>
      <c r="AR310" s="458">
        <f t="shared" si="426"/>
        <v>3490.1875</v>
      </c>
      <c r="AS310" s="458">
        <f t="shared" si="389"/>
        <v>3550.1937499999999</v>
      </c>
      <c r="AT310" s="449">
        <f t="shared" si="390"/>
        <v>1634</v>
      </c>
      <c r="AU310" s="449">
        <f t="shared" si="390"/>
        <v>1715</v>
      </c>
      <c r="AV310" s="449">
        <f t="shared" si="390"/>
        <v>1774</v>
      </c>
      <c r="AW310" s="449">
        <f t="shared" si="390"/>
        <v>2008</v>
      </c>
      <c r="AX310" s="449">
        <f t="shared" si="394"/>
        <v>2042</v>
      </c>
      <c r="AY310" s="449">
        <f t="shared" si="427"/>
        <v>2077</v>
      </c>
      <c r="AZ310" s="261">
        <f t="shared" si="428"/>
        <v>3178</v>
      </c>
      <c r="BA310" s="261">
        <f t="shared" si="428"/>
        <v>3370</v>
      </c>
      <c r="BB310" s="261">
        <f t="shared" si="428"/>
        <v>3507.25</v>
      </c>
      <c r="BC310" s="458">
        <f t="shared" si="428"/>
        <v>3848.2874999999995</v>
      </c>
      <c r="BD310" s="458">
        <f t="shared" si="428"/>
        <v>3927.125</v>
      </c>
      <c r="BE310" s="458">
        <f t="shared" si="399"/>
        <v>4007.4625000000001</v>
      </c>
      <c r="BF310" s="412">
        <f t="shared" si="400"/>
        <v>1860</v>
      </c>
      <c r="BG310" s="412">
        <f t="shared" si="400"/>
        <v>1972</v>
      </c>
      <c r="BH310" s="412">
        <f t="shared" si="400"/>
        <v>2052</v>
      </c>
      <c r="BI310" s="412">
        <f t="shared" si="400"/>
        <v>2252</v>
      </c>
      <c r="BJ310" s="412">
        <f t="shared" si="404"/>
        <v>2298</v>
      </c>
      <c r="BK310" s="412">
        <f t="shared" si="429"/>
        <v>2345</v>
      </c>
      <c r="BL310" s="270">
        <f t="shared" si="430"/>
        <v>3564</v>
      </c>
      <c r="BM310" s="270">
        <f t="shared" si="430"/>
        <v>3808.5</v>
      </c>
      <c r="BN310" s="270">
        <f t="shared" si="430"/>
        <v>3983.625</v>
      </c>
      <c r="BO310" s="458">
        <f t="shared" si="430"/>
        <v>4265.6437499999993</v>
      </c>
      <c r="BP310" s="458">
        <f t="shared" si="430"/>
        <v>4364.0625</v>
      </c>
      <c r="BQ310" s="458">
        <f t="shared" si="409"/>
        <v>4464.7312499999998</v>
      </c>
      <c r="BR310" s="449">
        <f t="shared" si="410"/>
        <v>2085</v>
      </c>
      <c r="BS310" s="449">
        <f t="shared" si="410"/>
        <v>2228</v>
      </c>
      <c r="BT310" s="449">
        <f t="shared" si="410"/>
        <v>2331</v>
      </c>
      <c r="BU310" s="449">
        <f t="shared" si="410"/>
        <v>2496</v>
      </c>
      <c r="BV310" s="449">
        <f t="shared" si="414"/>
        <v>2553</v>
      </c>
      <c r="BW310" s="449">
        <f t="shared" si="431"/>
        <v>2612</v>
      </c>
      <c r="BX310" s="538">
        <v>3950</v>
      </c>
      <c r="BY310" s="431">
        <f t="shared" si="432"/>
        <v>4247</v>
      </c>
      <c r="BZ310" s="431">
        <f t="shared" si="433"/>
        <v>4460</v>
      </c>
      <c r="CA310" s="431">
        <f t="shared" si="434"/>
        <v>4683</v>
      </c>
      <c r="CB310" s="431">
        <f t="shared" si="435"/>
        <v>4801</v>
      </c>
      <c r="CC310" s="431">
        <f t="shared" si="436"/>
        <v>4922</v>
      </c>
      <c r="CD310" s="412">
        <f t="shared" si="415"/>
        <v>2311</v>
      </c>
      <c r="CE310" s="412">
        <f t="shared" si="415"/>
        <v>2485</v>
      </c>
      <c r="CF310" s="412">
        <f t="shared" si="415"/>
        <v>2610</v>
      </c>
      <c r="CG310" s="412">
        <f t="shared" si="415"/>
        <v>2740</v>
      </c>
      <c r="CH310" s="412">
        <f t="shared" si="419"/>
        <v>2809</v>
      </c>
      <c r="CI310" s="412">
        <f t="shared" si="437"/>
        <v>2880</v>
      </c>
      <c r="CJ310" s="539">
        <v>1.58</v>
      </c>
      <c r="CK310" s="391">
        <f t="shared" si="420"/>
        <v>1.6985000000000001</v>
      </c>
      <c r="CL310" s="391">
        <f t="shared" si="438"/>
        <v>1.783425</v>
      </c>
      <c r="CM310" s="391">
        <f t="shared" si="439"/>
        <v>1.87259625</v>
      </c>
      <c r="CN310" s="391">
        <f t="shared" si="440"/>
        <v>1.91941115625</v>
      </c>
      <c r="CO310" s="392">
        <f t="shared" si="441"/>
        <v>1.9673964351562501</v>
      </c>
    </row>
    <row r="311" spans="1:93" x14ac:dyDescent="0.2">
      <c r="A311" s="680">
        <v>6</v>
      </c>
      <c r="B311" s="852" t="s">
        <v>289</v>
      </c>
      <c r="C311" s="503" t="s">
        <v>15</v>
      </c>
      <c r="D311" s="530">
        <v>2330</v>
      </c>
      <c r="E311" s="531">
        <v>2463</v>
      </c>
      <c r="F311" s="531">
        <v>2574</v>
      </c>
      <c r="G311" s="531">
        <v>2687</v>
      </c>
      <c r="H311" s="531">
        <v>2772</v>
      </c>
      <c r="I311" s="532">
        <v>2857</v>
      </c>
      <c r="J311" s="473">
        <f t="shared" si="360"/>
        <v>1635</v>
      </c>
      <c r="K311" s="419">
        <f t="shared" si="361"/>
        <v>1728</v>
      </c>
      <c r="L311" s="419">
        <f t="shared" si="362"/>
        <v>1806</v>
      </c>
      <c r="M311" s="419">
        <f t="shared" si="363"/>
        <v>1885</v>
      </c>
      <c r="N311" s="419">
        <f t="shared" si="364"/>
        <v>1945</v>
      </c>
      <c r="O311" s="419">
        <f t="shared" si="365"/>
        <v>2004</v>
      </c>
      <c r="P311" s="416">
        <f t="shared" si="366"/>
        <v>2912.5</v>
      </c>
      <c r="Q311" s="416">
        <f t="shared" si="367"/>
        <v>3078.75</v>
      </c>
      <c r="R311" s="416">
        <f t="shared" si="368"/>
        <v>3217.5</v>
      </c>
      <c r="S311" s="455">
        <f t="shared" si="421"/>
        <v>3862.5624999999995</v>
      </c>
      <c r="T311" s="455">
        <f t="shared" si="422"/>
        <v>3984.7499999999995</v>
      </c>
      <c r="U311" s="455">
        <f t="shared" si="423"/>
        <v>4106.9375</v>
      </c>
      <c r="V311" s="451">
        <f t="shared" ref="V311:Y338" si="442">ROUNDUP(P311*0.585,0)</f>
        <v>1704</v>
      </c>
      <c r="W311" s="407">
        <f t="shared" si="442"/>
        <v>1802</v>
      </c>
      <c r="X311" s="407">
        <f t="shared" si="442"/>
        <v>1883</v>
      </c>
      <c r="Y311" s="407">
        <f t="shared" si="442"/>
        <v>2260</v>
      </c>
      <c r="Z311" s="407">
        <f t="shared" si="373"/>
        <v>2332</v>
      </c>
      <c r="AA311" s="407">
        <f t="shared" si="424"/>
        <v>2403</v>
      </c>
      <c r="AB311" s="416">
        <f t="shared" si="425"/>
        <v>3495</v>
      </c>
      <c r="AC311" s="416">
        <f t="shared" si="425"/>
        <v>3694.5</v>
      </c>
      <c r="AD311" s="416">
        <f t="shared" si="425"/>
        <v>3861</v>
      </c>
      <c r="AE311" s="455">
        <f t="shared" si="425"/>
        <v>4635.0749999999989</v>
      </c>
      <c r="AF311" s="455">
        <f t="shared" si="425"/>
        <v>4781.6999999999989</v>
      </c>
      <c r="AG311" s="455">
        <f t="shared" si="378"/>
        <v>4928.3249999999998</v>
      </c>
      <c r="AH311" s="407">
        <f t="shared" si="379"/>
        <v>2045</v>
      </c>
      <c r="AI311" s="407">
        <f t="shared" si="380"/>
        <v>2162</v>
      </c>
      <c r="AJ311" s="407">
        <f t="shared" si="381"/>
        <v>2259</v>
      </c>
      <c r="AK311" s="407">
        <f t="shared" si="382"/>
        <v>2712</v>
      </c>
      <c r="AL311" s="407">
        <f t="shared" si="383"/>
        <v>2798</v>
      </c>
      <c r="AM311" s="407">
        <f t="shared" si="384"/>
        <v>2884</v>
      </c>
      <c r="AN311" s="434">
        <f t="shared" si="426"/>
        <v>3789.25</v>
      </c>
      <c r="AO311" s="434">
        <f t="shared" si="426"/>
        <v>4026.625</v>
      </c>
      <c r="AP311" s="434">
        <f t="shared" si="426"/>
        <v>4214.5</v>
      </c>
      <c r="AQ311" s="455">
        <f t="shared" si="426"/>
        <v>4861.0562499999996</v>
      </c>
      <c r="AR311" s="455">
        <f t="shared" si="426"/>
        <v>5005.7749999999996</v>
      </c>
      <c r="AS311" s="455">
        <f t="shared" si="389"/>
        <v>5151.2437499999996</v>
      </c>
      <c r="AT311" s="443">
        <f t="shared" ref="AT311:AW338" si="443">ROUNDUP(AN311*0.585,0)</f>
        <v>2217</v>
      </c>
      <c r="AU311" s="443">
        <f t="shared" si="443"/>
        <v>2356</v>
      </c>
      <c r="AV311" s="443">
        <f t="shared" si="443"/>
        <v>2466</v>
      </c>
      <c r="AW311" s="443">
        <f t="shared" si="443"/>
        <v>2844</v>
      </c>
      <c r="AX311" s="443">
        <f t="shared" si="394"/>
        <v>2929</v>
      </c>
      <c r="AY311" s="443">
        <f t="shared" si="427"/>
        <v>3014</v>
      </c>
      <c r="AZ311" s="416">
        <f t="shared" si="428"/>
        <v>4083.5</v>
      </c>
      <c r="BA311" s="416">
        <f t="shared" si="428"/>
        <v>4358.75</v>
      </c>
      <c r="BB311" s="416">
        <f t="shared" si="428"/>
        <v>4568</v>
      </c>
      <c r="BC311" s="455">
        <f t="shared" si="428"/>
        <v>5087.0375000000004</v>
      </c>
      <c r="BD311" s="455">
        <f t="shared" si="428"/>
        <v>5229.8500000000004</v>
      </c>
      <c r="BE311" s="455">
        <f t="shared" si="399"/>
        <v>5374.1624999999995</v>
      </c>
      <c r="BF311" s="407">
        <f t="shared" ref="BF311:BI338" si="444">ROUNDUP(AZ311*0.585,0)</f>
        <v>2389</v>
      </c>
      <c r="BG311" s="407">
        <f t="shared" si="444"/>
        <v>2550</v>
      </c>
      <c r="BH311" s="407">
        <f t="shared" si="444"/>
        <v>2673</v>
      </c>
      <c r="BI311" s="407">
        <f t="shared" si="444"/>
        <v>2976</v>
      </c>
      <c r="BJ311" s="407">
        <f t="shared" si="404"/>
        <v>3060</v>
      </c>
      <c r="BK311" s="407">
        <f t="shared" si="429"/>
        <v>3144</v>
      </c>
      <c r="BL311" s="434">
        <f t="shared" si="430"/>
        <v>4377.75</v>
      </c>
      <c r="BM311" s="434">
        <f t="shared" si="430"/>
        <v>4690.875</v>
      </c>
      <c r="BN311" s="434">
        <f t="shared" si="430"/>
        <v>4921.5</v>
      </c>
      <c r="BO311" s="455">
        <f t="shared" si="430"/>
        <v>5313.0187500000011</v>
      </c>
      <c r="BP311" s="455">
        <f t="shared" si="430"/>
        <v>5453.9250000000011</v>
      </c>
      <c r="BQ311" s="455">
        <f t="shared" si="409"/>
        <v>5597.0812499999993</v>
      </c>
      <c r="BR311" s="443">
        <f t="shared" ref="BR311:BU338" si="445">ROUNDUP(BL311*0.585,0)</f>
        <v>2561</v>
      </c>
      <c r="BS311" s="443">
        <f t="shared" si="445"/>
        <v>2745</v>
      </c>
      <c r="BT311" s="443">
        <f t="shared" si="445"/>
        <v>2880</v>
      </c>
      <c r="BU311" s="443">
        <f t="shared" si="445"/>
        <v>3109</v>
      </c>
      <c r="BV311" s="443">
        <f t="shared" si="414"/>
        <v>3191</v>
      </c>
      <c r="BW311" s="443">
        <f t="shared" si="431"/>
        <v>3275</v>
      </c>
      <c r="BX311" s="536">
        <v>4672</v>
      </c>
      <c r="BY311" s="426">
        <f t="shared" si="432"/>
        <v>5023</v>
      </c>
      <c r="BZ311" s="426">
        <f t="shared" si="433"/>
        <v>5275</v>
      </c>
      <c r="CA311" s="426">
        <f t="shared" si="434"/>
        <v>5539</v>
      </c>
      <c r="CB311" s="426">
        <f t="shared" si="435"/>
        <v>5678</v>
      </c>
      <c r="CC311" s="426">
        <f t="shared" si="436"/>
        <v>5820</v>
      </c>
      <c r="CD311" s="407">
        <f t="shared" ref="CD311:CG338" si="446">ROUNDUP(BX311*0.585,0)</f>
        <v>2734</v>
      </c>
      <c r="CE311" s="407">
        <f t="shared" si="446"/>
        <v>2939</v>
      </c>
      <c r="CF311" s="407">
        <f t="shared" si="446"/>
        <v>3086</v>
      </c>
      <c r="CG311" s="407">
        <f t="shared" si="446"/>
        <v>3241</v>
      </c>
      <c r="CH311" s="407">
        <f t="shared" si="419"/>
        <v>3322</v>
      </c>
      <c r="CI311" s="407">
        <f t="shared" si="437"/>
        <v>3405</v>
      </c>
      <c r="CJ311" s="537">
        <v>1.87</v>
      </c>
      <c r="CK311" s="403">
        <f t="shared" si="420"/>
        <v>2.0102500000000001</v>
      </c>
      <c r="CL311" s="403">
        <f t="shared" si="438"/>
        <v>2.1107624999999999</v>
      </c>
      <c r="CM311" s="403">
        <f t="shared" si="439"/>
        <v>2.2163006249999997</v>
      </c>
      <c r="CN311" s="403">
        <f t="shared" si="440"/>
        <v>2.2717081406249995</v>
      </c>
      <c r="CO311" s="404">
        <f t="shared" si="441"/>
        <v>2.3285008441406245</v>
      </c>
    </row>
    <row r="312" spans="1:93" ht="15" customHeight="1" x14ac:dyDescent="0.2">
      <c r="A312" s="681"/>
      <c r="B312" s="853" t="s">
        <v>290</v>
      </c>
      <c r="C312" s="489" t="s">
        <v>15</v>
      </c>
      <c r="D312" s="533">
        <v>2330</v>
      </c>
      <c r="E312" s="534">
        <v>2463</v>
      </c>
      <c r="F312" s="534">
        <v>2574</v>
      </c>
      <c r="G312" s="534">
        <v>2687</v>
      </c>
      <c r="H312" s="534">
        <v>2772</v>
      </c>
      <c r="I312" s="535">
        <v>2857</v>
      </c>
      <c r="J312" s="474">
        <f t="shared" si="360"/>
        <v>1635</v>
      </c>
      <c r="K312" s="344">
        <f t="shared" si="361"/>
        <v>1728</v>
      </c>
      <c r="L312" s="344">
        <f t="shared" si="362"/>
        <v>1806</v>
      </c>
      <c r="M312" s="344">
        <f t="shared" si="363"/>
        <v>1885</v>
      </c>
      <c r="N312" s="344">
        <f t="shared" si="364"/>
        <v>1945</v>
      </c>
      <c r="O312" s="344">
        <f t="shared" si="365"/>
        <v>2004</v>
      </c>
      <c r="P312" s="248">
        <f t="shared" si="366"/>
        <v>2912.5</v>
      </c>
      <c r="Q312" s="248">
        <f t="shared" si="367"/>
        <v>3078.75</v>
      </c>
      <c r="R312" s="248">
        <f t="shared" si="368"/>
        <v>3217.5</v>
      </c>
      <c r="S312" s="454">
        <f t="shared" si="421"/>
        <v>3862.5624999999995</v>
      </c>
      <c r="T312" s="454">
        <f t="shared" si="422"/>
        <v>3984.7499999999995</v>
      </c>
      <c r="U312" s="454">
        <f t="shared" si="423"/>
        <v>4106.9375</v>
      </c>
      <c r="V312" s="452">
        <f t="shared" si="442"/>
        <v>1704</v>
      </c>
      <c r="W312" s="405">
        <f t="shared" si="442"/>
        <v>1802</v>
      </c>
      <c r="X312" s="405">
        <f t="shared" si="442"/>
        <v>1883</v>
      </c>
      <c r="Y312" s="405">
        <f t="shared" si="442"/>
        <v>2260</v>
      </c>
      <c r="Z312" s="405">
        <f t="shared" si="373"/>
        <v>2332</v>
      </c>
      <c r="AA312" s="405">
        <f t="shared" si="424"/>
        <v>2403</v>
      </c>
      <c r="AB312" s="248">
        <f t="shared" si="425"/>
        <v>3495</v>
      </c>
      <c r="AC312" s="248">
        <f t="shared" si="425"/>
        <v>3694.5</v>
      </c>
      <c r="AD312" s="248">
        <f t="shared" si="425"/>
        <v>3861</v>
      </c>
      <c r="AE312" s="454">
        <f t="shared" si="425"/>
        <v>4635.0749999999989</v>
      </c>
      <c r="AF312" s="454">
        <f t="shared" si="425"/>
        <v>4781.6999999999989</v>
      </c>
      <c r="AG312" s="454">
        <f t="shared" si="378"/>
        <v>4928.3249999999998</v>
      </c>
      <c r="AH312" s="405">
        <f t="shared" si="379"/>
        <v>2045</v>
      </c>
      <c r="AI312" s="405">
        <f t="shared" si="380"/>
        <v>2162</v>
      </c>
      <c r="AJ312" s="405">
        <f t="shared" si="381"/>
        <v>2259</v>
      </c>
      <c r="AK312" s="405">
        <f t="shared" si="382"/>
        <v>2712</v>
      </c>
      <c r="AL312" s="405">
        <f t="shared" si="383"/>
        <v>2798</v>
      </c>
      <c r="AM312" s="405">
        <f t="shared" si="384"/>
        <v>2884</v>
      </c>
      <c r="AN312" s="264">
        <f t="shared" si="426"/>
        <v>3666</v>
      </c>
      <c r="AO312" s="264">
        <f t="shared" si="426"/>
        <v>3894.125</v>
      </c>
      <c r="AP312" s="264">
        <f t="shared" si="426"/>
        <v>4075.25</v>
      </c>
      <c r="AQ312" s="454">
        <f t="shared" si="426"/>
        <v>4714.8062499999996</v>
      </c>
      <c r="AR312" s="454">
        <f t="shared" si="426"/>
        <v>4855.7749999999996</v>
      </c>
      <c r="AS312" s="454">
        <f t="shared" si="389"/>
        <v>4997.4937499999996</v>
      </c>
      <c r="AT312" s="446">
        <f t="shared" si="443"/>
        <v>2145</v>
      </c>
      <c r="AU312" s="446">
        <f t="shared" si="443"/>
        <v>2279</v>
      </c>
      <c r="AV312" s="446">
        <f t="shared" si="443"/>
        <v>2385</v>
      </c>
      <c r="AW312" s="446">
        <f t="shared" si="443"/>
        <v>2759</v>
      </c>
      <c r="AX312" s="446">
        <f t="shared" si="394"/>
        <v>2841</v>
      </c>
      <c r="AY312" s="446">
        <f t="shared" si="427"/>
        <v>2924</v>
      </c>
      <c r="AZ312" s="248">
        <f t="shared" si="428"/>
        <v>3837</v>
      </c>
      <c r="BA312" s="248">
        <f t="shared" si="428"/>
        <v>4093.75</v>
      </c>
      <c r="BB312" s="248">
        <f t="shared" si="428"/>
        <v>4289.5</v>
      </c>
      <c r="BC312" s="454">
        <f t="shared" si="428"/>
        <v>4794.5375000000004</v>
      </c>
      <c r="BD312" s="454">
        <f t="shared" si="428"/>
        <v>4929.8500000000004</v>
      </c>
      <c r="BE312" s="454">
        <f t="shared" si="399"/>
        <v>5066.6624999999995</v>
      </c>
      <c r="BF312" s="405">
        <f t="shared" si="444"/>
        <v>2245</v>
      </c>
      <c r="BG312" s="405">
        <f t="shared" si="444"/>
        <v>2395</v>
      </c>
      <c r="BH312" s="405">
        <f t="shared" si="444"/>
        <v>2510</v>
      </c>
      <c r="BI312" s="405">
        <f t="shared" si="444"/>
        <v>2805</v>
      </c>
      <c r="BJ312" s="405">
        <f t="shared" si="404"/>
        <v>2884</v>
      </c>
      <c r="BK312" s="405">
        <f t="shared" si="429"/>
        <v>2964</v>
      </c>
      <c r="BL312" s="264">
        <f t="shared" si="430"/>
        <v>4008</v>
      </c>
      <c r="BM312" s="264">
        <f t="shared" si="430"/>
        <v>4293.375</v>
      </c>
      <c r="BN312" s="264">
        <f t="shared" si="430"/>
        <v>4503.75</v>
      </c>
      <c r="BO312" s="454">
        <f t="shared" si="430"/>
        <v>4874.2687500000011</v>
      </c>
      <c r="BP312" s="454">
        <f t="shared" si="430"/>
        <v>5003.9250000000011</v>
      </c>
      <c r="BQ312" s="454">
        <f t="shared" si="409"/>
        <v>5135.8312499999993</v>
      </c>
      <c r="BR312" s="446">
        <f t="shared" si="445"/>
        <v>2345</v>
      </c>
      <c r="BS312" s="446">
        <f t="shared" si="445"/>
        <v>2512</v>
      </c>
      <c r="BT312" s="446">
        <f t="shared" si="445"/>
        <v>2635</v>
      </c>
      <c r="BU312" s="446">
        <f t="shared" si="445"/>
        <v>2852</v>
      </c>
      <c r="BV312" s="446">
        <f t="shared" si="414"/>
        <v>2928</v>
      </c>
      <c r="BW312" s="446">
        <f t="shared" si="431"/>
        <v>3005</v>
      </c>
      <c r="BX312" s="493">
        <v>4179</v>
      </c>
      <c r="BY312" s="387">
        <f t="shared" si="432"/>
        <v>4493</v>
      </c>
      <c r="BZ312" s="387">
        <f t="shared" si="433"/>
        <v>4718</v>
      </c>
      <c r="CA312" s="387">
        <f t="shared" si="434"/>
        <v>4954</v>
      </c>
      <c r="CB312" s="387">
        <f t="shared" si="435"/>
        <v>5078</v>
      </c>
      <c r="CC312" s="387">
        <f t="shared" si="436"/>
        <v>5205</v>
      </c>
      <c r="CD312" s="405">
        <f t="shared" si="446"/>
        <v>2445</v>
      </c>
      <c r="CE312" s="405">
        <f t="shared" si="446"/>
        <v>2629</v>
      </c>
      <c r="CF312" s="405">
        <f t="shared" si="446"/>
        <v>2761</v>
      </c>
      <c r="CG312" s="405">
        <f t="shared" si="446"/>
        <v>2899</v>
      </c>
      <c r="CH312" s="405">
        <f t="shared" si="419"/>
        <v>2971</v>
      </c>
      <c r="CI312" s="405">
        <f t="shared" si="437"/>
        <v>3045</v>
      </c>
      <c r="CJ312" s="494">
        <v>1.67</v>
      </c>
      <c r="CK312" s="389">
        <f t="shared" si="420"/>
        <v>1.79525</v>
      </c>
      <c r="CL312" s="389">
        <f t="shared" si="438"/>
        <v>1.8850125</v>
      </c>
      <c r="CM312" s="389">
        <f t="shared" si="439"/>
        <v>1.9792631249999999</v>
      </c>
      <c r="CN312" s="389">
        <f t="shared" si="440"/>
        <v>2.0287447031250001</v>
      </c>
      <c r="CO312" s="390">
        <f t="shared" si="441"/>
        <v>2.079463320703125</v>
      </c>
    </row>
    <row r="313" spans="1:93" ht="15" customHeight="1" x14ac:dyDescent="0.2">
      <c r="A313" s="681"/>
      <c r="B313" s="854" t="s">
        <v>291</v>
      </c>
      <c r="C313" s="490" t="s">
        <v>15</v>
      </c>
      <c r="D313" s="533">
        <v>2097</v>
      </c>
      <c r="E313" s="534">
        <v>2216</v>
      </c>
      <c r="F313" s="534">
        <v>2314</v>
      </c>
      <c r="G313" s="534">
        <v>2416</v>
      </c>
      <c r="H313" s="534">
        <v>2491</v>
      </c>
      <c r="I313" s="535">
        <v>2567</v>
      </c>
      <c r="J313" s="474">
        <f t="shared" si="360"/>
        <v>1471</v>
      </c>
      <c r="K313" s="344">
        <f t="shared" si="361"/>
        <v>1555</v>
      </c>
      <c r="L313" s="344">
        <f t="shared" si="362"/>
        <v>1624</v>
      </c>
      <c r="M313" s="344">
        <f t="shared" si="363"/>
        <v>1695</v>
      </c>
      <c r="N313" s="344">
        <f t="shared" si="364"/>
        <v>1748</v>
      </c>
      <c r="O313" s="344">
        <f t="shared" si="365"/>
        <v>1801</v>
      </c>
      <c r="P313" s="248">
        <f t="shared" si="366"/>
        <v>2621.25</v>
      </c>
      <c r="Q313" s="248">
        <f t="shared" si="367"/>
        <v>2770</v>
      </c>
      <c r="R313" s="248">
        <f t="shared" si="368"/>
        <v>2892.5</v>
      </c>
      <c r="S313" s="454">
        <f t="shared" si="421"/>
        <v>3472.9999999999995</v>
      </c>
      <c r="T313" s="454">
        <f t="shared" si="422"/>
        <v>3580.8124999999995</v>
      </c>
      <c r="U313" s="454">
        <f t="shared" si="423"/>
        <v>3690.0624999999995</v>
      </c>
      <c r="V313" s="452">
        <f t="shared" si="442"/>
        <v>1534</v>
      </c>
      <c r="W313" s="405">
        <f t="shared" si="442"/>
        <v>1621</v>
      </c>
      <c r="X313" s="405">
        <f t="shared" si="442"/>
        <v>1693</v>
      </c>
      <c r="Y313" s="405">
        <f t="shared" si="442"/>
        <v>2032</v>
      </c>
      <c r="Z313" s="405">
        <f t="shared" si="373"/>
        <v>2095</v>
      </c>
      <c r="AA313" s="405">
        <f t="shared" si="424"/>
        <v>2159</v>
      </c>
      <c r="AB313" s="248">
        <f t="shared" si="425"/>
        <v>3145.5</v>
      </c>
      <c r="AC313" s="248">
        <f t="shared" si="425"/>
        <v>3324</v>
      </c>
      <c r="AD313" s="248">
        <f t="shared" si="425"/>
        <v>3471</v>
      </c>
      <c r="AE313" s="454">
        <f t="shared" si="425"/>
        <v>4167.5999999999995</v>
      </c>
      <c r="AF313" s="454">
        <f t="shared" si="425"/>
        <v>4296.9749999999995</v>
      </c>
      <c r="AG313" s="454">
        <f t="shared" si="378"/>
        <v>4428.0749999999989</v>
      </c>
      <c r="AH313" s="405">
        <f t="shared" si="379"/>
        <v>1841</v>
      </c>
      <c r="AI313" s="405">
        <f t="shared" si="380"/>
        <v>1945</v>
      </c>
      <c r="AJ313" s="405">
        <f t="shared" si="381"/>
        <v>2031</v>
      </c>
      <c r="AK313" s="405">
        <f t="shared" si="382"/>
        <v>2439</v>
      </c>
      <c r="AL313" s="405">
        <f t="shared" si="383"/>
        <v>2514</v>
      </c>
      <c r="AM313" s="405">
        <f t="shared" si="384"/>
        <v>2591</v>
      </c>
      <c r="AN313" s="264">
        <f t="shared" si="426"/>
        <v>3359.125</v>
      </c>
      <c r="AO313" s="264">
        <f t="shared" si="426"/>
        <v>3568</v>
      </c>
      <c r="AP313" s="264">
        <f t="shared" si="426"/>
        <v>3732</v>
      </c>
      <c r="AQ313" s="454">
        <f t="shared" si="426"/>
        <v>4310.95</v>
      </c>
      <c r="AR313" s="454">
        <f t="shared" si="426"/>
        <v>4437.7312499999998</v>
      </c>
      <c r="AS313" s="454">
        <f t="shared" si="389"/>
        <v>4566.5562499999996</v>
      </c>
      <c r="AT313" s="446">
        <f t="shared" si="443"/>
        <v>1966</v>
      </c>
      <c r="AU313" s="446">
        <f t="shared" si="443"/>
        <v>2088</v>
      </c>
      <c r="AV313" s="446">
        <f t="shared" si="443"/>
        <v>2184</v>
      </c>
      <c r="AW313" s="446">
        <f t="shared" si="443"/>
        <v>2522</v>
      </c>
      <c r="AX313" s="446">
        <f t="shared" si="394"/>
        <v>2597</v>
      </c>
      <c r="AY313" s="446">
        <f t="shared" si="427"/>
        <v>2672</v>
      </c>
      <c r="AZ313" s="248">
        <f t="shared" si="428"/>
        <v>3572.75</v>
      </c>
      <c r="BA313" s="248">
        <f t="shared" si="428"/>
        <v>3812</v>
      </c>
      <c r="BB313" s="248">
        <f t="shared" si="428"/>
        <v>3993</v>
      </c>
      <c r="BC313" s="454">
        <f t="shared" si="428"/>
        <v>4454.3</v>
      </c>
      <c r="BD313" s="454">
        <f t="shared" si="428"/>
        <v>4578.4875000000002</v>
      </c>
      <c r="BE313" s="454">
        <f t="shared" si="399"/>
        <v>4705.0375000000004</v>
      </c>
      <c r="BF313" s="405">
        <f t="shared" si="444"/>
        <v>2091</v>
      </c>
      <c r="BG313" s="405">
        <f t="shared" si="444"/>
        <v>2231</v>
      </c>
      <c r="BH313" s="405">
        <f t="shared" si="444"/>
        <v>2336</v>
      </c>
      <c r="BI313" s="405">
        <f t="shared" si="444"/>
        <v>2606</v>
      </c>
      <c r="BJ313" s="405">
        <f t="shared" si="404"/>
        <v>2679</v>
      </c>
      <c r="BK313" s="405">
        <f t="shared" si="429"/>
        <v>2753</v>
      </c>
      <c r="BL313" s="264">
        <f t="shared" si="430"/>
        <v>3786.375</v>
      </c>
      <c r="BM313" s="264">
        <f t="shared" si="430"/>
        <v>4056</v>
      </c>
      <c r="BN313" s="264">
        <f t="shared" si="430"/>
        <v>4254</v>
      </c>
      <c r="BO313" s="454">
        <f t="shared" si="430"/>
        <v>4597.6500000000005</v>
      </c>
      <c r="BP313" s="454">
        <f t="shared" si="430"/>
        <v>4719.2437500000005</v>
      </c>
      <c r="BQ313" s="454">
        <f t="shared" si="409"/>
        <v>4843.5187500000011</v>
      </c>
      <c r="BR313" s="446">
        <f t="shared" si="445"/>
        <v>2216</v>
      </c>
      <c r="BS313" s="446">
        <f t="shared" si="445"/>
        <v>2373</v>
      </c>
      <c r="BT313" s="446">
        <f t="shared" si="445"/>
        <v>2489</v>
      </c>
      <c r="BU313" s="446">
        <f t="shared" si="445"/>
        <v>2690</v>
      </c>
      <c r="BV313" s="446">
        <f t="shared" si="414"/>
        <v>2761</v>
      </c>
      <c r="BW313" s="446">
        <f t="shared" si="431"/>
        <v>2834</v>
      </c>
      <c r="BX313" s="493">
        <v>4000</v>
      </c>
      <c r="BY313" s="387">
        <f t="shared" si="432"/>
        <v>4300</v>
      </c>
      <c r="BZ313" s="387">
        <f t="shared" si="433"/>
        <v>4515</v>
      </c>
      <c r="CA313" s="387">
        <f t="shared" si="434"/>
        <v>4741</v>
      </c>
      <c r="CB313" s="387">
        <f t="shared" si="435"/>
        <v>4860</v>
      </c>
      <c r="CC313" s="387">
        <f t="shared" si="436"/>
        <v>4982</v>
      </c>
      <c r="CD313" s="405">
        <f t="shared" si="446"/>
        <v>2340</v>
      </c>
      <c r="CE313" s="405">
        <f t="shared" si="446"/>
        <v>2516</v>
      </c>
      <c r="CF313" s="405">
        <f t="shared" si="446"/>
        <v>2642</v>
      </c>
      <c r="CG313" s="405">
        <f t="shared" si="446"/>
        <v>2774</v>
      </c>
      <c r="CH313" s="405">
        <f t="shared" si="419"/>
        <v>2844</v>
      </c>
      <c r="CI313" s="405">
        <f t="shared" si="437"/>
        <v>2915</v>
      </c>
      <c r="CJ313" s="494">
        <v>1.6</v>
      </c>
      <c r="CK313" s="389">
        <f t="shared" si="420"/>
        <v>1.7200000000000002</v>
      </c>
      <c r="CL313" s="389">
        <f t="shared" si="438"/>
        <v>1.8060000000000003</v>
      </c>
      <c r="CM313" s="389">
        <f t="shared" si="439"/>
        <v>1.8963000000000003</v>
      </c>
      <c r="CN313" s="389">
        <f t="shared" si="440"/>
        <v>1.9437075000000004</v>
      </c>
      <c r="CO313" s="390">
        <f t="shared" si="441"/>
        <v>1.9923001875000004</v>
      </c>
    </row>
    <row r="314" spans="1:93" ht="15.75" customHeight="1" thickBot="1" x14ac:dyDescent="0.25">
      <c r="A314" s="682"/>
      <c r="B314" s="491" t="s">
        <v>292</v>
      </c>
      <c r="C314" s="492" t="s">
        <v>15</v>
      </c>
      <c r="D314" s="354">
        <v>1604</v>
      </c>
      <c r="E314" s="350">
        <v>1662</v>
      </c>
      <c r="F314" s="350">
        <v>1703</v>
      </c>
      <c r="G314" s="350">
        <v>1747</v>
      </c>
      <c r="H314" s="350">
        <v>1770</v>
      </c>
      <c r="I314" s="351">
        <v>1793</v>
      </c>
      <c r="J314" s="475">
        <f t="shared" si="360"/>
        <v>1126</v>
      </c>
      <c r="K314" s="422">
        <f t="shared" si="361"/>
        <v>1166</v>
      </c>
      <c r="L314" s="422">
        <f t="shared" si="362"/>
        <v>1195</v>
      </c>
      <c r="M314" s="422">
        <f t="shared" si="363"/>
        <v>1226</v>
      </c>
      <c r="N314" s="422">
        <f t="shared" si="364"/>
        <v>1242</v>
      </c>
      <c r="O314" s="422">
        <f t="shared" si="365"/>
        <v>1258</v>
      </c>
      <c r="P314" s="261">
        <f t="shared" si="366"/>
        <v>2005</v>
      </c>
      <c r="Q314" s="261">
        <f t="shared" si="367"/>
        <v>2077.5</v>
      </c>
      <c r="R314" s="261">
        <f t="shared" si="368"/>
        <v>2128.75</v>
      </c>
      <c r="S314" s="458">
        <f t="shared" si="421"/>
        <v>2511.3125</v>
      </c>
      <c r="T314" s="458">
        <f t="shared" si="422"/>
        <v>2544.375</v>
      </c>
      <c r="U314" s="458">
        <f t="shared" si="423"/>
        <v>2577.4375</v>
      </c>
      <c r="V314" s="453">
        <f t="shared" si="442"/>
        <v>1173</v>
      </c>
      <c r="W314" s="412">
        <f t="shared" si="442"/>
        <v>1216</v>
      </c>
      <c r="X314" s="412">
        <f t="shared" si="442"/>
        <v>1246</v>
      </c>
      <c r="Y314" s="412">
        <f t="shared" si="442"/>
        <v>1470</v>
      </c>
      <c r="Z314" s="412">
        <f t="shared" si="373"/>
        <v>1489</v>
      </c>
      <c r="AA314" s="412">
        <f t="shared" si="424"/>
        <v>1508</v>
      </c>
      <c r="AB314" s="261">
        <f t="shared" si="425"/>
        <v>2406</v>
      </c>
      <c r="AC314" s="261">
        <f t="shared" si="425"/>
        <v>2493</v>
      </c>
      <c r="AD314" s="261">
        <f t="shared" si="425"/>
        <v>2554.5</v>
      </c>
      <c r="AE314" s="458">
        <f t="shared" si="425"/>
        <v>3013.5749999999998</v>
      </c>
      <c r="AF314" s="458">
        <f t="shared" si="425"/>
        <v>3053.25</v>
      </c>
      <c r="AG314" s="458">
        <f t="shared" si="378"/>
        <v>3092.9249999999997</v>
      </c>
      <c r="AH314" s="412">
        <f t="shared" si="379"/>
        <v>1408</v>
      </c>
      <c r="AI314" s="412">
        <f t="shared" si="380"/>
        <v>1459</v>
      </c>
      <c r="AJ314" s="412">
        <f t="shared" si="381"/>
        <v>1495</v>
      </c>
      <c r="AK314" s="412">
        <f t="shared" si="382"/>
        <v>1763</v>
      </c>
      <c r="AL314" s="412">
        <f t="shared" si="383"/>
        <v>1787</v>
      </c>
      <c r="AM314" s="412">
        <f t="shared" si="384"/>
        <v>1810</v>
      </c>
      <c r="AN314" s="270">
        <f t="shared" si="426"/>
        <v>2792.5</v>
      </c>
      <c r="AO314" s="270">
        <f t="shared" si="426"/>
        <v>2932</v>
      </c>
      <c r="AP314" s="270">
        <f t="shared" si="426"/>
        <v>3031.375</v>
      </c>
      <c r="AQ314" s="458">
        <f t="shared" si="426"/>
        <v>3431.6812499999996</v>
      </c>
      <c r="AR314" s="458">
        <f t="shared" si="426"/>
        <v>3490.9375</v>
      </c>
      <c r="AS314" s="458">
        <f t="shared" si="389"/>
        <v>3550.9437499999999</v>
      </c>
      <c r="AT314" s="449">
        <f t="shared" si="443"/>
        <v>1634</v>
      </c>
      <c r="AU314" s="449">
        <f t="shared" si="443"/>
        <v>1716</v>
      </c>
      <c r="AV314" s="449">
        <f t="shared" si="443"/>
        <v>1774</v>
      </c>
      <c r="AW314" s="449">
        <f t="shared" si="443"/>
        <v>2008</v>
      </c>
      <c r="AX314" s="449">
        <f t="shared" si="394"/>
        <v>2043</v>
      </c>
      <c r="AY314" s="449">
        <f t="shared" si="427"/>
        <v>2078</v>
      </c>
      <c r="AZ314" s="261">
        <f t="shared" si="428"/>
        <v>3179</v>
      </c>
      <c r="BA314" s="261">
        <f t="shared" si="428"/>
        <v>3371</v>
      </c>
      <c r="BB314" s="261">
        <f t="shared" si="428"/>
        <v>3508.25</v>
      </c>
      <c r="BC314" s="458">
        <f t="shared" si="428"/>
        <v>3849.7874999999995</v>
      </c>
      <c r="BD314" s="458">
        <f t="shared" si="428"/>
        <v>3928.625</v>
      </c>
      <c r="BE314" s="458">
        <f t="shared" si="399"/>
        <v>4008.9625000000001</v>
      </c>
      <c r="BF314" s="412">
        <f t="shared" si="444"/>
        <v>1860</v>
      </c>
      <c r="BG314" s="412">
        <f t="shared" si="444"/>
        <v>1973</v>
      </c>
      <c r="BH314" s="412">
        <f t="shared" si="444"/>
        <v>2053</v>
      </c>
      <c r="BI314" s="412">
        <f t="shared" si="444"/>
        <v>2253</v>
      </c>
      <c r="BJ314" s="412">
        <f t="shared" si="404"/>
        <v>2299</v>
      </c>
      <c r="BK314" s="412">
        <f t="shared" si="429"/>
        <v>2346</v>
      </c>
      <c r="BL314" s="270">
        <f t="shared" si="430"/>
        <v>3565.5</v>
      </c>
      <c r="BM314" s="270">
        <f t="shared" si="430"/>
        <v>3810</v>
      </c>
      <c r="BN314" s="270">
        <f t="shared" si="430"/>
        <v>3985.125</v>
      </c>
      <c r="BO314" s="458">
        <f t="shared" si="430"/>
        <v>4267.8937499999993</v>
      </c>
      <c r="BP314" s="458">
        <f t="shared" si="430"/>
        <v>4366.3125</v>
      </c>
      <c r="BQ314" s="458">
        <f t="shared" si="409"/>
        <v>4466.9812499999998</v>
      </c>
      <c r="BR314" s="449">
        <f t="shared" si="445"/>
        <v>2086</v>
      </c>
      <c r="BS314" s="449">
        <f t="shared" si="445"/>
        <v>2229</v>
      </c>
      <c r="BT314" s="449">
        <f t="shared" si="445"/>
        <v>2332</v>
      </c>
      <c r="BU314" s="449">
        <f t="shared" si="445"/>
        <v>2497</v>
      </c>
      <c r="BV314" s="449">
        <f t="shared" si="414"/>
        <v>2555</v>
      </c>
      <c r="BW314" s="449">
        <f t="shared" si="431"/>
        <v>2614</v>
      </c>
      <c r="BX314" s="538">
        <v>3952</v>
      </c>
      <c r="BY314" s="431">
        <f t="shared" si="432"/>
        <v>4249</v>
      </c>
      <c r="BZ314" s="431">
        <f t="shared" si="433"/>
        <v>4462</v>
      </c>
      <c r="CA314" s="431">
        <f t="shared" si="434"/>
        <v>4686</v>
      </c>
      <c r="CB314" s="431">
        <f t="shared" si="435"/>
        <v>4804</v>
      </c>
      <c r="CC314" s="431">
        <f t="shared" si="436"/>
        <v>4925</v>
      </c>
      <c r="CD314" s="412">
        <f t="shared" si="446"/>
        <v>2312</v>
      </c>
      <c r="CE314" s="412">
        <f t="shared" si="446"/>
        <v>2486</v>
      </c>
      <c r="CF314" s="412">
        <f t="shared" si="446"/>
        <v>2611</v>
      </c>
      <c r="CG314" s="412">
        <f t="shared" si="446"/>
        <v>2742</v>
      </c>
      <c r="CH314" s="412">
        <f t="shared" si="419"/>
        <v>2811</v>
      </c>
      <c r="CI314" s="412">
        <f t="shared" si="437"/>
        <v>2882</v>
      </c>
      <c r="CJ314" s="539">
        <v>1.58</v>
      </c>
      <c r="CK314" s="391">
        <f t="shared" si="420"/>
        <v>1.6985000000000001</v>
      </c>
      <c r="CL314" s="391">
        <f t="shared" si="438"/>
        <v>1.783425</v>
      </c>
      <c r="CM314" s="391">
        <f t="shared" si="439"/>
        <v>1.87259625</v>
      </c>
      <c r="CN314" s="391">
        <f t="shared" si="440"/>
        <v>1.91941115625</v>
      </c>
      <c r="CO314" s="392">
        <f t="shared" si="441"/>
        <v>1.9673964351562501</v>
      </c>
    </row>
    <row r="315" spans="1:93" ht="25.5" x14ac:dyDescent="0.2">
      <c r="A315" s="680">
        <v>7</v>
      </c>
      <c r="B315" s="504" t="s">
        <v>299</v>
      </c>
      <c r="C315" s="505" t="s">
        <v>15</v>
      </c>
      <c r="D315" s="352">
        <v>2192</v>
      </c>
      <c r="E315" s="346">
        <v>2316</v>
      </c>
      <c r="F315" s="346">
        <v>2420</v>
      </c>
      <c r="G315" s="346">
        <v>2526</v>
      </c>
      <c r="H315" s="346">
        <v>2605</v>
      </c>
      <c r="I315" s="347">
        <v>2685</v>
      </c>
      <c r="J315" s="419">
        <f t="shared" si="360"/>
        <v>1538</v>
      </c>
      <c r="K315" s="419">
        <f t="shared" si="361"/>
        <v>1625</v>
      </c>
      <c r="L315" s="419">
        <f t="shared" si="362"/>
        <v>1698</v>
      </c>
      <c r="M315" s="419">
        <f t="shared" si="363"/>
        <v>1772</v>
      </c>
      <c r="N315" s="419">
        <f t="shared" si="364"/>
        <v>1828</v>
      </c>
      <c r="O315" s="419">
        <f t="shared" si="365"/>
        <v>1884</v>
      </c>
      <c r="P315" s="416">
        <f t="shared" si="366"/>
        <v>2740</v>
      </c>
      <c r="Q315" s="416">
        <f t="shared" si="367"/>
        <v>2895</v>
      </c>
      <c r="R315" s="416">
        <f t="shared" si="368"/>
        <v>3025</v>
      </c>
      <c r="S315" s="455">
        <f t="shared" si="421"/>
        <v>3631.1249999999995</v>
      </c>
      <c r="T315" s="455">
        <f t="shared" si="422"/>
        <v>3744.6874999999995</v>
      </c>
      <c r="U315" s="455">
        <f t="shared" si="423"/>
        <v>3859.6874999999995</v>
      </c>
      <c r="V315" s="451">
        <f t="shared" si="442"/>
        <v>1603</v>
      </c>
      <c r="W315" s="407">
        <f t="shared" si="442"/>
        <v>1694</v>
      </c>
      <c r="X315" s="407">
        <f t="shared" si="442"/>
        <v>1770</v>
      </c>
      <c r="Y315" s="407">
        <f t="shared" si="442"/>
        <v>2125</v>
      </c>
      <c r="Z315" s="407">
        <f t="shared" si="373"/>
        <v>2191</v>
      </c>
      <c r="AA315" s="407">
        <f t="shared" si="424"/>
        <v>2258</v>
      </c>
      <c r="AB315" s="416">
        <f t="shared" si="425"/>
        <v>3288</v>
      </c>
      <c r="AC315" s="416">
        <f t="shared" si="425"/>
        <v>3474</v>
      </c>
      <c r="AD315" s="416">
        <f t="shared" si="425"/>
        <v>3630</v>
      </c>
      <c r="AE315" s="455">
        <f t="shared" si="425"/>
        <v>4357.3499999999995</v>
      </c>
      <c r="AF315" s="455">
        <f t="shared" si="425"/>
        <v>4493.6249999999991</v>
      </c>
      <c r="AG315" s="455">
        <f t="shared" si="378"/>
        <v>4631.6249999999991</v>
      </c>
      <c r="AH315" s="407">
        <f t="shared" si="379"/>
        <v>1924</v>
      </c>
      <c r="AI315" s="407">
        <f t="shared" si="380"/>
        <v>2033</v>
      </c>
      <c r="AJ315" s="407">
        <f t="shared" si="381"/>
        <v>2124</v>
      </c>
      <c r="AK315" s="407">
        <f t="shared" si="382"/>
        <v>2550</v>
      </c>
      <c r="AL315" s="407">
        <f t="shared" si="383"/>
        <v>2629</v>
      </c>
      <c r="AM315" s="407">
        <f t="shared" si="384"/>
        <v>2710</v>
      </c>
      <c r="AN315" s="434">
        <f t="shared" si="426"/>
        <v>3606.25</v>
      </c>
      <c r="AO315" s="434">
        <f t="shared" si="426"/>
        <v>3831.5</v>
      </c>
      <c r="AP315" s="434">
        <f t="shared" si="426"/>
        <v>4010</v>
      </c>
      <c r="AQ315" s="455">
        <f t="shared" si="426"/>
        <v>4620.0124999999998</v>
      </c>
      <c r="AR315" s="455">
        <f t="shared" si="426"/>
        <v>4756.2187499999991</v>
      </c>
      <c r="AS315" s="455">
        <f t="shared" si="389"/>
        <v>4894.4687499999991</v>
      </c>
      <c r="AT315" s="443">
        <f t="shared" si="443"/>
        <v>2110</v>
      </c>
      <c r="AU315" s="443">
        <f t="shared" si="443"/>
        <v>2242</v>
      </c>
      <c r="AV315" s="443">
        <f t="shared" si="443"/>
        <v>2346</v>
      </c>
      <c r="AW315" s="443">
        <f t="shared" si="443"/>
        <v>2703</v>
      </c>
      <c r="AX315" s="443">
        <f t="shared" si="394"/>
        <v>2783</v>
      </c>
      <c r="AY315" s="443">
        <f t="shared" si="427"/>
        <v>2864</v>
      </c>
      <c r="AZ315" s="416">
        <f t="shared" si="428"/>
        <v>3924.5</v>
      </c>
      <c r="BA315" s="416">
        <f t="shared" si="428"/>
        <v>4189</v>
      </c>
      <c r="BB315" s="416">
        <f t="shared" si="428"/>
        <v>4390</v>
      </c>
      <c r="BC315" s="455">
        <f t="shared" si="428"/>
        <v>4882.6750000000002</v>
      </c>
      <c r="BD315" s="455">
        <f t="shared" si="428"/>
        <v>5018.8124999999991</v>
      </c>
      <c r="BE315" s="455">
        <f t="shared" si="399"/>
        <v>5157.3124999999991</v>
      </c>
      <c r="BF315" s="407">
        <f t="shared" si="444"/>
        <v>2296</v>
      </c>
      <c r="BG315" s="407">
        <f t="shared" si="444"/>
        <v>2451</v>
      </c>
      <c r="BH315" s="407">
        <f t="shared" si="444"/>
        <v>2569</v>
      </c>
      <c r="BI315" s="407">
        <f t="shared" si="444"/>
        <v>2857</v>
      </c>
      <c r="BJ315" s="407">
        <f t="shared" si="404"/>
        <v>2937</v>
      </c>
      <c r="BK315" s="407">
        <f t="shared" si="429"/>
        <v>3018</v>
      </c>
      <c r="BL315" s="434">
        <f t="shared" si="430"/>
        <v>4242.75</v>
      </c>
      <c r="BM315" s="434">
        <f t="shared" si="430"/>
        <v>4546.5</v>
      </c>
      <c r="BN315" s="434">
        <f t="shared" si="430"/>
        <v>4770</v>
      </c>
      <c r="BO315" s="455">
        <f t="shared" si="430"/>
        <v>5145.3375000000005</v>
      </c>
      <c r="BP315" s="455">
        <f t="shared" si="430"/>
        <v>5281.4062499999991</v>
      </c>
      <c r="BQ315" s="455">
        <f t="shared" si="409"/>
        <v>5420.1562499999991</v>
      </c>
      <c r="BR315" s="443">
        <f t="shared" si="445"/>
        <v>2483</v>
      </c>
      <c r="BS315" s="443">
        <f t="shared" si="445"/>
        <v>2660</v>
      </c>
      <c r="BT315" s="443">
        <f t="shared" si="445"/>
        <v>2791</v>
      </c>
      <c r="BU315" s="443">
        <f t="shared" si="445"/>
        <v>3011</v>
      </c>
      <c r="BV315" s="443">
        <f t="shared" si="414"/>
        <v>3090</v>
      </c>
      <c r="BW315" s="443">
        <f t="shared" si="431"/>
        <v>3171</v>
      </c>
      <c r="BX315" s="536">
        <v>4561</v>
      </c>
      <c r="BY315" s="426">
        <f t="shared" si="432"/>
        <v>4904</v>
      </c>
      <c r="BZ315" s="426">
        <f t="shared" si="433"/>
        <v>5150</v>
      </c>
      <c r="CA315" s="426">
        <f t="shared" si="434"/>
        <v>5408</v>
      </c>
      <c r="CB315" s="426">
        <f t="shared" si="435"/>
        <v>5544</v>
      </c>
      <c r="CC315" s="426">
        <f t="shared" si="436"/>
        <v>5683</v>
      </c>
      <c r="CD315" s="407">
        <f t="shared" si="446"/>
        <v>2669</v>
      </c>
      <c r="CE315" s="407">
        <f t="shared" si="446"/>
        <v>2869</v>
      </c>
      <c r="CF315" s="407">
        <f t="shared" si="446"/>
        <v>3013</v>
      </c>
      <c r="CG315" s="407">
        <f t="shared" si="446"/>
        <v>3164</v>
      </c>
      <c r="CH315" s="407">
        <f t="shared" si="419"/>
        <v>3244</v>
      </c>
      <c r="CI315" s="407">
        <f t="shared" si="437"/>
        <v>3325</v>
      </c>
      <c r="CJ315" s="537">
        <v>1.82</v>
      </c>
      <c r="CK315" s="403">
        <f t="shared" si="420"/>
        <v>1.9565000000000001</v>
      </c>
      <c r="CL315" s="403">
        <f t="shared" si="438"/>
        <v>2.054325</v>
      </c>
      <c r="CM315" s="403">
        <f t="shared" si="439"/>
        <v>2.1570412499999998</v>
      </c>
      <c r="CN315" s="403">
        <f t="shared" si="440"/>
        <v>2.2109672812499999</v>
      </c>
      <c r="CO315" s="404">
        <f t="shared" si="441"/>
        <v>2.2662414632812498</v>
      </c>
    </row>
    <row r="316" spans="1:93" ht="15" customHeight="1" x14ac:dyDescent="0.2">
      <c r="A316" s="681"/>
      <c r="B316" s="482" t="s">
        <v>300</v>
      </c>
      <c r="C316" s="490" t="s">
        <v>15</v>
      </c>
      <c r="D316" s="353">
        <v>2069</v>
      </c>
      <c r="E316" s="348">
        <v>2186</v>
      </c>
      <c r="F316" s="348">
        <v>2283</v>
      </c>
      <c r="G316" s="348">
        <v>2383</v>
      </c>
      <c r="H316" s="348">
        <v>2457</v>
      </c>
      <c r="I316" s="349">
        <v>2532</v>
      </c>
      <c r="J316" s="344">
        <f t="shared" si="360"/>
        <v>1452</v>
      </c>
      <c r="K316" s="344">
        <f t="shared" si="361"/>
        <v>1534</v>
      </c>
      <c r="L316" s="344">
        <f t="shared" si="362"/>
        <v>1602</v>
      </c>
      <c r="M316" s="344">
        <f t="shared" si="363"/>
        <v>1672</v>
      </c>
      <c r="N316" s="344">
        <f t="shared" si="364"/>
        <v>1724</v>
      </c>
      <c r="O316" s="344">
        <f t="shared" si="365"/>
        <v>1776</v>
      </c>
      <c r="P316" s="248">
        <f t="shared" si="366"/>
        <v>2586.25</v>
      </c>
      <c r="Q316" s="248">
        <f t="shared" si="367"/>
        <v>2732.5</v>
      </c>
      <c r="R316" s="248">
        <f t="shared" si="368"/>
        <v>2853.75</v>
      </c>
      <c r="S316" s="454">
        <f t="shared" si="421"/>
        <v>3425.5624999999995</v>
      </c>
      <c r="T316" s="454">
        <f t="shared" si="422"/>
        <v>3531.9374999999995</v>
      </c>
      <c r="U316" s="454">
        <f t="shared" si="423"/>
        <v>3639.7499999999995</v>
      </c>
      <c r="V316" s="452">
        <f t="shared" si="442"/>
        <v>1513</v>
      </c>
      <c r="W316" s="405">
        <f t="shared" si="442"/>
        <v>1599</v>
      </c>
      <c r="X316" s="405">
        <f t="shared" si="442"/>
        <v>1670</v>
      </c>
      <c r="Y316" s="405">
        <f t="shared" si="442"/>
        <v>2004</v>
      </c>
      <c r="Z316" s="405">
        <f t="shared" si="373"/>
        <v>2067</v>
      </c>
      <c r="AA316" s="405">
        <f t="shared" si="424"/>
        <v>2130</v>
      </c>
      <c r="AB316" s="248">
        <f t="shared" si="425"/>
        <v>3103.5</v>
      </c>
      <c r="AC316" s="248">
        <f t="shared" si="425"/>
        <v>3279</v>
      </c>
      <c r="AD316" s="248">
        <f t="shared" si="425"/>
        <v>3424.5</v>
      </c>
      <c r="AE316" s="454">
        <f t="shared" si="425"/>
        <v>4110.6749999999993</v>
      </c>
      <c r="AF316" s="454">
        <f t="shared" si="425"/>
        <v>4238.3249999999989</v>
      </c>
      <c r="AG316" s="454">
        <f t="shared" si="378"/>
        <v>4367.6999999999989</v>
      </c>
      <c r="AH316" s="405">
        <f t="shared" si="379"/>
        <v>1816</v>
      </c>
      <c r="AI316" s="405">
        <f t="shared" si="380"/>
        <v>1919</v>
      </c>
      <c r="AJ316" s="405">
        <f t="shared" si="381"/>
        <v>2004</v>
      </c>
      <c r="AK316" s="405">
        <f t="shared" si="382"/>
        <v>2405</v>
      </c>
      <c r="AL316" s="405">
        <f t="shared" si="383"/>
        <v>2480</v>
      </c>
      <c r="AM316" s="405">
        <f t="shared" si="384"/>
        <v>2556</v>
      </c>
      <c r="AN316" s="264">
        <f t="shared" si="426"/>
        <v>3392.375</v>
      </c>
      <c r="AO316" s="264">
        <f t="shared" si="426"/>
        <v>3604</v>
      </c>
      <c r="AP316" s="264">
        <f t="shared" si="426"/>
        <v>3770.375</v>
      </c>
      <c r="AQ316" s="454">
        <f t="shared" si="426"/>
        <v>4345.2562499999995</v>
      </c>
      <c r="AR316" s="454">
        <f t="shared" si="426"/>
        <v>4472.7437499999996</v>
      </c>
      <c r="AS316" s="454">
        <f t="shared" si="389"/>
        <v>4602.2749999999996</v>
      </c>
      <c r="AT316" s="446">
        <f t="shared" si="443"/>
        <v>1985</v>
      </c>
      <c r="AU316" s="446">
        <f t="shared" si="443"/>
        <v>2109</v>
      </c>
      <c r="AV316" s="446">
        <f t="shared" si="443"/>
        <v>2206</v>
      </c>
      <c r="AW316" s="446">
        <f t="shared" si="443"/>
        <v>2542</v>
      </c>
      <c r="AX316" s="446">
        <f t="shared" si="394"/>
        <v>2617</v>
      </c>
      <c r="AY316" s="446">
        <f t="shared" si="427"/>
        <v>2693</v>
      </c>
      <c r="AZ316" s="248">
        <f t="shared" si="428"/>
        <v>3681.25</v>
      </c>
      <c r="BA316" s="248">
        <f t="shared" si="428"/>
        <v>3929</v>
      </c>
      <c r="BB316" s="248">
        <f t="shared" si="428"/>
        <v>4116.25</v>
      </c>
      <c r="BC316" s="454">
        <f t="shared" si="428"/>
        <v>4579.8374999999996</v>
      </c>
      <c r="BD316" s="454">
        <f t="shared" si="428"/>
        <v>4707.1625000000004</v>
      </c>
      <c r="BE316" s="454">
        <f t="shared" si="399"/>
        <v>4836.8500000000004</v>
      </c>
      <c r="BF316" s="405">
        <f t="shared" si="444"/>
        <v>2154</v>
      </c>
      <c r="BG316" s="405">
        <f t="shared" si="444"/>
        <v>2299</v>
      </c>
      <c r="BH316" s="405">
        <f t="shared" si="444"/>
        <v>2409</v>
      </c>
      <c r="BI316" s="405">
        <f t="shared" si="444"/>
        <v>2680</v>
      </c>
      <c r="BJ316" s="405">
        <f t="shared" si="404"/>
        <v>2754</v>
      </c>
      <c r="BK316" s="405">
        <f t="shared" si="429"/>
        <v>2830</v>
      </c>
      <c r="BL316" s="264">
        <f t="shared" si="430"/>
        <v>3970.125</v>
      </c>
      <c r="BM316" s="264">
        <f t="shared" si="430"/>
        <v>4254</v>
      </c>
      <c r="BN316" s="264">
        <f t="shared" si="430"/>
        <v>4462.125</v>
      </c>
      <c r="BO316" s="454">
        <f t="shared" si="430"/>
        <v>4814.4187499999998</v>
      </c>
      <c r="BP316" s="454">
        <f t="shared" si="430"/>
        <v>4941.5812500000011</v>
      </c>
      <c r="BQ316" s="454">
        <f t="shared" si="409"/>
        <v>5071.4250000000011</v>
      </c>
      <c r="BR316" s="446">
        <f t="shared" si="445"/>
        <v>2323</v>
      </c>
      <c r="BS316" s="446">
        <f t="shared" si="445"/>
        <v>2489</v>
      </c>
      <c r="BT316" s="446">
        <f t="shared" si="445"/>
        <v>2611</v>
      </c>
      <c r="BU316" s="446">
        <f t="shared" si="445"/>
        <v>2817</v>
      </c>
      <c r="BV316" s="446">
        <f t="shared" si="414"/>
        <v>2891</v>
      </c>
      <c r="BW316" s="446">
        <f t="shared" si="431"/>
        <v>2967</v>
      </c>
      <c r="BX316" s="493">
        <v>4259</v>
      </c>
      <c r="BY316" s="387">
        <f t="shared" si="432"/>
        <v>4579</v>
      </c>
      <c r="BZ316" s="387">
        <f t="shared" si="433"/>
        <v>4808</v>
      </c>
      <c r="CA316" s="387">
        <f t="shared" si="434"/>
        <v>5049</v>
      </c>
      <c r="CB316" s="387">
        <f t="shared" si="435"/>
        <v>5176</v>
      </c>
      <c r="CC316" s="387">
        <f t="shared" si="436"/>
        <v>5306</v>
      </c>
      <c r="CD316" s="405">
        <f t="shared" si="446"/>
        <v>2492</v>
      </c>
      <c r="CE316" s="405">
        <f t="shared" si="446"/>
        <v>2679</v>
      </c>
      <c r="CF316" s="405">
        <f t="shared" si="446"/>
        <v>2813</v>
      </c>
      <c r="CG316" s="405">
        <f t="shared" si="446"/>
        <v>2954</v>
      </c>
      <c r="CH316" s="405">
        <f t="shared" si="419"/>
        <v>3028</v>
      </c>
      <c r="CI316" s="405">
        <f t="shared" si="437"/>
        <v>3105</v>
      </c>
      <c r="CJ316" s="494">
        <v>1.7</v>
      </c>
      <c r="CK316" s="389">
        <f t="shared" si="420"/>
        <v>1.8274999999999999</v>
      </c>
      <c r="CL316" s="389">
        <f t="shared" si="438"/>
        <v>1.9188749999999999</v>
      </c>
      <c r="CM316" s="389">
        <f t="shared" si="439"/>
        <v>2.0148187499999999</v>
      </c>
      <c r="CN316" s="389">
        <f t="shared" si="440"/>
        <v>2.0651892187500001</v>
      </c>
      <c r="CO316" s="390">
        <f t="shared" si="441"/>
        <v>2.1168189492187501</v>
      </c>
    </row>
    <row r="317" spans="1:93" ht="15" customHeight="1" x14ac:dyDescent="0.2">
      <c r="A317" s="681"/>
      <c r="B317" s="482" t="s">
        <v>296</v>
      </c>
      <c r="C317" s="490" t="s">
        <v>15</v>
      </c>
      <c r="D317" s="353">
        <v>1914</v>
      </c>
      <c r="E317" s="348">
        <v>2021</v>
      </c>
      <c r="F317" s="348">
        <v>2110</v>
      </c>
      <c r="G317" s="348">
        <v>2201</v>
      </c>
      <c r="H317" s="348">
        <v>2269</v>
      </c>
      <c r="I317" s="349">
        <v>2338</v>
      </c>
      <c r="J317" s="344">
        <f t="shared" si="360"/>
        <v>1343</v>
      </c>
      <c r="K317" s="344">
        <f t="shared" si="361"/>
        <v>1418</v>
      </c>
      <c r="L317" s="344">
        <f t="shared" si="362"/>
        <v>1480</v>
      </c>
      <c r="M317" s="344">
        <f t="shared" si="363"/>
        <v>1544</v>
      </c>
      <c r="N317" s="344">
        <f t="shared" si="364"/>
        <v>1592</v>
      </c>
      <c r="O317" s="344">
        <f t="shared" si="365"/>
        <v>1640</v>
      </c>
      <c r="P317" s="248">
        <f t="shared" si="366"/>
        <v>2392.5</v>
      </c>
      <c r="Q317" s="248">
        <f t="shared" si="367"/>
        <v>2526.25</v>
      </c>
      <c r="R317" s="248">
        <f t="shared" si="368"/>
        <v>2637.5</v>
      </c>
      <c r="S317" s="454">
        <f t="shared" si="421"/>
        <v>3163.9374999999995</v>
      </c>
      <c r="T317" s="454">
        <f t="shared" si="422"/>
        <v>3261.6874999999995</v>
      </c>
      <c r="U317" s="454">
        <f t="shared" si="423"/>
        <v>3360.8749999999995</v>
      </c>
      <c r="V317" s="452">
        <f t="shared" si="442"/>
        <v>1400</v>
      </c>
      <c r="W317" s="405">
        <f t="shared" si="442"/>
        <v>1478</v>
      </c>
      <c r="X317" s="405">
        <f t="shared" si="442"/>
        <v>1543</v>
      </c>
      <c r="Y317" s="405">
        <f t="shared" si="442"/>
        <v>1851</v>
      </c>
      <c r="Z317" s="405">
        <f t="shared" si="373"/>
        <v>1909</v>
      </c>
      <c r="AA317" s="405">
        <f t="shared" si="424"/>
        <v>1967</v>
      </c>
      <c r="AB317" s="248">
        <f t="shared" si="425"/>
        <v>2871</v>
      </c>
      <c r="AC317" s="248">
        <f t="shared" si="425"/>
        <v>3031.5</v>
      </c>
      <c r="AD317" s="248">
        <f t="shared" si="425"/>
        <v>3165</v>
      </c>
      <c r="AE317" s="454">
        <f t="shared" si="425"/>
        <v>3796.7249999999995</v>
      </c>
      <c r="AF317" s="454">
        <f t="shared" si="425"/>
        <v>3914.0249999999992</v>
      </c>
      <c r="AG317" s="454">
        <f t="shared" si="378"/>
        <v>4033.0499999999993</v>
      </c>
      <c r="AH317" s="405">
        <f t="shared" si="379"/>
        <v>1680</v>
      </c>
      <c r="AI317" s="405">
        <f t="shared" si="380"/>
        <v>1774</v>
      </c>
      <c r="AJ317" s="405">
        <f t="shared" si="381"/>
        <v>1852</v>
      </c>
      <c r="AK317" s="405">
        <f t="shared" si="382"/>
        <v>2222</v>
      </c>
      <c r="AL317" s="405">
        <f t="shared" si="383"/>
        <v>2290</v>
      </c>
      <c r="AM317" s="405">
        <f t="shared" si="384"/>
        <v>2360</v>
      </c>
      <c r="AN317" s="264">
        <f t="shared" si="426"/>
        <v>3196.5</v>
      </c>
      <c r="AO317" s="264">
        <f t="shared" si="426"/>
        <v>3395.125</v>
      </c>
      <c r="AP317" s="264">
        <f t="shared" si="426"/>
        <v>3551.5</v>
      </c>
      <c r="AQ317" s="454">
        <f t="shared" si="426"/>
        <v>4084.2937499999998</v>
      </c>
      <c r="AR317" s="454">
        <f t="shared" si="426"/>
        <v>4203.2687499999993</v>
      </c>
      <c r="AS317" s="454">
        <f t="shared" si="389"/>
        <v>4324.2874999999995</v>
      </c>
      <c r="AT317" s="446">
        <f t="shared" si="443"/>
        <v>1870</v>
      </c>
      <c r="AU317" s="446">
        <f t="shared" si="443"/>
        <v>1987</v>
      </c>
      <c r="AV317" s="446">
        <f t="shared" si="443"/>
        <v>2078</v>
      </c>
      <c r="AW317" s="446">
        <f t="shared" si="443"/>
        <v>2390</v>
      </c>
      <c r="AX317" s="446">
        <f t="shared" si="394"/>
        <v>2459</v>
      </c>
      <c r="AY317" s="446">
        <f t="shared" si="427"/>
        <v>2530</v>
      </c>
      <c r="AZ317" s="248">
        <f t="shared" si="428"/>
        <v>3522</v>
      </c>
      <c r="BA317" s="248">
        <f t="shared" si="428"/>
        <v>3758.75</v>
      </c>
      <c r="BB317" s="248">
        <f t="shared" si="428"/>
        <v>3938</v>
      </c>
      <c r="BC317" s="454">
        <f t="shared" si="428"/>
        <v>4371.8625000000002</v>
      </c>
      <c r="BD317" s="454">
        <f t="shared" si="428"/>
        <v>4492.5124999999998</v>
      </c>
      <c r="BE317" s="454">
        <f t="shared" si="399"/>
        <v>4615.5249999999996</v>
      </c>
      <c r="BF317" s="405">
        <f t="shared" si="444"/>
        <v>2061</v>
      </c>
      <c r="BG317" s="405">
        <f t="shared" si="444"/>
        <v>2199</v>
      </c>
      <c r="BH317" s="405">
        <f t="shared" si="444"/>
        <v>2304</v>
      </c>
      <c r="BI317" s="405">
        <f t="shared" si="444"/>
        <v>2558</v>
      </c>
      <c r="BJ317" s="405">
        <f t="shared" si="404"/>
        <v>2629</v>
      </c>
      <c r="BK317" s="405">
        <f t="shared" si="429"/>
        <v>2701</v>
      </c>
      <c r="BL317" s="264">
        <f t="shared" si="430"/>
        <v>3847.5</v>
      </c>
      <c r="BM317" s="264">
        <f t="shared" si="430"/>
        <v>4122.375</v>
      </c>
      <c r="BN317" s="264">
        <f t="shared" si="430"/>
        <v>4324.5</v>
      </c>
      <c r="BO317" s="454">
        <f t="shared" si="430"/>
        <v>4659.4312500000005</v>
      </c>
      <c r="BP317" s="454">
        <f t="shared" si="430"/>
        <v>4781.7562500000004</v>
      </c>
      <c r="BQ317" s="454">
        <f t="shared" si="409"/>
        <v>4906.7624999999998</v>
      </c>
      <c r="BR317" s="446">
        <f t="shared" si="445"/>
        <v>2251</v>
      </c>
      <c r="BS317" s="446">
        <f t="shared" si="445"/>
        <v>2412</v>
      </c>
      <c r="BT317" s="446">
        <f t="shared" si="445"/>
        <v>2530</v>
      </c>
      <c r="BU317" s="446">
        <f t="shared" si="445"/>
        <v>2726</v>
      </c>
      <c r="BV317" s="446">
        <f t="shared" si="414"/>
        <v>2798</v>
      </c>
      <c r="BW317" s="446">
        <f t="shared" si="431"/>
        <v>2871</v>
      </c>
      <c r="BX317" s="493">
        <v>4173</v>
      </c>
      <c r="BY317" s="387">
        <f t="shared" si="432"/>
        <v>4486</v>
      </c>
      <c r="BZ317" s="387">
        <f t="shared" si="433"/>
        <v>4711</v>
      </c>
      <c r="CA317" s="387">
        <f t="shared" si="434"/>
        <v>4947</v>
      </c>
      <c r="CB317" s="387">
        <f t="shared" si="435"/>
        <v>5071</v>
      </c>
      <c r="CC317" s="387">
        <f t="shared" si="436"/>
        <v>5198</v>
      </c>
      <c r="CD317" s="405">
        <f t="shared" si="446"/>
        <v>2442</v>
      </c>
      <c r="CE317" s="405">
        <f t="shared" si="446"/>
        <v>2625</v>
      </c>
      <c r="CF317" s="405">
        <f t="shared" si="446"/>
        <v>2756</v>
      </c>
      <c r="CG317" s="405">
        <f t="shared" si="446"/>
        <v>2894</v>
      </c>
      <c r="CH317" s="405">
        <f t="shared" si="419"/>
        <v>2967</v>
      </c>
      <c r="CI317" s="405">
        <f t="shared" si="437"/>
        <v>3041</v>
      </c>
      <c r="CJ317" s="494">
        <v>1.67</v>
      </c>
      <c r="CK317" s="389">
        <f t="shared" si="420"/>
        <v>1.79525</v>
      </c>
      <c r="CL317" s="389">
        <f t="shared" si="438"/>
        <v>1.8850125</v>
      </c>
      <c r="CM317" s="389">
        <f t="shared" si="439"/>
        <v>1.9792631249999999</v>
      </c>
      <c r="CN317" s="389">
        <f t="shared" si="440"/>
        <v>2.0287447031250001</v>
      </c>
      <c r="CO317" s="390">
        <f t="shared" si="441"/>
        <v>2.079463320703125</v>
      </c>
    </row>
    <row r="318" spans="1:93" ht="15.75" customHeight="1" thickBot="1" x14ac:dyDescent="0.25">
      <c r="A318" s="682"/>
      <c r="B318" s="499" t="s">
        <v>138</v>
      </c>
      <c r="C318" s="492" t="s">
        <v>15</v>
      </c>
      <c r="D318" s="354">
        <v>1604</v>
      </c>
      <c r="E318" s="350">
        <v>1662</v>
      </c>
      <c r="F318" s="350">
        <v>1703</v>
      </c>
      <c r="G318" s="350">
        <v>1747</v>
      </c>
      <c r="H318" s="350">
        <v>1770</v>
      </c>
      <c r="I318" s="351">
        <v>1793</v>
      </c>
      <c r="J318" s="422">
        <f t="shared" si="360"/>
        <v>1126</v>
      </c>
      <c r="K318" s="422">
        <f t="shared" si="361"/>
        <v>1166</v>
      </c>
      <c r="L318" s="422">
        <f t="shared" si="362"/>
        <v>1195</v>
      </c>
      <c r="M318" s="422">
        <f t="shared" si="363"/>
        <v>1226</v>
      </c>
      <c r="N318" s="422">
        <f t="shared" si="364"/>
        <v>1242</v>
      </c>
      <c r="O318" s="422">
        <f t="shared" si="365"/>
        <v>1258</v>
      </c>
      <c r="P318" s="261">
        <f t="shared" si="366"/>
        <v>2005</v>
      </c>
      <c r="Q318" s="261">
        <f t="shared" si="367"/>
        <v>2077.5</v>
      </c>
      <c r="R318" s="261">
        <f t="shared" si="368"/>
        <v>2128.75</v>
      </c>
      <c r="S318" s="458">
        <f t="shared" si="421"/>
        <v>2511.3125</v>
      </c>
      <c r="T318" s="458">
        <f t="shared" si="422"/>
        <v>2544.375</v>
      </c>
      <c r="U318" s="458">
        <f t="shared" si="423"/>
        <v>2577.4375</v>
      </c>
      <c r="V318" s="453">
        <f t="shared" si="442"/>
        <v>1173</v>
      </c>
      <c r="W318" s="412">
        <f t="shared" si="442"/>
        <v>1216</v>
      </c>
      <c r="X318" s="412">
        <f t="shared" si="442"/>
        <v>1246</v>
      </c>
      <c r="Y318" s="412">
        <f t="shared" si="442"/>
        <v>1470</v>
      </c>
      <c r="Z318" s="412">
        <f t="shared" si="373"/>
        <v>1489</v>
      </c>
      <c r="AA318" s="412">
        <f t="shared" si="424"/>
        <v>1508</v>
      </c>
      <c r="AB318" s="261">
        <f t="shared" si="425"/>
        <v>2406</v>
      </c>
      <c r="AC318" s="261">
        <f t="shared" si="425"/>
        <v>2493</v>
      </c>
      <c r="AD318" s="261">
        <f t="shared" si="425"/>
        <v>2554.5</v>
      </c>
      <c r="AE318" s="458">
        <f t="shared" si="425"/>
        <v>3013.5749999999998</v>
      </c>
      <c r="AF318" s="458">
        <f t="shared" si="425"/>
        <v>3053.25</v>
      </c>
      <c r="AG318" s="458">
        <f t="shared" si="378"/>
        <v>3092.9249999999997</v>
      </c>
      <c r="AH318" s="412">
        <f t="shared" si="379"/>
        <v>1408</v>
      </c>
      <c r="AI318" s="412">
        <f t="shared" si="380"/>
        <v>1459</v>
      </c>
      <c r="AJ318" s="412">
        <f t="shared" si="381"/>
        <v>1495</v>
      </c>
      <c r="AK318" s="412">
        <f t="shared" si="382"/>
        <v>1763</v>
      </c>
      <c r="AL318" s="412">
        <f t="shared" si="383"/>
        <v>1787</v>
      </c>
      <c r="AM318" s="412">
        <f t="shared" si="384"/>
        <v>1810</v>
      </c>
      <c r="AN318" s="270">
        <f t="shared" si="426"/>
        <v>2792</v>
      </c>
      <c r="AO318" s="270">
        <f t="shared" si="426"/>
        <v>2931.5</v>
      </c>
      <c r="AP318" s="270">
        <f t="shared" si="426"/>
        <v>3030.875</v>
      </c>
      <c r="AQ318" s="458">
        <f t="shared" si="426"/>
        <v>3430.9312499999996</v>
      </c>
      <c r="AR318" s="458">
        <f t="shared" si="426"/>
        <v>3490.1875</v>
      </c>
      <c r="AS318" s="458">
        <f t="shared" si="389"/>
        <v>3550.1937499999999</v>
      </c>
      <c r="AT318" s="449">
        <f t="shared" si="443"/>
        <v>1634</v>
      </c>
      <c r="AU318" s="449">
        <f t="shared" si="443"/>
        <v>1715</v>
      </c>
      <c r="AV318" s="449">
        <f t="shared" si="443"/>
        <v>1774</v>
      </c>
      <c r="AW318" s="449">
        <f t="shared" si="443"/>
        <v>2008</v>
      </c>
      <c r="AX318" s="449">
        <f t="shared" si="394"/>
        <v>2042</v>
      </c>
      <c r="AY318" s="449">
        <f t="shared" si="427"/>
        <v>2077</v>
      </c>
      <c r="AZ318" s="261">
        <f t="shared" si="428"/>
        <v>3178</v>
      </c>
      <c r="BA318" s="261">
        <f t="shared" si="428"/>
        <v>3370</v>
      </c>
      <c r="BB318" s="261">
        <f t="shared" si="428"/>
        <v>3507.25</v>
      </c>
      <c r="BC318" s="458">
        <f t="shared" si="428"/>
        <v>3848.2874999999995</v>
      </c>
      <c r="BD318" s="458">
        <f t="shared" si="428"/>
        <v>3927.125</v>
      </c>
      <c r="BE318" s="458">
        <f t="shared" si="399"/>
        <v>4007.4625000000001</v>
      </c>
      <c r="BF318" s="412">
        <f t="shared" si="444"/>
        <v>1860</v>
      </c>
      <c r="BG318" s="412">
        <f t="shared" si="444"/>
        <v>1972</v>
      </c>
      <c r="BH318" s="412">
        <f t="shared" si="444"/>
        <v>2052</v>
      </c>
      <c r="BI318" s="412">
        <f t="shared" si="444"/>
        <v>2252</v>
      </c>
      <c r="BJ318" s="412">
        <f t="shared" si="404"/>
        <v>2298</v>
      </c>
      <c r="BK318" s="412">
        <f t="shared" si="429"/>
        <v>2345</v>
      </c>
      <c r="BL318" s="270">
        <f t="shared" si="430"/>
        <v>3564</v>
      </c>
      <c r="BM318" s="270">
        <f t="shared" si="430"/>
        <v>3808.5</v>
      </c>
      <c r="BN318" s="270">
        <f t="shared" si="430"/>
        <v>3983.625</v>
      </c>
      <c r="BO318" s="458">
        <f t="shared" si="430"/>
        <v>4265.6437499999993</v>
      </c>
      <c r="BP318" s="458">
        <f t="shared" si="430"/>
        <v>4364.0625</v>
      </c>
      <c r="BQ318" s="458">
        <f t="shared" si="409"/>
        <v>4464.7312499999998</v>
      </c>
      <c r="BR318" s="449">
        <f t="shared" si="445"/>
        <v>2085</v>
      </c>
      <c r="BS318" s="449">
        <f t="shared" si="445"/>
        <v>2228</v>
      </c>
      <c r="BT318" s="449">
        <f t="shared" si="445"/>
        <v>2331</v>
      </c>
      <c r="BU318" s="449">
        <f t="shared" si="445"/>
        <v>2496</v>
      </c>
      <c r="BV318" s="449">
        <f t="shared" si="414"/>
        <v>2553</v>
      </c>
      <c r="BW318" s="449">
        <f t="shared" si="431"/>
        <v>2612</v>
      </c>
      <c r="BX318" s="538">
        <v>3950</v>
      </c>
      <c r="BY318" s="431">
        <f t="shared" si="432"/>
        <v>4247</v>
      </c>
      <c r="BZ318" s="431">
        <f t="shared" si="433"/>
        <v>4460</v>
      </c>
      <c r="CA318" s="431">
        <f t="shared" si="434"/>
        <v>4683</v>
      </c>
      <c r="CB318" s="431">
        <f t="shared" si="435"/>
        <v>4801</v>
      </c>
      <c r="CC318" s="431">
        <f t="shared" si="436"/>
        <v>4922</v>
      </c>
      <c r="CD318" s="412">
        <f t="shared" si="446"/>
        <v>2311</v>
      </c>
      <c r="CE318" s="412">
        <f t="shared" si="446"/>
        <v>2485</v>
      </c>
      <c r="CF318" s="412">
        <f t="shared" si="446"/>
        <v>2610</v>
      </c>
      <c r="CG318" s="412">
        <f t="shared" si="446"/>
        <v>2740</v>
      </c>
      <c r="CH318" s="412">
        <f t="shared" si="419"/>
        <v>2809</v>
      </c>
      <c r="CI318" s="412">
        <f t="shared" si="437"/>
        <v>2880</v>
      </c>
      <c r="CJ318" s="539">
        <v>1.58</v>
      </c>
      <c r="CK318" s="391">
        <f t="shared" si="420"/>
        <v>1.6985000000000001</v>
      </c>
      <c r="CL318" s="391">
        <f t="shared" si="438"/>
        <v>1.783425</v>
      </c>
      <c r="CM318" s="391">
        <f t="shared" si="439"/>
        <v>1.87259625</v>
      </c>
      <c r="CN318" s="391">
        <f t="shared" si="440"/>
        <v>1.91941115625</v>
      </c>
      <c r="CO318" s="392">
        <f t="shared" si="441"/>
        <v>1.9673964351562501</v>
      </c>
    </row>
    <row r="319" spans="1:93" ht="25.5" x14ac:dyDescent="0.2">
      <c r="A319" s="680">
        <v>8</v>
      </c>
      <c r="B319" s="504" t="s">
        <v>301</v>
      </c>
      <c r="C319" s="505" t="s">
        <v>195</v>
      </c>
      <c r="D319" s="352">
        <v>1914</v>
      </c>
      <c r="E319" s="346">
        <v>2021</v>
      </c>
      <c r="F319" s="346">
        <v>2110</v>
      </c>
      <c r="G319" s="346">
        <v>2201</v>
      </c>
      <c r="H319" s="346">
        <v>2269</v>
      </c>
      <c r="I319" s="347">
        <v>2338</v>
      </c>
      <c r="J319" s="419">
        <f t="shared" si="360"/>
        <v>1343</v>
      </c>
      <c r="K319" s="419">
        <f t="shared" si="361"/>
        <v>1418</v>
      </c>
      <c r="L319" s="419">
        <f t="shared" si="362"/>
        <v>1480</v>
      </c>
      <c r="M319" s="419">
        <f t="shared" si="363"/>
        <v>1544</v>
      </c>
      <c r="N319" s="419">
        <f t="shared" si="364"/>
        <v>1592</v>
      </c>
      <c r="O319" s="419">
        <f t="shared" si="365"/>
        <v>1640</v>
      </c>
      <c r="P319" s="416">
        <f t="shared" si="366"/>
        <v>2392.5</v>
      </c>
      <c r="Q319" s="416">
        <f t="shared" si="367"/>
        <v>2526.25</v>
      </c>
      <c r="R319" s="416">
        <f t="shared" si="368"/>
        <v>2637.5</v>
      </c>
      <c r="S319" s="455">
        <f t="shared" si="421"/>
        <v>3163.9374999999995</v>
      </c>
      <c r="T319" s="455">
        <f t="shared" si="422"/>
        <v>3261.6874999999995</v>
      </c>
      <c r="U319" s="455">
        <f t="shared" si="423"/>
        <v>3360.8749999999995</v>
      </c>
      <c r="V319" s="451">
        <f t="shared" si="442"/>
        <v>1400</v>
      </c>
      <c r="W319" s="407">
        <f t="shared" si="442"/>
        <v>1478</v>
      </c>
      <c r="X319" s="407">
        <f t="shared" si="442"/>
        <v>1543</v>
      </c>
      <c r="Y319" s="407">
        <f t="shared" si="442"/>
        <v>1851</v>
      </c>
      <c r="Z319" s="407">
        <f t="shared" si="373"/>
        <v>1909</v>
      </c>
      <c r="AA319" s="407">
        <f t="shared" si="424"/>
        <v>1967</v>
      </c>
      <c r="AB319" s="416">
        <f t="shared" si="425"/>
        <v>2871</v>
      </c>
      <c r="AC319" s="416">
        <f t="shared" si="425"/>
        <v>3031.5</v>
      </c>
      <c r="AD319" s="416">
        <f t="shared" si="425"/>
        <v>3165</v>
      </c>
      <c r="AE319" s="455">
        <f t="shared" si="425"/>
        <v>3796.7249999999995</v>
      </c>
      <c r="AF319" s="455">
        <f t="shared" si="425"/>
        <v>3914.0249999999992</v>
      </c>
      <c r="AG319" s="455">
        <f t="shared" si="378"/>
        <v>4033.0499999999993</v>
      </c>
      <c r="AH319" s="407">
        <f t="shared" si="379"/>
        <v>1680</v>
      </c>
      <c r="AI319" s="407">
        <f t="shared" si="380"/>
        <v>1774</v>
      </c>
      <c r="AJ319" s="407">
        <f t="shared" si="381"/>
        <v>1852</v>
      </c>
      <c r="AK319" s="407">
        <f t="shared" si="382"/>
        <v>2222</v>
      </c>
      <c r="AL319" s="407">
        <f t="shared" si="383"/>
        <v>2290</v>
      </c>
      <c r="AM319" s="407">
        <f t="shared" si="384"/>
        <v>2360</v>
      </c>
      <c r="AN319" s="434">
        <f t="shared" si="426"/>
        <v>3175</v>
      </c>
      <c r="AO319" s="434">
        <f t="shared" si="426"/>
        <v>3372.125</v>
      </c>
      <c r="AP319" s="434">
        <f t="shared" si="426"/>
        <v>3527.25</v>
      </c>
      <c r="AQ319" s="455">
        <f t="shared" si="426"/>
        <v>4058.7937499999998</v>
      </c>
      <c r="AR319" s="455">
        <f t="shared" si="426"/>
        <v>4177.2687499999993</v>
      </c>
      <c r="AS319" s="455">
        <f t="shared" si="389"/>
        <v>4297.7874999999995</v>
      </c>
      <c r="AT319" s="443">
        <f t="shared" si="443"/>
        <v>1858</v>
      </c>
      <c r="AU319" s="443">
        <f t="shared" si="443"/>
        <v>1973</v>
      </c>
      <c r="AV319" s="443">
        <f t="shared" si="443"/>
        <v>2064</v>
      </c>
      <c r="AW319" s="443">
        <f t="shared" si="443"/>
        <v>2375</v>
      </c>
      <c r="AX319" s="443">
        <f t="shared" si="394"/>
        <v>2444</v>
      </c>
      <c r="AY319" s="443">
        <f t="shared" si="427"/>
        <v>2515</v>
      </c>
      <c r="AZ319" s="416">
        <f t="shared" si="428"/>
        <v>3479</v>
      </c>
      <c r="BA319" s="416">
        <f t="shared" si="428"/>
        <v>3712.75</v>
      </c>
      <c r="BB319" s="416">
        <f t="shared" si="428"/>
        <v>3889.5</v>
      </c>
      <c r="BC319" s="455">
        <f t="shared" si="428"/>
        <v>4320.8625000000002</v>
      </c>
      <c r="BD319" s="455">
        <f t="shared" si="428"/>
        <v>4440.5124999999998</v>
      </c>
      <c r="BE319" s="455">
        <f t="shared" si="399"/>
        <v>4562.5249999999996</v>
      </c>
      <c r="BF319" s="407">
        <f t="shared" si="444"/>
        <v>2036</v>
      </c>
      <c r="BG319" s="407">
        <f t="shared" si="444"/>
        <v>2172</v>
      </c>
      <c r="BH319" s="407">
        <f t="shared" si="444"/>
        <v>2276</v>
      </c>
      <c r="BI319" s="407">
        <f t="shared" si="444"/>
        <v>2528</v>
      </c>
      <c r="BJ319" s="407">
        <f t="shared" si="404"/>
        <v>2598</v>
      </c>
      <c r="BK319" s="407">
        <f t="shared" si="429"/>
        <v>2670</v>
      </c>
      <c r="BL319" s="434">
        <f t="shared" si="430"/>
        <v>3783</v>
      </c>
      <c r="BM319" s="434">
        <f t="shared" si="430"/>
        <v>4053.375</v>
      </c>
      <c r="BN319" s="434">
        <f t="shared" si="430"/>
        <v>4251.75</v>
      </c>
      <c r="BO319" s="455">
        <f t="shared" si="430"/>
        <v>4582.9312500000005</v>
      </c>
      <c r="BP319" s="455">
        <f t="shared" si="430"/>
        <v>4703.7562500000004</v>
      </c>
      <c r="BQ319" s="455">
        <f t="shared" si="409"/>
        <v>4827.2624999999998</v>
      </c>
      <c r="BR319" s="443">
        <f t="shared" si="445"/>
        <v>2214</v>
      </c>
      <c r="BS319" s="443">
        <f t="shared" si="445"/>
        <v>2372</v>
      </c>
      <c r="BT319" s="443">
        <f t="shared" si="445"/>
        <v>2488</v>
      </c>
      <c r="BU319" s="443">
        <f t="shared" si="445"/>
        <v>2682</v>
      </c>
      <c r="BV319" s="443">
        <f t="shared" si="414"/>
        <v>2752</v>
      </c>
      <c r="BW319" s="443">
        <f t="shared" si="431"/>
        <v>2824</v>
      </c>
      <c r="BX319" s="536">
        <v>4087</v>
      </c>
      <c r="BY319" s="426">
        <f t="shared" si="432"/>
        <v>4394</v>
      </c>
      <c r="BZ319" s="426">
        <f t="shared" si="433"/>
        <v>4614</v>
      </c>
      <c r="CA319" s="426">
        <f t="shared" si="434"/>
        <v>4845</v>
      </c>
      <c r="CB319" s="426">
        <f t="shared" si="435"/>
        <v>4967</v>
      </c>
      <c r="CC319" s="426">
        <f t="shared" si="436"/>
        <v>5092</v>
      </c>
      <c r="CD319" s="407">
        <f t="shared" si="446"/>
        <v>2391</v>
      </c>
      <c r="CE319" s="407">
        <f t="shared" si="446"/>
        <v>2571</v>
      </c>
      <c r="CF319" s="407">
        <f t="shared" si="446"/>
        <v>2700</v>
      </c>
      <c r="CG319" s="407">
        <f t="shared" si="446"/>
        <v>2835</v>
      </c>
      <c r="CH319" s="407">
        <f t="shared" si="419"/>
        <v>2906</v>
      </c>
      <c r="CI319" s="407">
        <f t="shared" si="437"/>
        <v>2979</v>
      </c>
      <c r="CJ319" s="537">
        <v>1.63</v>
      </c>
      <c r="CK319" s="403">
        <f t="shared" si="420"/>
        <v>1.7522499999999999</v>
      </c>
      <c r="CL319" s="403">
        <f t="shared" si="438"/>
        <v>1.8398625</v>
      </c>
      <c r="CM319" s="403">
        <f t="shared" si="439"/>
        <v>1.9318556249999999</v>
      </c>
      <c r="CN319" s="403">
        <f t="shared" si="440"/>
        <v>1.9801520156249999</v>
      </c>
      <c r="CO319" s="404">
        <f t="shared" si="441"/>
        <v>2.0296558160156248</v>
      </c>
    </row>
    <row r="320" spans="1:93" ht="15" customHeight="1" x14ac:dyDescent="0.2">
      <c r="A320" s="681"/>
      <c r="B320" s="482" t="s">
        <v>302</v>
      </c>
      <c r="C320" s="490" t="s">
        <v>195</v>
      </c>
      <c r="D320" s="353">
        <v>1786</v>
      </c>
      <c r="E320" s="348">
        <v>1885</v>
      </c>
      <c r="F320" s="348">
        <v>1967</v>
      </c>
      <c r="G320" s="348">
        <v>2052</v>
      </c>
      <c r="H320" s="348">
        <v>2115</v>
      </c>
      <c r="I320" s="349">
        <v>2179</v>
      </c>
      <c r="J320" s="344">
        <f t="shared" si="360"/>
        <v>1253</v>
      </c>
      <c r="K320" s="344">
        <f t="shared" si="361"/>
        <v>1323</v>
      </c>
      <c r="L320" s="344">
        <f t="shared" si="362"/>
        <v>1380</v>
      </c>
      <c r="M320" s="344">
        <f t="shared" si="363"/>
        <v>1440</v>
      </c>
      <c r="N320" s="344">
        <f t="shared" si="364"/>
        <v>1484</v>
      </c>
      <c r="O320" s="344">
        <f t="shared" si="365"/>
        <v>1529</v>
      </c>
      <c r="P320" s="248">
        <f t="shared" si="366"/>
        <v>2232.5</v>
      </c>
      <c r="Q320" s="248">
        <f t="shared" si="367"/>
        <v>2356.25</v>
      </c>
      <c r="R320" s="248">
        <f t="shared" si="368"/>
        <v>2458.75</v>
      </c>
      <c r="S320" s="454">
        <f t="shared" si="421"/>
        <v>2949.7499999999995</v>
      </c>
      <c r="T320" s="454">
        <f t="shared" si="422"/>
        <v>3040.3124999999995</v>
      </c>
      <c r="U320" s="454">
        <f t="shared" si="423"/>
        <v>3132.3124999999995</v>
      </c>
      <c r="V320" s="452">
        <f t="shared" si="442"/>
        <v>1307</v>
      </c>
      <c r="W320" s="405">
        <f t="shared" si="442"/>
        <v>1379</v>
      </c>
      <c r="X320" s="405">
        <f t="shared" si="442"/>
        <v>1439</v>
      </c>
      <c r="Y320" s="405">
        <f t="shared" si="442"/>
        <v>1726</v>
      </c>
      <c r="Z320" s="405">
        <f t="shared" si="373"/>
        <v>1779</v>
      </c>
      <c r="AA320" s="405">
        <f t="shared" si="424"/>
        <v>1833</v>
      </c>
      <c r="AB320" s="248">
        <f t="shared" si="425"/>
        <v>2679</v>
      </c>
      <c r="AC320" s="248">
        <f t="shared" si="425"/>
        <v>2827.5</v>
      </c>
      <c r="AD320" s="248">
        <f t="shared" si="425"/>
        <v>2950.5</v>
      </c>
      <c r="AE320" s="454">
        <f t="shared" si="425"/>
        <v>3539.6999999999994</v>
      </c>
      <c r="AF320" s="454">
        <f t="shared" si="425"/>
        <v>3648.3749999999995</v>
      </c>
      <c r="AG320" s="454">
        <f t="shared" si="378"/>
        <v>3758.7749999999992</v>
      </c>
      <c r="AH320" s="405">
        <f t="shared" si="379"/>
        <v>1568</v>
      </c>
      <c r="AI320" s="405">
        <f t="shared" si="380"/>
        <v>1655</v>
      </c>
      <c r="AJ320" s="405">
        <f t="shared" si="381"/>
        <v>1727</v>
      </c>
      <c r="AK320" s="405">
        <f t="shared" si="382"/>
        <v>2071</v>
      </c>
      <c r="AL320" s="405">
        <f t="shared" si="383"/>
        <v>2135</v>
      </c>
      <c r="AM320" s="405">
        <f t="shared" si="384"/>
        <v>2199</v>
      </c>
      <c r="AN320" s="264">
        <f t="shared" si="426"/>
        <v>2996.75</v>
      </c>
      <c r="AO320" s="264">
        <f t="shared" si="426"/>
        <v>3182.375</v>
      </c>
      <c r="AP320" s="264">
        <f t="shared" si="426"/>
        <v>3327.875</v>
      </c>
      <c r="AQ320" s="454">
        <f t="shared" si="426"/>
        <v>3825.5249999999996</v>
      </c>
      <c r="AR320" s="454">
        <f t="shared" si="426"/>
        <v>3936.5312499999995</v>
      </c>
      <c r="AS320" s="454">
        <f t="shared" si="389"/>
        <v>4049.5812499999993</v>
      </c>
      <c r="AT320" s="446">
        <f t="shared" si="443"/>
        <v>1754</v>
      </c>
      <c r="AU320" s="446">
        <f t="shared" si="443"/>
        <v>1862</v>
      </c>
      <c r="AV320" s="446">
        <f t="shared" si="443"/>
        <v>1947</v>
      </c>
      <c r="AW320" s="446">
        <f t="shared" si="443"/>
        <v>2238</v>
      </c>
      <c r="AX320" s="446">
        <f t="shared" si="394"/>
        <v>2303</v>
      </c>
      <c r="AY320" s="446">
        <f t="shared" si="427"/>
        <v>2370</v>
      </c>
      <c r="AZ320" s="248">
        <f t="shared" si="428"/>
        <v>3314.5</v>
      </c>
      <c r="BA320" s="248">
        <f t="shared" si="428"/>
        <v>3537.25</v>
      </c>
      <c r="BB320" s="248">
        <f t="shared" si="428"/>
        <v>3705.25</v>
      </c>
      <c r="BC320" s="454">
        <f t="shared" si="428"/>
        <v>4111.3499999999995</v>
      </c>
      <c r="BD320" s="454">
        <f t="shared" si="428"/>
        <v>4224.6875</v>
      </c>
      <c r="BE320" s="454">
        <f t="shared" si="399"/>
        <v>4340.3874999999998</v>
      </c>
      <c r="BF320" s="405">
        <f t="shared" si="444"/>
        <v>1939</v>
      </c>
      <c r="BG320" s="405">
        <f t="shared" si="444"/>
        <v>2070</v>
      </c>
      <c r="BH320" s="405">
        <f t="shared" si="444"/>
        <v>2168</v>
      </c>
      <c r="BI320" s="405">
        <f t="shared" si="444"/>
        <v>2406</v>
      </c>
      <c r="BJ320" s="405">
        <f t="shared" si="404"/>
        <v>2472</v>
      </c>
      <c r="BK320" s="405">
        <f t="shared" si="429"/>
        <v>2540</v>
      </c>
      <c r="BL320" s="264">
        <f t="shared" si="430"/>
        <v>3632.25</v>
      </c>
      <c r="BM320" s="264">
        <f t="shared" si="430"/>
        <v>3892.125</v>
      </c>
      <c r="BN320" s="264">
        <f t="shared" si="430"/>
        <v>4082.625</v>
      </c>
      <c r="BO320" s="454">
        <f t="shared" si="430"/>
        <v>4397.1749999999993</v>
      </c>
      <c r="BP320" s="454">
        <f t="shared" si="430"/>
        <v>4512.84375</v>
      </c>
      <c r="BQ320" s="454">
        <f t="shared" si="409"/>
        <v>4631.1937500000004</v>
      </c>
      <c r="BR320" s="446">
        <f t="shared" si="445"/>
        <v>2125</v>
      </c>
      <c r="BS320" s="446">
        <f t="shared" si="445"/>
        <v>2277</v>
      </c>
      <c r="BT320" s="446">
        <f t="shared" si="445"/>
        <v>2389</v>
      </c>
      <c r="BU320" s="446">
        <f t="shared" si="445"/>
        <v>2573</v>
      </c>
      <c r="BV320" s="446">
        <f t="shared" si="414"/>
        <v>2641</v>
      </c>
      <c r="BW320" s="446">
        <f t="shared" si="431"/>
        <v>2710</v>
      </c>
      <c r="BX320" s="493">
        <v>3950</v>
      </c>
      <c r="BY320" s="387">
        <f t="shared" si="432"/>
        <v>4247</v>
      </c>
      <c r="BZ320" s="387">
        <f t="shared" si="433"/>
        <v>4460</v>
      </c>
      <c r="CA320" s="387">
        <f t="shared" si="434"/>
        <v>4683</v>
      </c>
      <c r="CB320" s="387">
        <f t="shared" si="435"/>
        <v>4801</v>
      </c>
      <c r="CC320" s="387">
        <f t="shared" si="436"/>
        <v>4922</v>
      </c>
      <c r="CD320" s="405">
        <f t="shared" si="446"/>
        <v>2311</v>
      </c>
      <c r="CE320" s="405">
        <f t="shared" si="446"/>
        <v>2485</v>
      </c>
      <c r="CF320" s="405">
        <f t="shared" si="446"/>
        <v>2610</v>
      </c>
      <c r="CG320" s="405">
        <f t="shared" si="446"/>
        <v>2740</v>
      </c>
      <c r="CH320" s="405">
        <f t="shared" si="419"/>
        <v>2809</v>
      </c>
      <c r="CI320" s="405">
        <f t="shared" si="437"/>
        <v>2880</v>
      </c>
      <c r="CJ320" s="494">
        <v>1.58</v>
      </c>
      <c r="CK320" s="389">
        <f t="shared" si="420"/>
        <v>1.6985000000000001</v>
      </c>
      <c r="CL320" s="389">
        <f t="shared" si="438"/>
        <v>1.783425</v>
      </c>
      <c r="CM320" s="389">
        <f t="shared" si="439"/>
        <v>1.87259625</v>
      </c>
      <c r="CN320" s="389">
        <f t="shared" si="440"/>
        <v>1.91941115625</v>
      </c>
      <c r="CO320" s="390">
        <f t="shared" si="441"/>
        <v>1.9673964351562501</v>
      </c>
    </row>
    <row r="321" spans="1:93" ht="15" customHeight="1" x14ac:dyDescent="0.2">
      <c r="A321" s="681"/>
      <c r="B321" s="482" t="s">
        <v>303</v>
      </c>
      <c r="C321" s="490" t="s">
        <v>195</v>
      </c>
      <c r="D321" s="353">
        <v>1617</v>
      </c>
      <c r="E321" s="348">
        <v>1706</v>
      </c>
      <c r="F321" s="348">
        <v>1780</v>
      </c>
      <c r="G321" s="348">
        <v>1855</v>
      </c>
      <c r="H321" s="348">
        <v>1911</v>
      </c>
      <c r="I321" s="349">
        <v>1968</v>
      </c>
      <c r="J321" s="344">
        <f t="shared" si="360"/>
        <v>1135</v>
      </c>
      <c r="K321" s="344">
        <f t="shared" si="361"/>
        <v>1197</v>
      </c>
      <c r="L321" s="344">
        <f t="shared" si="362"/>
        <v>1249</v>
      </c>
      <c r="M321" s="344">
        <f t="shared" si="363"/>
        <v>1302</v>
      </c>
      <c r="N321" s="344">
        <f t="shared" si="364"/>
        <v>1341</v>
      </c>
      <c r="O321" s="344">
        <f t="shared" si="365"/>
        <v>1381</v>
      </c>
      <c r="P321" s="248">
        <f t="shared" si="366"/>
        <v>2021.25</v>
      </c>
      <c r="Q321" s="248">
        <f t="shared" si="367"/>
        <v>2132.5</v>
      </c>
      <c r="R321" s="248">
        <f t="shared" si="368"/>
        <v>2225</v>
      </c>
      <c r="S321" s="454">
        <f t="shared" si="421"/>
        <v>2666.5625</v>
      </c>
      <c r="T321" s="454">
        <f t="shared" si="422"/>
        <v>2747.0625</v>
      </c>
      <c r="U321" s="454">
        <f t="shared" si="423"/>
        <v>2829</v>
      </c>
      <c r="V321" s="452">
        <f t="shared" si="442"/>
        <v>1183</v>
      </c>
      <c r="W321" s="405">
        <f t="shared" si="442"/>
        <v>1248</v>
      </c>
      <c r="X321" s="405">
        <f t="shared" si="442"/>
        <v>1302</v>
      </c>
      <c r="Y321" s="405">
        <f t="shared" si="442"/>
        <v>1560</v>
      </c>
      <c r="Z321" s="405">
        <f t="shared" si="373"/>
        <v>1608</v>
      </c>
      <c r="AA321" s="405">
        <f t="shared" si="424"/>
        <v>1655</v>
      </c>
      <c r="AB321" s="248">
        <f t="shared" si="425"/>
        <v>2425.5</v>
      </c>
      <c r="AC321" s="248">
        <f t="shared" si="425"/>
        <v>2559</v>
      </c>
      <c r="AD321" s="248">
        <f t="shared" si="425"/>
        <v>2670</v>
      </c>
      <c r="AE321" s="454">
        <f t="shared" si="425"/>
        <v>3199.875</v>
      </c>
      <c r="AF321" s="454">
        <f t="shared" si="425"/>
        <v>3296.4749999999999</v>
      </c>
      <c r="AG321" s="454">
        <f t="shared" si="378"/>
        <v>3394.7999999999997</v>
      </c>
      <c r="AH321" s="405">
        <f t="shared" si="379"/>
        <v>1419</v>
      </c>
      <c r="AI321" s="405">
        <f t="shared" si="380"/>
        <v>1498</v>
      </c>
      <c r="AJ321" s="405">
        <f t="shared" si="381"/>
        <v>1562</v>
      </c>
      <c r="AK321" s="405">
        <f t="shared" si="382"/>
        <v>1872</v>
      </c>
      <c r="AL321" s="405">
        <f t="shared" si="383"/>
        <v>1929</v>
      </c>
      <c r="AM321" s="405">
        <f t="shared" si="384"/>
        <v>1986</v>
      </c>
      <c r="AN321" s="264">
        <f t="shared" si="426"/>
        <v>2794.125</v>
      </c>
      <c r="AO321" s="264">
        <f t="shared" si="426"/>
        <v>2967.5</v>
      </c>
      <c r="AP321" s="264">
        <f t="shared" si="426"/>
        <v>3103.25</v>
      </c>
      <c r="AQ321" s="454">
        <f t="shared" si="426"/>
        <v>3555.90625</v>
      </c>
      <c r="AR321" s="454">
        <f t="shared" si="426"/>
        <v>3657.3562499999998</v>
      </c>
      <c r="AS321" s="454">
        <f t="shared" si="389"/>
        <v>3760.85</v>
      </c>
      <c r="AT321" s="446">
        <f t="shared" si="443"/>
        <v>1635</v>
      </c>
      <c r="AU321" s="446">
        <f t="shared" si="443"/>
        <v>1736</v>
      </c>
      <c r="AV321" s="446">
        <f t="shared" si="443"/>
        <v>1816</v>
      </c>
      <c r="AW321" s="446">
        <f t="shared" si="443"/>
        <v>2081</v>
      </c>
      <c r="AX321" s="446">
        <f t="shared" si="394"/>
        <v>2140</v>
      </c>
      <c r="AY321" s="446">
        <f t="shared" si="427"/>
        <v>2201</v>
      </c>
      <c r="AZ321" s="248">
        <f t="shared" si="428"/>
        <v>3162.75</v>
      </c>
      <c r="BA321" s="248">
        <f t="shared" si="428"/>
        <v>3376</v>
      </c>
      <c r="BB321" s="248">
        <f t="shared" si="428"/>
        <v>3536.5</v>
      </c>
      <c r="BC321" s="454">
        <f t="shared" si="428"/>
        <v>3911.9375</v>
      </c>
      <c r="BD321" s="454">
        <f t="shared" si="428"/>
        <v>4018.2374999999997</v>
      </c>
      <c r="BE321" s="454">
        <f t="shared" si="399"/>
        <v>4126.8999999999996</v>
      </c>
      <c r="BF321" s="405">
        <f t="shared" si="444"/>
        <v>1851</v>
      </c>
      <c r="BG321" s="405">
        <f t="shared" si="444"/>
        <v>1975</v>
      </c>
      <c r="BH321" s="405">
        <f t="shared" si="444"/>
        <v>2069</v>
      </c>
      <c r="BI321" s="405">
        <f t="shared" si="444"/>
        <v>2289</v>
      </c>
      <c r="BJ321" s="405">
        <f t="shared" si="404"/>
        <v>2351</v>
      </c>
      <c r="BK321" s="405">
        <f t="shared" si="429"/>
        <v>2415</v>
      </c>
      <c r="BL321" s="264">
        <f t="shared" si="430"/>
        <v>3531.375</v>
      </c>
      <c r="BM321" s="264">
        <f t="shared" si="430"/>
        <v>3784.5</v>
      </c>
      <c r="BN321" s="264">
        <f t="shared" si="430"/>
        <v>3969.75</v>
      </c>
      <c r="BO321" s="454">
        <f t="shared" si="430"/>
        <v>4267.96875</v>
      </c>
      <c r="BP321" s="454">
        <f t="shared" si="430"/>
        <v>4379.1187499999996</v>
      </c>
      <c r="BQ321" s="454">
        <f t="shared" si="409"/>
        <v>4492.95</v>
      </c>
      <c r="BR321" s="446">
        <f t="shared" si="445"/>
        <v>2066</v>
      </c>
      <c r="BS321" s="446">
        <f t="shared" si="445"/>
        <v>2214</v>
      </c>
      <c r="BT321" s="446">
        <f t="shared" si="445"/>
        <v>2323</v>
      </c>
      <c r="BU321" s="446">
        <f t="shared" si="445"/>
        <v>2497</v>
      </c>
      <c r="BV321" s="446">
        <f t="shared" si="414"/>
        <v>2562</v>
      </c>
      <c r="BW321" s="446">
        <f t="shared" si="431"/>
        <v>2629</v>
      </c>
      <c r="BX321" s="493">
        <v>3900</v>
      </c>
      <c r="BY321" s="387">
        <f t="shared" si="432"/>
        <v>4193</v>
      </c>
      <c r="BZ321" s="387">
        <f t="shared" si="433"/>
        <v>4403</v>
      </c>
      <c r="CA321" s="387">
        <f t="shared" si="434"/>
        <v>4624</v>
      </c>
      <c r="CB321" s="387">
        <f t="shared" si="435"/>
        <v>4740</v>
      </c>
      <c r="CC321" s="387">
        <f t="shared" si="436"/>
        <v>4859</v>
      </c>
      <c r="CD321" s="405">
        <f t="shared" si="446"/>
        <v>2282</v>
      </c>
      <c r="CE321" s="405">
        <f t="shared" si="446"/>
        <v>2453</v>
      </c>
      <c r="CF321" s="405">
        <f t="shared" si="446"/>
        <v>2576</v>
      </c>
      <c r="CG321" s="405">
        <f t="shared" si="446"/>
        <v>2706</v>
      </c>
      <c r="CH321" s="405">
        <f t="shared" si="419"/>
        <v>2773</v>
      </c>
      <c r="CI321" s="405">
        <f t="shared" si="437"/>
        <v>2843</v>
      </c>
      <c r="CJ321" s="494">
        <v>1.56</v>
      </c>
      <c r="CK321" s="389">
        <f t="shared" si="420"/>
        <v>1.677</v>
      </c>
      <c r="CL321" s="389">
        <f t="shared" si="438"/>
        <v>1.76085</v>
      </c>
      <c r="CM321" s="389">
        <f t="shared" si="439"/>
        <v>1.8488925</v>
      </c>
      <c r="CN321" s="389">
        <f t="shared" si="440"/>
        <v>1.8951148125000001</v>
      </c>
      <c r="CO321" s="390">
        <f t="shared" si="441"/>
        <v>1.9424926828125002</v>
      </c>
    </row>
    <row r="322" spans="1:93" ht="15.75" customHeight="1" thickBot="1" x14ac:dyDescent="0.25">
      <c r="A322" s="682"/>
      <c r="B322" s="499" t="s">
        <v>138</v>
      </c>
      <c r="C322" s="492" t="s">
        <v>195</v>
      </c>
      <c r="D322" s="354">
        <v>1554</v>
      </c>
      <c r="E322" s="350">
        <v>1608</v>
      </c>
      <c r="F322" s="350">
        <v>1646</v>
      </c>
      <c r="G322" s="350">
        <v>1687</v>
      </c>
      <c r="H322" s="350">
        <v>1708</v>
      </c>
      <c r="I322" s="351">
        <v>1730</v>
      </c>
      <c r="J322" s="422">
        <f t="shared" si="360"/>
        <v>1090</v>
      </c>
      <c r="K322" s="422">
        <f t="shared" si="361"/>
        <v>1128</v>
      </c>
      <c r="L322" s="422">
        <f t="shared" si="362"/>
        <v>1155</v>
      </c>
      <c r="M322" s="422">
        <f t="shared" si="363"/>
        <v>1184</v>
      </c>
      <c r="N322" s="422">
        <f t="shared" si="364"/>
        <v>1198</v>
      </c>
      <c r="O322" s="422">
        <f t="shared" si="365"/>
        <v>1214</v>
      </c>
      <c r="P322" s="261">
        <f t="shared" si="366"/>
        <v>1942.5</v>
      </c>
      <c r="Q322" s="261">
        <f t="shared" si="367"/>
        <v>2010</v>
      </c>
      <c r="R322" s="261">
        <f t="shared" si="368"/>
        <v>2057.5</v>
      </c>
      <c r="S322" s="458">
        <f t="shared" si="421"/>
        <v>2425.0625</v>
      </c>
      <c r="T322" s="458">
        <f t="shared" si="422"/>
        <v>2455.25</v>
      </c>
      <c r="U322" s="458">
        <f t="shared" si="423"/>
        <v>2486.875</v>
      </c>
      <c r="V322" s="453">
        <f t="shared" si="442"/>
        <v>1137</v>
      </c>
      <c r="W322" s="412">
        <f t="shared" si="442"/>
        <v>1176</v>
      </c>
      <c r="X322" s="412">
        <f t="shared" si="442"/>
        <v>1204</v>
      </c>
      <c r="Y322" s="412">
        <f t="shared" si="442"/>
        <v>1419</v>
      </c>
      <c r="Z322" s="412">
        <f t="shared" si="373"/>
        <v>1437</v>
      </c>
      <c r="AA322" s="412">
        <f t="shared" si="424"/>
        <v>1455</v>
      </c>
      <c r="AB322" s="261">
        <f t="shared" si="425"/>
        <v>2331</v>
      </c>
      <c r="AC322" s="261">
        <f t="shared" si="425"/>
        <v>2412</v>
      </c>
      <c r="AD322" s="261">
        <f t="shared" si="425"/>
        <v>2469</v>
      </c>
      <c r="AE322" s="458">
        <f t="shared" si="425"/>
        <v>2910.0749999999998</v>
      </c>
      <c r="AF322" s="458">
        <f t="shared" si="425"/>
        <v>2946.2999999999997</v>
      </c>
      <c r="AG322" s="458">
        <f t="shared" si="378"/>
        <v>2984.25</v>
      </c>
      <c r="AH322" s="412">
        <f t="shared" si="379"/>
        <v>1364</v>
      </c>
      <c r="AI322" s="412">
        <f t="shared" si="380"/>
        <v>1412</v>
      </c>
      <c r="AJ322" s="412">
        <f t="shared" si="381"/>
        <v>1445</v>
      </c>
      <c r="AK322" s="412">
        <f t="shared" si="382"/>
        <v>1703</v>
      </c>
      <c r="AL322" s="412">
        <f t="shared" si="383"/>
        <v>1724</v>
      </c>
      <c r="AM322" s="412">
        <f t="shared" si="384"/>
        <v>1746</v>
      </c>
      <c r="AN322" s="270">
        <f t="shared" si="426"/>
        <v>2710.75</v>
      </c>
      <c r="AO322" s="270">
        <f t="shared" si="426"/>
        <v>2843.75</v>
      </c>
      <c r="AP322" s="270">
        <f t="shared" si="426"/>
        <v>2938.25</v>
      </c>
      <c r="AQ322" s="458">
        <f t="shared" si="426"/>
        <v>3323.5562499999996</v>
      </c>
      <c r="AR322" s="458">
        <f t="shared" si="426"/>
        <v>3379.4749999999999</v>
      </c>
      <c r="AS322" s="458">
        <f t="shared" si="389"/>
        <v>3437.1875</v>
      </c>
      <c r="AT322" s="449">
        <f t="shared" si="443"/>
        <v>1586</v>
      </c>
      <c r="AU322" s="449">
        <f t="shared" si="443"/>
        <v>1664</v>
      </c>
      <c r="AV322" s="449">
        <f t="shared" si="443"/>
        <v>1719</v>
      </c>
      <c r="AW322" s="449">
        <f t="shared" si="443"/>
        <v>1945</v>
      </c>
      <c r="AX322" s="449">
        <f t="shared" si="394"/>
        <v>1977</v>
      </c>
      <c r="AY322" s="449">
        <f t="shared" si="427"/>
        <v>2011</v>
      </c>
      <c r="AZ322" s="261">
        <f t="shared" si="428"/>
        <v>3090.5</v>
      </c>
      <c r="BA322" s="261">
        <f t="shared" si="428"/>
        <v>3275.5</v>
      </c>
      <c r="BB322" s="261">
        <f t="shared" si="428"/>
        <v>3407.5</v>
      </c>
      <c r="BC322" s="458">
        <f t="shared" si="428"/>
        <v>3737.0374999999995</v>
      </c>
      <c r="BD322" s="458">
        <f t="shared" si="428"/>
        <v>3812.65</v>
      </c>
      <c r="BE322" s="458">
        <f t="shared" si="399"/>
        <v>3890.125</v>
      </c>
      <c r="BF322" s="412">
        <f t="shared" si="444"/>
        <v>1808</v>
      </c>
      <c r="BG322" s="412">
        <f t="shared" si="444"/>
        <v>1917</v>
      </c>
      <c r="BH322" s="412">
        <f t="shared" si="444"/>
        <v>1994</v>
      </c>
      <c r="BI322" s="412">
        <f t="shared" si="444"/>
        <v>2187</v>
      </c>
      <c r="BJ322" s="412">
        <f t="shared" si="404"/>
        <v>2231</v>
      </c>
      <c r="BK322" s="412">
        <f t="shared" si="429"/>
        <v>2276</v>
      </c>
      <c r="BL322" s="270">
        <f t="shared" si="430"/>
        <v>3470.25</v>
      </c>
      <c r="BM322" s="270">
        <f t="shared" si="430"/>
        <v>3707.25</v>
      </c>
      <c r="BN322" s="270">
        <f t="shared" si="430"/>
        <v>3876.75</v>
      </c>
      <c r="BO322" s="458">
        <f t="shared" si="430"/>
        <v>4150.5187499999993</v>
      </c>
      <c r="BP322" s="458">
        <f t="shared" si="430"/>
        <v>4245.8249999999998</v>
      </c>
      <c r="BQ322" s="458">
        <f t="shared" si="409"/>
        <v>4343.0625</v>
      </c>
      <c r="BR322" s="449">
        <f t="shared" si="445"/>
        <v>2031</v>
      </c>
      <c r="BS322" s="449">
        <f t="shared" si="445"/>
        <v>2169</v>
      </c>
      <c r="BT322" s="449">
        <f t="shared" si="445"/>
        <v>2268</v>
      </c>
      <c r="BU322" s="449">
        <f t="shared" si="445"/>
        <v>2429</v>
      </c>
      <c r="BV322" s="449">
        <f t="shared" si="414"/>
        <v>2484</v>
      </c>
      <c r="BW322" s="449">
        <f t="shared" si="431"/>
        <v>2541</v>
      </c>
      <c r="BX322" s="538">
        <v>3850</v>
      </c>
      <c r="BY322" s="431">
        <f t="shared" si="432"/>
        <v>4139</v>
      </c>
      <c r="BZ322" s="431">
        <f t="shared" si="433"/>
        <v>4346</v>
      </c>
      <c r="CA322" s="431">
        <f t="shared" si="434"/>
        <v>4564</v>
      </c>
      <c r="CB322" s="431">
        <f t="shared" si="435"/>
        <v>4679</v>
      </c>
      <c r="CC322" s="431">
        <f t="shared" si="436"/>
        <v>4796</v>
      </c>
      <c r="CD322" s="412">
        <f t="shared" si="446"/>
        <v>2253</v>
      </c>
      <c r="CE322" s="412">
        <f t="shared" si="446"/>
        <v>2422</v>
      </c>
      <c r="CF322" s="412">
        <f t="shared" si="446"/>
        <v>2543</v>
      </c>
      <c r="CG322" s="412">
        <f t="shared" si="446"/>
        <v>2670</v>
      </c>
      <c r="CH322" s="412">
        <f t="shared" si="419"/>
        <v>2738</v>
      </c>
      <c r="CI322" s="412">
        <f t="shared" si="437"/>
        <v>2806</v>
      </c>
      <c r="CJ322" s="539">
        <v>1.54</v>
      </c>
      <c r="CK322" s="391">
        <f t="shared" si="420"/>
        <v>1.6555</v>
      </c>
      <c r="CL322" s="391">
        <f t="shared" si="438"/>
        <v>1.738275</v>
      </c>
      <c r="CM322" s="391">
        <f t="shared" si="439"/>
        <v>1.8251887500000001</v>
      </c>
      <c r="CN322" s="391">
        <f t="shared" si="440"/>
        <v>1.8708184687500002</v>
      </c>
      <c r="CO322" s="392">
        <f t="shared" si="441"/>
        <v>1.9175889304687503</v>
      </c>
    </row>
    <row r="323" spans="1:93" ht="25.5" x14ac:dyDescent="0.2">
      <c r="A323" s="680">
        <v>9</v>
      </c>
      <c r="B323" s="514" t="s">
        <v>304</v>
      </c>
      <c r="C323" s="515" t="s">
        <v>15</v>
      </c>
      <c r="D323" s="510">
        <v>2425</v>
      </c>
      <c r="E323" s="346">
        <v>2565</v>
      </c>
      <c r="F323" s="346">
        <v>2681</v>
      </c>
      <c r="G323" s="346">
        <v>2799</v>
      </c>
      <c r="H323" s="346">
        <v>2887</v>
      </c>
      <c r="I323" s="347">
        <v>2976</v>
      </c>
      <c r="J323" s="419">
        <f t="shared" si="360"/>
        <v>1701</v>
      </c>
      <c r="K323" s="419">
        <f t="shared" si="361"/>
        <v>1800</v>
      </c>
      <c r="L323" s="419">
        <f t="shared" si="362"/>
        <v>1881</v>
      </c>
      <c r="M323" s="419">
        <f t="shared" si="363"/>
        <v>1964</v>
      </c>
      <c r="N323" s="419">
        <f t="shared" si="364"/>
        <v>2025</v>
      </c>
      <c r="O323" s="419">
        <f t="shared" si="365"/>
        <v>2088</v>
      </c>
      <c r="P323" s="416">
        <f t="shared" si="366"/>
        <v>3031.25</v>
      </c>
      <c r="Q323" s="416">
        <f t="shared" si="367"/>
        <v>3206.25</v>
      </c>
      <c r="R323" s="416">
        <f t="shared" si="368"/>
        <v>3351.25</v>
      </c>
      <c r="S323" s="455">
        <f t="shared" si="421"/>
        <v>4023.5624999999995</v>
      </c>
      <c r="T323" s="455">
        <f t="shared" si="422"/>
        <v>4150.0625</v>
      </c>
      <c r="U323" s="455">
        <f t="shared" si="423"/>
        <v>4278</v>
      </c>
      <c r="V323" s="451">
        <f t="shared" si="442"/>
        <v>1774</v>
      </c>
      <c r="W323" s="407">
        <f t="shared" si="442"/>
        <v>1876</v>
      </c>
      <c r="X323" s="407">
        <f t="shared" si="442"/>
        <v>1961</v>
      </c>
      <c r="Y323" s="407">
        <f t="shared" si="442"/>
        <v>2354</v>
      </c>
      <c r="Z323" s="407">
        <f t="shared" si="373"/>
        <v>2428</v>
      </c>
      <c r="AA323" s="407">
        <f t="shared" si="424"/>
        <v>2503</v>
      </c>
      <c r="AB323" s="416">
        <f t="shared" si="425"/>
        <v>3637.5</v>
      </c>
      <c r="AC323" s="416">
        <f t="shared" si="425"/>
        <v>3847.5</v>
      </c>
      <c r="AD323" s="416">
        <f t="shared" si="425"/>
        <v>4021.5</v>
      </c>
      <c r="AE323" s="455">
        <f t="shared" si="425"/>
        <v>4828.2749999999996</v>
      </c>
      <c r="AF323" s="455">
        <f t="shared" si="425"/>
        <v>4980.0749999999998</v>
      </c>
      <c r="AG323" s="455">
        <f t="shared" si="378"/>
        <v>5133.5999999999995</v>
      </c>
      <c r="AH323" s="407">
        <f t="shared" si="379"/>
        <v>2128</v>
      </c>
      <c r="AI323" s="407">
        <f t="shared" si="380"/>
        <v>2251</v>
      </c>
      <c r="AJ323" s="407">
        <f t="shared" si="381"/>
        <v>2353</v>
      </c>
      <c r="AK323" s="407">
        <f t="shared" si="382"/>
        <v>2825</v>
      </c>
      <c r="AL323" s="407">
        <f t="shared" si="383"/>
        <v>2914</v>
      </c>
      <c r="AM323" s="407">
        <f t="shared" si="384"/>
        <v>3004</v>
      </c>
      <c r="AN323" s="434">
        <f t="shared" si="426"/>
        <v>3868.375</v>
      </c>
      <c r="AO323" s="434">
        <f t="shared" si="426"/>
        <v>4111.625</v>
      </c>
      <c r="AP323" s="434">
        <f t="shared" si="426"/>
        <v>4303.625</v>
      </c>
      <c r="AQ323" s="455">
        <f t="shared" si="426"/>
        <v>4973.2062499999993</v>
      </c>
      <c r="AR323" s="455">
        <f t="shared" si="426"/>
        <v>5121.0562499999996</v>
      </c>
      <c r="AS323" s="455">
        <f t="shared" si="389"/>
        <v>5270.95</v>
      </c>
      <c r="AT323" s="443">
        <f t="shared" si="443"/>
        <v>2263</v>
      </c>
      <c r="AU323" s="443">
        <f t="shared" si="443"/>
        <v>2406</v>
      </c>
      <c r="AV323" s="443">
        <f t="shared" si="443"/>
        <v>2518</v>
      </c>
      <c r="AW323" s="443">
        <f t="shared" si="443"/>
        <v>2910</v>
      </c>
      <c r="AX323" s="443">
        <f t="shared" si="394"/>
        <v>2996</v>
      </c>
      <c r="AY323" s="443">
        <f t="shared" si="427"/>
        <v>3084</v>
      </c>
      <c r="AZ323" s="416">
        <f t="shared" si="428"/>
        <v>4099.25</v>
      </c>
      <c r="BA323" s="416">
        <f t="shared" si="428"/>
        <v>4375.75</v>
      </c>
      <c r="BB323" s="416">
        <f t="shared" si="428"/>
        <v>4585.75</v>
      </c>
      <c r="BC323" s="455">
        <f t="shared" si="428"/>
        <v>5118.1374999999989</v>
      </c>
      <c r="BD323" s="455">
        <f t="shared" si="428"/>
        <v>5262.0374999999995</v>
      </c>
      <c r="BE323" s="455">
        <f t="shared" si="399"/>
        <v>5408.3</v>
      </c>
      <c r="BF323" s="407">
        <f t="shared" si="444"/>
        <v>2399</v>
      </c>
      <c r="BG323" s="407">
        <f t="shared" si="444"/>
        <v>2560</v>
      </c>
      <c r="BH323" s="407">
        <f t="shared" si="444"/>
        <v>2683</v>
      </c>
      <c r="BI323" s="407">
        <f t="shared" si="444"/>
        <v>2995</v>
      </c>
      <c r="BJ323" s="407">
        <f t="shared" si="404"/>
        <v>3079</v>
      </c>
      <c r="BK323" s="407">
        <f t="shared" si="429"/>
        <v>3164</v>
      </c>
      <c r="BL323" s="434">
        <f t="shared" si="430"/>
        <v>4330.125</v>
      </c>
      <c r="BM323" s="434">
        <f t="shared" si="430"/>
        <v>4639.875</v>
      </c>
      <c r="BN323" s="434">
        <f t="shared" si="430"/>
        <v>4867.875</v>
      </c>
      <c r="BO323" s="455">
        <f t="shared" si="430"/>
        <v>5263.0687499999985</v>
      </c>
      <c r="BP323" s="455">
        <f t="shared" si="430"/>
        <v>5403.0187499999993</v>
      </c>
      <c r="BQ323" s="455">
        <f t="shared" si="409"/>
        <v>5545.6500000000005</v>
      </c>
      <c r="BR323" s="443">
        <f t="shared" si="445"/>
        <v>2534</v>
      </c>
      <c r="BS323" s="443">
        <f t="shared" si="445"/>
        <v>2715</v>
      </c>
      <c r="BT323" s="443">
        <f t="shared" si="445"/>
        <v>2848</v>
      </c>
      <c r="BU323" s="443">
        <f t="shared" si="445"/>
        <v>3079</v>
      </c>
      <c r="BV323" s="443">
        <f t="shared" si="414"/>
        <v>3161</v>
      </c>
      <c r="BW323" s="443">
        <f t="shared" si="431"/>
        <v>3245</v>
      </c>
      <c r="BX323" s="536">
        <v>4561</v>
      </c>
      <c r="BY323" s="426">
        <f t="shared" si="432"/>
        <v>4904</v>
      </c>
      <c r="BZ323" s="426">
        <f t="shared" si="433"/>
        <v>5150</v>
      </c>
      <c r="CA323" s="426">
        <f t="shared" si="434"/>
        <v>5408</v>
      </c>
      <c r="CB323" s="426">
        <f t="shared" si="435"/>
        <v>5544</v>
      </c>
      <c r="CC323" s="426">
        <f t="shared" si="436"/>
        <v>5683</v>
      </c>
      <c r="CD323" s="407">
        <f t="shared" si="446"/>
        <v>2669</v>
      </c>
      <c r="CE323" s="407">
        <f t="shared" si="446"/>
        <v>2869</v>
      </c>
      <c r="CF323" s="407">
        <f t="shared" si="446"/>
        <v>3013</v>
      </c>
      <c r="CG323" s="407">
        <f t="shared" si="446"/>
        <v>3164</v>
      </c>
      <c r="CH323" s="407">
        <f t="shared" si="419"/>
        <v>3244</v>
      </c>
      <c r="CI323" s="407">
        <f t="shared" si="437"/>
        <v>3325</v>
      </c>
      <c r="CJ323" s="537">
        <v>1.82</v>
      </c>
      <c r="CK323" s="403">
        <f t="shared" si="420"/>
        <v>1.9565000000000001</v>
      </c>
      <c r="CL323" s="403">
        <f t="shared" si="438"/>
        <v>2.054325</v>
      </c>
      <c r="CM323" s="403">
        <f t="shared" si="439"/>
        <v>2.1570412499999998</v>
      </c>
      <c r="CN323" s="403">
        <f t="shared" si="440"/>
        <v>2.2109672812499999</v>
      </c>
      <c r="CO323" s="404">
        <f t="shared" si="441"/>
        <v>2.2662414632812498</v>
      </c>
    </row>
    <row r="324" spans="1:93" ht="15" customHeight="1" x14ac:dyDescent="0.2">
      <c r="A324" s="681"/>
      <c r="B324" s="513" t="s">
        <v>178</v>
      </c>
      <c r="C324" s="516" t="s">
        <v>15</v>
      </c>
      <c r="D324" s="511">
        <v>2024</v>
      </c>
      <c r="E324" s="348">
        <v>2139</v>
      </c>
      <c r="F324" s="348">
        <v>2234</v>
      </c>
      <c r="G324" s="348">
        <v>2331</v>
      </c>
      <c r="H324" s="348">
        <v>2403</v>
      </c>
      <c r="I324" s="349">
        <v>2475</v>
      </c>
      <c r="J324" s="344">
        <f t="shared" si="360"/>
        <v>1420</v>
      </c>
      <c r="K324" s="344">
        <f t="shared" si="361"/>
        <v>1501</v>
      </c>
      <c r="L324" s="344">
        <f t="shared" si="362"/>
        <v>1567</v>
      </c>
      <c r="M324" s="344">
        <f t="shared" si="363"/>
        <v>1635</v>
      </c>
      <c r="N324" s="344">
        <f t="shared" si="364"/>
        <v>1686</v>
      </c>
      <c r="O324" s="344">
        <f t="shared" si="365"/>
        <v>1736</v>
      </c>
      <c r="P324" s="248">
        <f t="shared" si="366"/>
        <v>2530</v>
      </c>
      <c r="Q324" s="248">
        <f t="shared" si="367"/>
        <v>2673.75</v>
      </c>
      <c r="R324" s="248">
        <f t="shared" si="368"/>
        <v>2792.5</v>
      </c>
      <c r="S324" s="454">
        <f t="shared" si="421"/>
        <v>3350.8124999999995</v>
      </c>
      <c r="T324" s="454">
        <f t="shared" si="422"/>
        <v>3454.3124999999995</v>
      </c>
      <c r="U324" s="454">
        <f t="shared" si="423"/>
        <v>3557.8124999999995</v>
      </c>
      <c r="V324" s="452">
        <f t="shared" si="442"/>
        <v>1481</v>
      </c>
      <c r="W324" s="405">
        <f t="shared" si="442"/>
        <v>1565</v>
      </c>
      <c r="X324" s="405">
        <f t="shared" si="442"/>
        <v>1634</v>
      </c>
      <c r="Y324" s="405">
        <f t="shared" si="442"/>
        <v>1961</v>
      </c>
      <c r="Z324" s="405">
        <f t="shared" si="373"/>
        <v>2021</v>
      </c>
      <c r="AA324" s="405">
        <f t="shared" si="424"/>
        <v>2082</v>
      </c>
      <c r="AB324" s="248">
        <f t="shared" si="425"/>
        <v>3036</v>
      </c>
      <c r="AC324" s="248">
        <f t="shared" si="425"/>
        <v>3208.5</v>
      </c>
      <c r="AD324" s="248">
        <f t="shared" si="425"/>
        <v>3351</v>
      </c>
      <c r="AE324" s="454">
        <f t="shared" si="425"/>
        <v>4020.9749999999995</v>
      </c>
      <c r="AF324" s="454">
        <f t="shared" si="425"/>
        <v>4145.1749999999993</v>
      </c>
      <c r="AG324" s="454">
        <f t="shared" si="378"/>
        <v>4269.3749999999991</v>
      </c>
      <c r="AH324" s="405">
        <f t="shared" si="379"/>
        <v>1777</v>
      </c>
      <c r="AI324" s="405">
        <f t="shared" si="380"/>
        <v>1877</v>
      </c>
      <c r="AJ324" s="405">
        <f t="shared" si="381"/>
        <v>1961</v>
      </c>
      <c r="AK324" s="405">
        <f t="shared" si="382"/>
        <v>2353</v>
      </c>
      <c r="AL324" s="405">
        <f t="shared" si="383"/>
        <v>2425</v>
      </c>
      <c r="AM324" s="405">
        <f t="shared" si="384"/>
        <v>2498</v>
      </c>
      <c r="AN324" s="264">
        <f t="shared" si="426"/>
        <v>3341.75</v>
      </c>
      <c r="AO324" s="264">
        <f t="shared" si="426"/>
        <v>3551.125</v>
      </c>
      <c r="AP324" s="264">
        <f t="shared" si="426"/>
        <v>3715.25</v>
      </c>
      <c r="AQ324" s="454">
        <f t="shared" si="426"/>
        <v>4277.9812499999998</v>
      </c>
      <c r="AR324" s="454">
        <f t="shared" si="426"/>
        <v>4402.8812499999995</v>
      </c>
      <c r="AS324" s="454">
        <f t="shared" si="389"/>
        <v>4528.5312499999991</v>
      </c>
      <c r="AT324" s="446">
        <f t="shared" si="443"/>
        <v>1955</v>
      </c>
      <c r="AU324" s="446">
        <f t="shared" si="443"/>
        <v>2078</v>
      </c>
      <c r="AV324" s="446">
        <f t="shared" si="443"/>
        <v>2174</v>
      </c>
      <c r="AW324" s="446">
        <f t="shared" si="443"/>
        <v>2503</v>
      </c>
      <c r="AX324" s="446">
        <f t="shared" si="394"/>
        <v>2576</v>
      </c>
      <c r="AY324" s="446">
        <f t="shared" si="427"/>
        <v>2650</v>
      </c>
      <c r="AZ324" s="248">
        <f t="shared" si="428"/>
        <v>3647.5</v>
      </c>
      <c r="BA324" s="248">
        <f t="shared" si="428"/>
        <v>3893.75</v>
      </c>
      <c r="BB324" s="248">
        <f t="shared" si="428"/>
        <v>4079.5</v>
      </c>
      <c r="BC324" s="454">
        <f t="shared" si="428"/>
        <v>4534.9875000000002</v>
      </c>
      <c r="BD324" s="454">
        <f t="shared" si="428"/>
        <v>4660.5874999999996</v>
      </c>
      <c r="BE324" s="454">
        <f t="shared" si="399"/>
        <v>4787.6874999999991</v>
      </c>
      <c r="BF324" s="405">
        <f t="shared" si="444"/>
        <v>2134</v>
      </c>
      <c r="BG324" s="405">
        <f t="shared" si="444"/>
        <v>2278</v>
      </c>
      <c r="BH324" s="405">
        <f t="shared" si="444"/>
        <v>2387</v>
      </c>
      <c r="BI324" s="405">
        <f t="shared" si="444"/>
        <v>2653</v>
      </c>
      <c r="BJ324" s="405">
        <f t="shared" si="404"/>
        <v>2727</v>
      </c>
      <c r="BK324" s="405">
        <f t="shared" si="429"/>
        <v>2801</v>
      </c>
      <c r="BL324" s="264">
        <f t="shared" si="430"/>
        <v>3953.25</v>
      </c>
      <c r="BM324" s="264">
        <f t="shared" si="430"/>
        <v>4236.375</v>
      </c>
      <c r="BN324" s="264">
        <f t="shared" si="430"/>
        <v>4443.75</v>
      </c>
      <c r="BO324" s="454">
        <f t="shared" si="430"/>
        <v>4791.9937500000005</v>
      </c>
      <c r="BP324" s="454">
        <f t="shared" si="430"/>
        <v>4918.2937499999998</v>
      </c>
      <c r="BQ324" s="454">
        <f t="shared" si="409"/>
        <v>5046.8437499999991</v>
      </c>
      <c r="BR324" s="446">
        <f t="shared" si="445"/>
        <v>2313</v>
      </c>
      <c r="BS324" s="446">
        <f t="shared" si="445"/>
        <v>2479</v>
      </c>
      <c r="BT324" s="446">
        <f t="shared" si="445"/>
        <v>2600</v>
      </c>
      <c r="BU324" s="446">
        <f t="shared" si="445"/>
        <v>2804</v>
      </c>
      <c r="BV324" s="446">
        <f t="shared" si="414"/>
        <v>2878</v>
      </c>
      <c r="BW324" s="446">
        <f t="shared" si="431"/>
        <v>2953</v>
      </c>
      <c r="BX324" s="493">
        <v>4259</v>
      </c>
      <c r="BY324" s="387">
        <f t="shared" si="432"/>
        <v>4579</v>
      </c>
      <c r="BZ324" s="387">
        <f t="shared" si="433"/>
        <v>4808</v>
      </c>
      <c r="CA324" s="387">
        <f t="shared" si="434"/>
        <v>5049</v>
      </c>
      <c r="CB324" s="387">
        <f t="shared" si="435"/>
        <v>5176</v>
      </c>
      <c r="CC324" s="387">
        <f t="shared" si="436"/>
        <v>5306</v>
      </c>
      <c r="CD324" s="405">
        <f t="shared" si="446"/>
        <v>2492</v>
      </c>
      <c r="CE324" s="405">
        <f t="shared" si="446"/>
        <v>2679</v>
      </c>
      <c r="CF324" s="405">
        <f t="shared" si="446"/>
        <v>2813</v>
      </c>
      <c r="CG324" s="405">
        <f t="shared" si="446"/>
        <v>2954</v>
      </c>
      <c r="CH324" s="405">
        <f t="shared" si="419"/>
        <v>3028</v>
      </c>
      <c r="CI324" s="405">
        <f t="shared" si="437"/>
        <v>3105</v>
      </c>
      <c r="CJ324" s="494">
        <v>1.7</v>
      </c>
      <c r="CK324" s="389">
        <f t="shared" si="420"/>
        <v>1.8274999999999999</v>
      </c>
      <c r="CL324" s="389">
        <f t="shared" si="438"/>
        <v>1.9188749999999999</v>
      </c>
      <c r="CM324" s="389">
        <f t="shared" si="439"/>
        <v>2.0148187499999999</v>
      </c>
      <c r="CN324" s="389">
        <f t="shared" si="440"/>
        <v>2.0651892187500001</v>
      </c>
      <c r="CO324" s="390">
        <f t="shared" si="441"/>
        <v>2.1168189492187501</v>
      </c>
    </row>
    <row r="325" spans="1:93" ht="15" customHeight="1" x14ac:dyDescent="0.2">
      <c r="A325" s="681"/>
      <c r="B325" s="513" t="s">
        <v>179</v>
      </c>
      <c r="C325" s="516" t="s">
        <v>15</v>
      </c>
      <c r="D325" s="511">
        <v>1905</v>
      </c>
      <c r="E325" s="348">
        <v>2013</v>
      </c>
      <c r="F325" s="348">
        <v>2102</v>
      </c>
      <c r="G325" s="348">
        <v>2193</v>
      </c>
      <c r="H325" s="348">
        <v>2260</v>
      </c>
      <c r="I325" s="349">
        <v>2327</v>
      </c>
      <c r="J325" s="344">
        <f t="shared" si="360"/>
        <v>1337</v>
      </c>
      <c r="K325" s="344">
        <f t="shared" si="361"/>
        <v>1412</v>
      </c>
      <c r="L325" s="344">
        <f t="shared" si="362"/>
        <v>1475</v>
      </c>
      <c r="M325" s="344">
        <f t="shared" si="363"/>
        <v>1539</v>
      </c>
      <c r="N325" s="344">
        <f t="shared" si="364"/>
        <v>1586</v>
      </c>
      <c r="O325" s="344">
        <f t="shared" si="365"/>
        <v>1633</v>
      </c>
      <c r="P325" s="248">
        <f t="shared" si="366"/>
        <v>2381.25</v>
      </c>
      <c r="Q325" s="248">
        <f t="shared" si="367"/>
        <v>2516.25</v>
      </c>
      <c r="R325" s="248">
        <f t="shared" si="368"/>
        <v>2627.5</v>
      </c>
      <c r="S325" s="454">
        <f t="shared" si="421"/>
        <v>3152.4374999999995</v>
      </c>
      <c r="T325" s="454">
        <f t="shared" si="422"/>
        <v>3248.7499999999995</v>
      </c>
      <c r="U325" s="454">
        <f t="shared" si="423"/>
        <v>3345.0624999999995</v>
      </c>
      <c r="V325" s="452">
        <f t="shared" si="442"/>
        <v>1394</v>
      </c>
      <c r="W325" s="405">
        <f t="shared" si="442"/>
        <v>1473</v>
      </c>
      <c r="X325" s="405">
        <f t="shared" si="442"/>
        <v>1538</v>
      </c>
      <c r="Y325" s="405">
        <f t="shared" si="442"/>
        <v>1845</v>
      </c>
      <c r="Z325" s="405">
        <f t="shared" si="373"/>
        <v>1901</v>
      </c>
      <c r="AA325" s="405">
        <f t="shared" si="424"/>
        <v>1957</v>
      </c>
      <c r="AB325" s="248">
        <f t="shared" si="425"/>
        <v>2857.5</v>
      </c>
      <c r="AC325" s="248">
        <f t="shared" si="425"/>
        <v>3019.5</v>
      </c>
      <c r="AD325" s="248">
        <f t="shared" si="425"/>
        <v>3153</v>
      </c>
      <c r="AE325" s="454">
        <f t="shared" si="425"/>
        <v>3782.9249999999993</v>
      </c>
      <c r="AF325" s="454">
        <f t="shared" si="425"/>
        <v>3898.4999999999991</v>
      </c>
      <c r="AG325" s="454">
        <f t="shared" si="378"/>
        <v>4014.0749999999994</v>
      </c>
      <c r="AH325" s="405">
        <f t="shared" si="379"/>
        <v>1672</v>
      </c>
      <c r="AI325" s="405">
        <f t="shared" si="380"/>
        <v>1767</v>
      </c>
      <c r="AJ325" s="405">
        <f t="shared" si="381"/>
        <v>1845</v>
      </c>
      <c r="AK325" s="405">
        <f t="shared" si="382"/>
        <v>2214</v>
      </c>
      <c r="AL325" s="405">
        <f t="shared" si="383"/>
        <v>2281</v>
      </c>
      <c r="AM325" s="405">
        <f t="shared" si="384"/>
        <v>2349</v>
      </c>
      <c r="AN325" s="264">
        <f t="shared" si="426"/>
        <v>3186.375</v>
      </c>
      <c r="AO325" s="264">
        <f t="shared" si="426"/>
        <v>3386.125</v>
      </c>
      <c r="AP325" s="264">
        <f t="shared" si="426"/>
        <v>3542.5</v>
      </c>
      <c r="AQ325" s="454">
        <f t="shared" si="426"/>
        <v>4073.9437499999995</v>
      </c>
      <c r="AR325" s="454">
        <f t="shared" si="426"/>
        <v>4191.6249999999991</v>
      </c>
      <c r="AS325" s="454">
        <f t="shared" si="389"/>
        <v>4310.0562499999996</v>
      </c>
      <c r="AT325" s="446">
        <f t="shared" si="443"/>
        <v>1865</v>
      </c>
      <c r="AU325" s="446">
        <f t="shared" si="443"/>
        <v>1981</v>
      </c>
      <c r="AV325" s="446">
        <f t="shared" si="443"/>
        <v>2073</v>
      </c>
      <c r="AW325" s="446">
        <f t="shared" si="443"/>
        <v>2384</v>
      </c>
      <c r="AX325" s="446">
        <f t="shared" si="394"/>
        <v>2453</v>
      </c>
      <c r="AY325" s="446">
        <f t="shared" si="427"/>
        <v>2522</v>
      </c>
      <c r="AZ325" s="248">
        <f t="shared" si="428"/>
        <v>3515.25</v>
      </c>
      <c r="BA325" s="248">
        <f t="shared" si="428"/>
        <v>3752.75</v>
      </c>
      <c r="BB325" s="248">
        <f t="shared" si="428"/>
        <v>3932</v>
      </c>
      <c r="BC325" s="454">
        <f t="shared" si="428"/>
        <v>4364.9624999999996</v>
      </c>
      <c r="BD325" s="454">
        <f t="shared" si="428"/>
        <v>4484.7499999999991</v>
      </c>
      <c r="BE325" s="454">
        <f t="shared" si="399"/>
        <v>4606.0374999999995</v>
      </c>
      <c r="BF325" s="405">
        <f t="shared" si="444"/>
        <v>2057</v>
      </c>
      <c r="BG325" s="405">
        <f t="shared" si="444"/>
        <v>2196</v>
      </c>
      <c r="BH325" s="405">
        <f t="shared" si="444"/>
        <v>2301</v>
      </c>
      <c r="BI325" s="405">
        <f t="shared" si="444"/>
        <v>2554</v>
      </c>
      <c r="BJ325" s="405">
        <f t="shared" si="404"/>
        <v>2624</v>
      </c>
      <c r="BK325" s="405">
        <f t="shared" si="429"/>
        <v>2695</v>
      </c>
      <c r="BL325" s="264">
        <f t="shared" si="430"/>
        <v>3844.125</v>
      </c>
      <c r="BM325" s="264">
        <f t="shared" si="430"/>
        <v>4119.375</v>
      </c>
      <c r="BN325" s="264">
        <f t="shared" si="430"/>
        <v>4321.5</v>
      </c>
      <c r="BO325" s="454">
        <f t="shared" si="430"/>
        <v>4655.9812499999998</v>
      </c>
      <c r="BP325" s="454">
        <f t="shared" si="430"/>
        <v>4777.8749999999991</v>
      </c>
      <c r="BQ325" s="454">
        <f t="shared" si="409"/>
        <v>4902.0187499999993</v>
      </c>
      <c r="BR325" s="446">
        <f t="shared" si="445"/>
        <v>2249</v>
      </c>
      <c r="BS325" s="446">
        <f t="shared" si="445"/>
        <v>2410</v>
      </c>
      <c r="BT325" s="446">
        <f t="shared" si="445"/>
        <v>2529</v>
      </c>
      <c r="BU325" s="446">
        <f t="shared" si="445"/>
        <v>2724</v>
      </c>
      <c r="BV325" s="446">
        <f t="shared" si="414"/>
        <v>2796</v>
      </c>
      <c r="BW325" s="446">
        <f t="shared" si="431"/>
        <v>2868</v>
      </c>
      <c r="BX325" s="493">
        <v>4173</v>
      </c>
      <c r="BY325" s="387">
        <f t="shared" si="432"/>
        <v>4486</v>
      </c>
      <c r="BZ325" s="387">
        <f t="shared" si="433"/>
        <v>4711</v>
      </c>
      <c r="CA325" s="387">
        <f t="shared" si="434"/>
        <v>4947</v>
      </c>
      <c r="CB325" s="387">
        <f t="shared" si="435"/>
        <v>5071</v>
      </c>
      <c r="CC325" s="387">
        <f t="shared" si="436"/>
        <v>5198</v>
      </c>
      <c r="CD325" s="405">
        <f t="shared" si="446"/>
        <v>2442</v>
      </c>
      <c r="CE325" s="405">
        <f t="shared" si="446"/>
        <v>2625</v>
      </c>
      <c r="CF325" s="405">
        <f t="shared" si="446"/>
        <v>2756</v>
      </c>
      <c r="CG325" s="405">
        <f t="shared" si="446"/>
        <v>2894</v>
      </c>
      <c r="CH325" s="405">
        <f t="shared" si="419"/>
        <v>2967</v>
      </c>
      <c r="CI325" s="405">
        <f t="shared" si="437"/>
        <v>3041</v>
      </c>
      <c r="CJ325" s="494">
        <v>1.67</v>
      </c>
      <c r="CK325" s="389">
        <f t="shared" si="420"/>
        <v>1.79525</v>
      </c>
      <c r="CL325" s="389">
        <f t="shared" si="438"/>
        <v>1.8850125</v>
      </c>
      <c r="CM325" s="389">
        <f t="shared" si="439"/>
        <v>1.9792631249999999</v>
      </c>
      <c r="CN325" s="389">
        <f t="shared" si="440"/>
        <v>2.0287447031250001</v>
      </c>
      <c r="CO325" s="390">
        <f t="shared" si="441"/>
        <v>2.079463320703125</v>
      </c>
    </row>
    <row r="326" spans="1:93" ht="15.75" customHeight="1" thickBot="1" x14ac:dyDescent="0.25">
      <c r="A326" s="682"/>
      <c r="B326" s="517" t="s">
        <v>138</v>
      </c>
      <c r="C326" s="518" t="s">
        <v>15</v>
      </c>
      <c r="D326" s="512">
        <v>1604</v>
      </c>
      <c r="E326" s="350">
        <v>1662</v>
      </c>
      <c r="F326" s="350">
        <v>1703</v>
      </c>
      <c r="G326" s="350">
        <v>1747</v>
      </c>
      <c r="H326" s="350">
        <v>1770</v>
      </c>
      <c r="I326" s="351">
        <v>1793</v>
      </c>
      <c r="J326" s="422">
        <f t="shared" si="360"/>
        <v>1126</v>
      </c>
      <c r="K326" s="422">
        <f t="shared" si="361"/>
        <v>1166</v>
      </c>
      <c r="L326" s="422">
        <f t="shared" si="362"/>
        <v>1195</v>
      </c>
      <c r="M326" s="422">
        <f t="shared" si="363"/>
        <v>1226</v>
      </c>
      <c r="N326" s="422">
        <f t="shared" si="364"/>
        <v>1242</v>
      </c>
      <c r="O326" s="422">
        <f t="shared" si="365"/>
        <v>1258</v>
      </c>
      <c r="P326" s="261">
        <f t="shared" si="366"/>
        <v>2005</v>
      </c>
      <c r="Q326" s="261">
        <f t="shared" si="367"/>
        <v>2077.5</v>
      </c>
      <c r="R326" s="261">
        <f t="shared" si="368"/>
        <v>2128.75</v>
      </c>
      <c r="S326" s="458">
        <f t="shared" si="421"/>
        <v>2511.3125</v>
      </c>
      <c r="T326" s="458">
        <f t="shared" si="422"/>
        <v>2544.375</v>
      </c>
      <c r="U326" s="458">
        <f t="shared" si="423"/>
        <v>2577.4375</v>
      </c>
      <c r="V326" s="453">
        <f t="shared" si="442"/>
        <v>1173</v>
      </c>
      <c r="W326" s="412">
        <f t="shared" si="442"/>
        <v>1216</v>
      </c>
      <c r="X326" s="412">
        <f t="shared" si="442"/>
        <v>1246</v>
      </c>
      <c r="Y326" s="412">
        <f t="shared" si="442"/>
        <v>1470</v>
      </c>
      <c r="Z326" s="412">
        <f t="shared" si="373"/>
        <v>1489</v>
      </c>
      <c r="AA326" s="412">
        <f t="shared" si="424"/>
        <v>1508</v>
      </c>
      <c r="AB326" s="261">
        <f t="shared" si="425"/>
        <v>2406</v>
      </c>
      <c r="AC326" s="261">
        <f t="shared" si="425"/>
        <v>2493</v>
      </c>
      <c r="AD326" s="261">
        <f t="shared" si="425"/>
        <v>2554.5</v>
      </c>
      <c r="AE326" s="458">
        <f t="shared" si="425"/>
        <v>3013.5749999999998</v>
      </c>
      <c r="AF326" s="458">
        <f t="shared" si="425"/>
        <v>3053.25</v>
      </c>
      <c r="AG326" s="458">
        <f t="shared" si="378"/>
        <v>3092.9249999999997</v>
      </c>
      <c r="AH326" s="412">
        <f t="shared" si="379"/>
        <v>1408</v>
      </c>
      <c r="AI326" s="412">
        <f t="shared" si="380"/>
        <v>1459</v>
      </c>
      <c r="AJ326" s="412">
        <f t="shared" si="381"/>
        <v>1495</v>
      </c>
      <c r="AK326" s="412">
        <f t="shared" si="382"/>
        <v>1763</v>
      </c>
      <c r="AL326" s="412">
        <f t="shared" si="383"/>
        <v>1787</v>
      </c>
      <c r="AM326" s="412">
        <f t="shared" si="384"/>
        <v>1810</v>
      </c>
      <c r="AN326" s="270">
        <f t="shared" si="426"/>
        <v>2792</v>
      </c>
      <c r="AO326" s="270">
        <f t="shared" si="426"/>
        <v>2931.5</v>
      </c>
      <c r="AP326" s="270">
        <f t="shared" si="426"/>
        <v>3030.875</v>
      </c>
      <c r="AQ326" s="458">
        <f t="shared" si="426"/>
        <v>3430.9312499999996</v>
      </c>
      <c r="AR326" s="458">
        <f t="shared" si="426"/>
        <v>3490.1875</v>
      </c>
      <c r="AS326" s="458">
        <f t="shared" si="389"/>
        <v>3550.1937499999999</v>
      </c>
      <c r="AT326" s="449">
        <f t="shared" si="443"/>
        <v>1634</v>
      </c>
      <c r="AU326" s="449">
        <f t="shared" si="443"/>
        <v>1715</v>
      </c>
      <c r="AV326" s="449">
        <f t="shared" si="443"/>
        <v>1774</v>
      </c>
      <c r="AW326" s="449">
        <f t="shared" si="443"/>
        <v>2008</v>
      </c>
      <c r="AX326" s="449">
        <f t="shared" si="394"/>
        <v>2042</v>
      </c>
      <c r="AY326" s="449">
        <f t="shared" si="427"/>
        <v>2077</v>
      </c>
      <c r="AZ326" s="261">
        <f t="shared" si="428"/>
        <v>3178</v>
      </c>
      <c r="BA326" s="261">
        <f t="shared" si="428"/>
        <v>3370</v>
      </c>
      <c r="BB326" s="261">
        <f t="shared" si="428"/>
        <v>3507.25</v>
      </c>
      <c r="BC326" s="458">
        <f t="shared" si="428"/>
        <v>3848.2874999999995</v>
      </c>
      <c r="BD326" s="458">
        <f t="shared" si="428"/>
        <v>3927.125</v>
      </c>
      <c r="BE326" s="458">
        <f t="shared" si="399"/>
        <v>4007.4625000000001</v>
      </c>
      <c r="BF326" s="412">
        <f t="shared" si="444"/>
        <v>1860</v>
      </c>
      <c r="BG326" s="412">
        <f t="shared" si="444"/>
        <v>1972</v>
      </c>
      <c r="BH326" s="412">
        <f t="shared" si="444"/>
        <v>2052</v>
      </c>
      <c r="BI326" s="412">
        <f t="shared" si="444"/>
        <v>2252</v>
      </c>
      <c r="BJ326" s="412">
        <f t="shared" si="404"/>
        <v>2298</v>
      </c>
      <c r="BK326" s="412">
        <f t="shared" si="429"/>
        <v>2345</v>
      </c>
      <c r="BL326" s="270">
        <f t="shared" si="430"/>
        <v>3564</v>
      </c>
      <c r="BM326" s="270">
        <f t="shared" si="430"/>
        <v>3808.5</v>
      </c>
      <c r="BN326" s="270">
        <f t="shared" si="430"/>
        <v>3983.625</v>
      </c>
      <c r="BO326" s="458">
        <f t="shared" si="430"/>
        <v>4265.6437499999993</v>
      </c>
      <c r="BP326" s="458">
        <f t="shared" si="430"/>
        <v>4364.0625</v>
      </c>
      <c r="BQ326" s="458">
        <f t="shared" si="409"/>
        <v>4464.7312499999998</v>
      </c>
      <c r="BR326" s="449">
        <f t="shared" si="445"/>
        <v>2085</v>
      </c>
      <c r="BS326" s="449">
        <f t="shared" si="445"/>
        <v>2228</v>
      </c>
      <c r="BT326" s="449">
        <f t="shared" si="445"/>
        <v>2331</v>
      </c>
      <c r="BU326" s="449">
        <f t="shared" si="445"/>
        <v>2496</v>
      </c>
      <c r="BV326" s="449">
        <f t="shared" si="414"/>
        <v>2553</v>
      </c>
      <c r="BW326" s="449">
        <f t="shared" si="431"/>
        <v>2612</v>
      </c>
      <c r="BX326" s="538">
        <v>3950</v>
      </c>
      <c r="BY326" s="431">
        <f t="shared" si="432"/>
        <v>4247</v>
      </c>
      <c r="BZ326" s="431">
        <f t="shared" si="433"/>
        <v>4460</v>
      </c>
      <c r="CA326" s="431">
        <f t="shared" si="434"/>
        <v>4683</v>
      </c>
      <c r="CB326" s="431">
        <f t="shared" si="435"/>
        <v>4801</v>
      </c>
      <c r="CC326" s="431">
        <f t="shared" si="436"/>
        <v>4922</v>
      </c>
      <c r="CD326" s="412">
        <f t="shared" si="446"/>
        <v>2311</v>
      </c>
      <c r="CE326" s="412">
        <f t="shared" si="446"/>
        <v>2485</v>
      </c>
      <c r="CF326" s="412">
        <f t="shared" si="446"/>
        <v>2610</v>
      </c>
      <c r="CG326" s="412">
        <f t="shared" si="446"/>
        <v>2740</v>
      </c>
      <c r="CH326" s="412">
        <f t="shared" si="419"/>
        <v>2809</v>
      </c>
      <c r="CI326" s="412">
        <f t="shared" si="437"/>
        <v>2880</v>
      </c>
      <c r="CJ326" s="539">
        <v>1.58</v>
      </c>
      <c r="CK326" s="391">
        <f t="shared" si="420"/>
        <v>1.6985000000000001</v>
      </c>
      <c r="CL326" s="391">
        <f t="shared" si="438"/>
        <v>1.783425</v>
      </c>
      <c r="CM326" s="391">
        <f t="shared" si="439"/>
        <v>1.87259625</v>
      </c>
      <c r="CN326" s="391">
        <f t="shared" si="440"/>
        <v>1.91941115625</v>
      </c>
      <c r="CO326" s="392">
        <f t="shared" si="441"/>
        <v>1.9673964351562501</v>
      </c>
    </row>
    <row r="327" spans="1:93" ht="25.5" x14ac:dyDescent="0.2">
      <c r="A327" s="680">
        <v>10</v>
      </c>
      <c r="B327" s="514" t="s">
        <v>305</v>
      </c>
      <c r="C327" s="519" t="s">
        <v>15</v>
      </c>
      <c r="D327" s="510">
        <v>2192</v>
      </c>
      <c r="E327" s="346">
        <v>2316</v>
      </c>
      <c r="F327" s="346">
        <v>2420</v>
      </c>
      <c r="G327" s="346">
        <v>2526</v>
      </c>
      <c r="H327" s="346">
        <v>2605</v>
      </c>
      <c r="I327" s="347">
        <v>2685</v>
      </c>
      <c r="J327" s="419">
        <f t="shared" si="360"/>
        <v>1538</v>
      </c>
      <c r="K327" s="419">
        <f t="shared" si="361"/>
        <v>1625</v>
      </c>
      <c r="L327" s="419">
        <f t="shared" si="362"/>
        <v>1698</v>
      </c>
      <c r="M327" s="419">
        <f t="shared" si="363"/>
        <v>1772</v>
      </c>
      <c r="N327" s="419">
        <f t="shared" si="364"/>
        <v>1828</v>
      </c>
      <c r="O327" s="419">
        <f t="shared" si="365"/>
        <v>1884</v>
      </c>
      <c r="P327" s="416">
        <f t="shared" si="366"/>
        <v>2740</v>
      </c>
      <c r="Q327" s="416">
        <f t="shared" si="367"/>
        <v>2895</v>
      </c>
      <c r="R327" s="416">
        <f t="shared" si="368"/>
        <v>3025</v>
      </c>
      <c r="S327" s="455">
        <f t="shared" si="421"/>
        <v>3631.1249999999995</v>
      </c>
      <c r="T327" s="455">
        <f t="shared" si="422"/>
        <v>3744.6874999999995</v>
      </c>
      <c r="U327" s="455">
        <f t="shared" si="423"/>
        <v>3859.6874999999995</v>
      </c>
      <c r="V327" s="451">
        <f t="shared" si="442"/>
        <v>1603</v>
      </c>
      <c r="W327" s="407">
        <f t="shared" si="442"/>
        <v>1694</v>
      </c>
      <c r="X327" s="407">
        <f t="shared" si="442"/>
        <v>1770</v>
      </c>
      <c r="Y327" s="407">
        <f t="shared" si="442"/>
        <v>2125</v>
      </c>
      <c r="Z327" s="407">
        <f t="shared" si="373"/>
        <v>2191</v>
      </c>
      <c r="AA327" s="407">
        <f t="shared" si="424"/>
        <v>2258</v>
      </c>
      <c r="AB327" s="416">
        <f t="shared" si="425"/>
        <v>3288</v>
      </c>
      <c r="AC327" s="416">
        <f t="shared" si="425"/>
        <v>3474</v>
      </c>
      <c r="AD327" s="416">
        <f t="shared" si="425"/>
        <v>3630</v>
      </c>
      <c r="AE327" s="455">
        <f t="shared" si="425"/>
        <v>4357.3499999999995</v>
      </c>
      <c r="AF327" s="455">
        <f t="shared" si="425"/>
        <v>4493.6249999999991</v>
      </c>
      <c r="AG327" s="455">
        <f t="shared" si="378"/>
        <v>4631.6249999999991</v>
      </c>
      <c r="AH327" s="407">
        <f t="shared" si="379"/>
        <v>1924</v>
      </c>
      <c r="AI327" s="407">
        <f t="shared" si="380"/>
        <v>2033</v>
      </c>
      <c r="AJ327" s="407">
        <f t="shared" si="381"/>
        <v>2124</v>
      </c>
      <c r="AK327" s="407">
        <f t="shared" si="382"/>
        <v>2550</v>
      </c>
      <c r="AL327" s="407">
        <f t="shared" si="383"/>
        <v>2629</v>
      </c>
      <c r="AM327" s="407">
        <f t="shared" si="384"/>
        <v>2710</v>
      </c>
      <c r="AN327" s="434">
        <f t="shared" si="426"/>
        <v>3606.25</v>
      </c>
      <c r="AO327" s="434">
        <f t="shared" si="426"/>
        <v>3831.5</v>
      </c>
      <c r="AP327" s="434">
        <f t="shared" si="426"/>
        <v>4010</v>
      </c>
      <c r="AQ327" s="455">
        <f t="shared" si="426"/>
        <v>4620.0124999999998</v>
      </c>
      <c r="AR327" s="455">
        <f t="shared" si="426"/>
        <v>4756.2187499999991</v>
      </c>
      <c r="AS327" s="455">
        <f t="shared" si="389"/>
        <v>4894.4687499999991</v>
      </c>
      <c r="AT327" s="443">
        <f t="shared" si="443"/>
        <v>2110</v>
      </c>
      <c r="AU327" s="443">
        <f t="shared" si="443"/>
        <v>2242</v>
      </c>
      <c r="AV327" s="443">
        <f t="shared" si="443"/>
        <v>2346</v>
      </c>
      <c r="AW327" s="443">
        <f t="shared" si="443"/>
        <v>2703</v>
      </c>
      <c r="AX327" s="443">
        <f t="shared" si="394"/>
        <v>2783</v>
      </c>
      <c r="AY327" s="443">
        <f t="shared" si="427"/>
        <v>2864</v>
      </c>
      <c r="AZ327" s="416">
        <f t="shared" si="428"/>
        <v>3924.5</v>
      </c>
      <c r="BA327" s="416">
        <f t="shared" si="428"/>
        <v>4189</v>
      </c>
      <c r="BB327" s="416">
        <f t="shared" si="428"/>
        <v>4390</v>
      </c>
      <c r="BC327" s="455">
        <f t="shared" si="428"/>
        <v>4882.6750000000002</v>
      </c>
      <c r="BD327" s="455">
        <f t="shared" si="428"/>
        <v>5018.8124999999991</v>
      </c>
      <c r="BE327" s="455">
        <f t="shared" si="399"/>
        <v>5157.3124999999991</v>
      </c>
      <c r="BF327" s="407">
        <f t="shared" si="444"/>
        <v>2296</v>
      </c>
      <c r="BG327" s="407">
        <f t="shared" si="444"/>
        <v>2451</v>
      </c>
      <c r="BH327" s="407">
        <f t="shared" si="444"/>
        <v>2569</v>
      </c>
      <c r="BI327" s="407">
        <f t="shared" si="444"/>
        <v>2857</v>
      </c>
      <c r="BJ327" s="407">
        <f t="shared" si="404"/>
        <v>2937</v>
      </c>
      <c r="BK327" s="407">
        <f t="shared" si="429"/>
        <v>3018</v>
      </c>
      <c r="BL327" s="434">
        <f t="shared" si="430"/>
        <v>4242.75</v>
      </c>
      <c r="BM327" s="434">
        <f t="shared" si="430"/>
        <v>4546.5</v>
      </c>
      <c r="BN327" s="434">
        <f t="shared" si="430"/>
        <v>4770</v>
      </c>
      <c r="BO327" s="455">
        <f t="shared" si="430"/>
        <v>5145.3375000000005</v>
      </c>
      <c r="BP327" s="455">
        <f t="shared" si="430"/>
        <v>5281.4062499999991</v>
      </c>
      <c r="BQ327" s="455">
        <f t="shared" si="409"/>
        <v>5420.1562499999991</v>
      </c>
      <c r="BR327" s="443">
        <f t="shared" si="445"/>
        <v>2483</v>
      </c>
      <c r="BS327" s="443">
        <f t="shared" si="445"/>
        <v>2660</v>
      </c>
      <c r="BT327" s="443">
        <f t="shared" si="445"/>
        <v>2791</v>
      </c>
      <c r="BU327" s="443">
        <f t="shared" si="445"/>
        <v>3011</v>
      </c>
      <c r="BV327" s="443">
        <f t="shared" si="414"/>
        <v>3090</v>
      </c>
      <c r="BW327" s="443">
        <f t="shared" si="431"/>
        <v>3171</v>
      </c>
      <c r="BX327" s="536">
        <v>4561</v>
      </c>
      <c r="BY327" s="426">
        <f t="shared" si="432"/>
        <v>4904</v>
      </c>
      <c r="BZ327" s="426">
        <f t="shared" si="433"/>
        <v>5150</v>
      </c>
      <c r="CA327" s="426">
        <f t="shared" si="434"/>
        <v>5408</v>
      </c>
      <c r="CB327" s="426">
        <f t="shared" si="435"/>
        <v>5544</v>
      </c>
      <c r="CC327" s="426">
        <f t="shared" si="436"/>
        <v>5683</v>
      </c>
      <c r="CD327" s="407">
        <f t="shared" si="446"/>
        <v>2669</v>
      </c>
      <c r="CE327" s="407">
        <f t="shared" si="446"/>
        <v>2869</v>
      </c>
      <c r="CF327" s="407">
        <f t="shared" si="446"/>
        <v>3013</v>
      </c>
      <c r="CG327" s="407">
        <f t="shared" si="446"/>
        <v>3164</v>
      </c>
      <c r="CH327" s="407">
        <f t="shared" si="419"/>
        <v>3244</v>
      </c>
      <c r="CI327" s="407">
        <f t="shared" si="437"/>
        <v>3325</v>
      </c>
      <c r="CJ327" s="537">
        <v>1.82</v>
      </c>
      <c r="CK327" s="403">
        <f t="shared" si="420"/>
        <v>1.9565000000000001</v>
      </c>
      <c r="CL327" s="403">
        <f t="shared" si="438"/>
        <v>2.054325</v>
      </c>
      <c r="CM327" s="403">
        <f t="shared" si="439"/>
        <v>2.1570412499999998</v>
      </c>
      <c r="CN327" s="403">
        <f t="shared" si="440"/>
        <v>2.2109672812499999</v>
      </c>
      <c r="CO327" s="404">
        <f t="shared" si="441"/>
        <v>2.2662414632812498</v>
      </c>
    </row>
    <row r="328" spans="1:93" ht="15" customHeight="1" x14ac:dyDescent="0.2">
      <c r="A328" s="681"/>
      <c r="B328" s="480" t="s">
        <v>179</v>
      </c>
      <c r="C328" s="520" t="s">
        <v>15</v>
      </c>
      <c r="D328" s="511">
        <v>2069</v>
      </c>
      <c r="E328" s="348">
        <v>2186</v>
      </c>
      <c r="F328" s="348">
        <v>2283</v>
      </c>
      <c r="G328" s="348">
        <v>2383</v>
      </c>
      <c r="H328" s="348">
        <v>2457</v>
      </c>
      <c r="I328" s="349">
        <v>2532</v>
      </c>
      <c r="J328" s="344">
        <f t="shared" si="360"/>
        <v>1452</v>
      </c>
      <c r="K328" s="344">
        <f t="shared" si="361"/>
        <v>1534</v>
      </c>
      <c r="L328" s="344">
        <f t="shared" si="362"/>
        <v>1602</v>
      </c>
      <c r="M328" s="344">
        <f t="shared" si="363"/>
        <v>1672</v>
      </c>
      <c r="N328" s="344">
        <f t="shared" si="364"/>
        <v>1724</v>
      </c>
      <c r="O328" s="344">
        <f t="shared" si="365"/>
        <v>1776</v>
      </c>
      <c r="P328" s="248">
        <f t="shared" si="366"/>
        <v>2586.25</v>
      </c>
      <c r="Q328" s="248">
        <f t="shared" si="367"/>
        <v>2732.5</v>
      </c>
      <c r="R328" s="248">
        <f t="shared" si="368"/>
        <v>2853.75</v>
      </c>
      <c r="S328" s="454">
        <f t="shared" si="421"/>
        <v>3425.5624999999995</v>
      </c>
      <c r="T328" s="454">
        <f t="shared" si="422"/>
        <v>3531.9374999999995</v>
      </c>
      <c r="U328" s="454">
        <f t="shared" si="423"/>
        <v>3639.7499999999995</v>
      </c>
      <c r="V328" s="452">
        <f t="shared" si="442"/>
        <v>1513</v>
      </c>
      <c r="W328" s="405">
        <f t="shared" si="442"/>
        <v>1599</v>
      </c>
      <c r="X328" s="405">
        <f t="shared" si="442"/>
        <v>1670</v>
      </c>
      <c r="Y328" s="405">
        <f t="shared" si="442"/>
        <v>2004</v>
      </c>
      <c r="Z328" s="405">
        <f t="shared" si="373"/>
        <v>2067</v>
      </c>
      <c r="AA328" s="405">
        <f t="shared" si="424"/>
        <v>2130</v>
      </c>
      <c r="AB328" s="248">
        <f t="shared" si="425"/>
        <v>3103.5</v>
      </c>
      <c r="AC328" s="248">
        <f t="shared" si="425"/>
        <v>3279</v>
      </c>
      <c r="AD328" s="248">
        <f t="shared" si="425"/>
        <v>3424.5</v>
      </c>
      <c r="AE328" s="454">
        <f t="shared" si="425"/>
        <v>4110.6749999999993</v>
      </c>
      <c r="AF328" s="454">
        <f t="shared" si="425"/>
        <v>4238.3249999999989</v>
      </c>
      <c r="AG328" s="454">
        <f t="shared" si="378"/>
        <v>4367.6999999999989</v>
      </c>
      <c r="AH328" s="405">
        <f t="shared" si="379"/>
        <v>1816</v>
      </c>
      <c r="AI328" s="405">
        <f t="shared" si="380"/>
        <v>1919</v>
      </c>
      <c r="AJ328" s="405">
        <f t="shared" si="381"/>
        <v>2004</v>
      </c>
      <c r="AK328" s="405">
        <f t="shared" si="382"/>
        <v>2405</v>
      </c>
      <c r="AL328" s="405">
        <f t="shared" si="383"/>
        <v>2480</v>
      </c>
      <c r="AM328" s="405">
        <f t="shared" si="384"/>
        <v>2556</v>
      </c>
      <c r="AN328" s="264">
        <f t="shared" si="426"/>
        <v>3392.375</v>
      </c>
      <c r="AO328" s="264">
        <f t="shared" si="426"/>
        <v>3604</v>
      </c>
      <c r="AP328" s="264">
        <f t="shared" si="426"/>
        <v>3770.375</v>
      </c>
      <c r="AQ328" s="454">
        <f t="shared" si="426"/>
        <v>4345.2562499999995</v>
      </c>
      <c r="AR328" s="454">
        <f t="shared" si="426"/>
        <v>4472.7437499999996</v>
      </c>
      <c r="AS328" s="454">
        <f t="shared" si="389"/>
        <v>4602.2749999999996</v>
      </c>
      <c r="AT328" s="446">
        <f t="shared" si="443"/>
        <v>1985</v>
      </c>
      <c r="AU328" s="446">
        <f t="shared" si="443"/>
        <v>2109</v>
      </c>
      <c r="AV328" s="446">
        <f t="shared" si="443"/>
        <v>2206</v>
      </c>
      <c r="AW328" s="446">
        <f t="shared" si="443"/>
        <v>2542</v>
      </c>
      <c r="AX328" s="446">
        <f t="shared" si="394"/>
        <v>2617</v>
      </c>
      <c r="AY328" s="446">
        <f t="shared" si="427"/>
        <v>2693</v>
      </c>
      <c r="AZ328" s="248">
        <f t="shared" si="428"/>
        <v>3681.25</v>
      </c>
      <c r="BA328" s="248">
        <f t="shared" si="428"/>
        <v>3929</v>
      </c>
      <c r="BB328" s="248">
        <f t="shared" si="428"/>
        <v>4116.25</v>
      </c>
      <c r="BC328" s="454">
        <f t="shared" si="428"/>
        <v>4579.8374999999996</v>
      </c>
      <c r="BD328" s="454">
        <f t="shared" si="428"/>
        <v>4707.1625000000004</v>
      </c>
      <c r="BE328" s="454">
        <f t="shared" si="399"/>
        <v>4836.8500000000004</v>
      </c>
      <c r="BF328" s="405">
        <f t="shared" si="444"/>
        <v>2154</v>
      </c>
      <c r="BG328" s="405">
        <f t="shared" si="444"/>
        <v>2299</v>
      </c>
      <c r="BH328" s="405">
        <f t="shared" si="444"/>
        <v>2409</v>
      </c>
      <c r="BI328" s="405">
        <f t="shared" si="444"/>
        <v>2680</v>
      </c>
      <c r="BJ328" s="405">
        <f t="shared" si="404"/>
        <v>2754</v>
      </c>
      <c r="BK328" s="405">
        <f t="shared" si="429"/>
        <v>2830</v>
      </c>
      <c r="BL328" s="264">
        <f t="shared" si="430"/>
        <v>3970.125</v>
      </c>
      <c r="BM328" s="264">
        <f t="shared" si="430"/>
        <v>4254</v>
      </c>
      <c r="BN328" s="264">
        <f t="shared" si="430"/>
        <v>4462.125</v>
      </c>
      <c r="BO328" s="454">
        <f t="shared" si="430"/>
        <v>4814.4187499999998</v>
      </c>
      <c r="BP328" s="454">
        <f t="shared" si="430"/>
        <v>4941.5812500000011</v>
      </c>
      <c r="BQ328" s="454">
        <f t="shared" si="409"/>
        <v>5071.4250000000011</v>
      </c>
      <c r="BR328" s="446">
        <f t="shared" si="445"/>
        <v>2323</v>
      </c>
      <c r="BS328" s="446">
        <f t="shared" si="445"/>
        <v>2489</v>
      </c>
      <c r="BT328" s="446">
        <f t="shared" si="445"/>
        <v>2611</v>
      </c>
      <c r="BU328" s="446">
        <f t="shared" si="445"/>
        <v>2817</v>
      </c>
      <c r="BV328" s="446">
        <f t="shared" si="414"/>
        <v>2891</v>
      </c>
      <c r="BW328" s="446">
        <f t="shared" si="431"/>
        <v>2967</v>
      </c>
      <c r="BX328" s="493">
        <v>4259</v>
      </c>
      <c r="BY328" s="387">
        <f t="shared" si="432"/>
        <v>4579</v>
      </c>
      <c r="BZ328" s="387">
        <f t="shared" si="433"/>
        <v>4808</v>
      </c>
      <c r="CA328" s="387">
        <f t="shared" si="434"/>
        <v>5049</v>
      </c>
      <c r="CB328" s="387">
        <f t="shared" si="435"/>
        <v>5176</v>
      </c>
      <c r="CC328" s="387">
        <f t="shared" si="436"/>
        <v>5306</v>
      </c>
      <c r="CD328" s="405">
        <f t="shared" si="446"/>
        <v>2492</v>
      </c>
      <c r="CE328" s="405">
        <f t="shared" si="446"/>
        <v>2679</v>
      </c>
      <c r="CF328" s="405">
        <f t="shared" si="446"/>
        <v>2813</v>
      </c>
      <c r="CG328" s="405">
        <f t="shared" si="446"/>
        <v>2954</v>
      </c>
      <c r="CH328" s="405">
        <f t="shared" si="419"/>
        <v>3028</v>
      </c>
      <c r="CI328" s="405">
        <f t="shared" si="437"/>
        <v>3105</v>
      </c>
      <c r="CJ328" s="494">
        <v>1.7</v>
      </c>
      <c r="CK328" s="389">
        <f t="shared" si="420"/>
        <v>1.8274999999999999</v>
      </c>
      <c r="CL328" s="389">
        <f t="shared" si="438"/>
        <v>1.9188749999999999</v>
      </c>
      <c r="CM328" s="389">
        <f t="shared" si="439"/>
        <v>2.0148187499999999</v>
      </c>
      <c r="CN328" s="389">
        <f t="shared" si="440"/>
        <v>2.0651892187500001</v>
      </c>
      <c r="CO328" s="390">
        <f t="shared" si="441"/>
        <v>2.1168189492187501</v>
      </c>
    </row>
    <row r="329" spans="1:93" ht="15" customHeight="1" x14ac:dyDescent="0.2">
      <c r="A329" s="681"/>
      <c r="B329" s="480" t="s">
        <v>180</v>
      </c>
      <c r="C329" s="520" t="s">
        <v>15</v>
      </c>
      <c r="D329" s="511">
        <v>1914</v>
      </c>
      <c r="E329" s="348">
        <v>2021</v>
      </c>
      <c r="F329" s="348">
        <v>2110</v>
      </c>
      <c r="G329" s="348">
        <v>2201</v>
      </c>
      <c r="H329" s="348">
        <v>2269</v>
      </c>
      <c r="I329" s="349">
        <v>2338</v>
      </c>
      <c r="J329" s="344">
        <f t="shared" si="360"/>
        <v>1343</v>
      </c>
      <c r="K329" s="344">
        <f t="shared" si="361"/>
        <v>1418</v>
      </c>
      <c r="L329" s="344">
        <f t="shared" si="362"/>
        <v>1480</v>
      </c>
      <c r="M329" s="344">
        <f t="shared" si="363"/>
        <v>1544</v>
      </c>
      <c r="N329" s="344">
        <f t="shared" si="364"/>
        <v>1592</v>
      </c>
      <c r="O329" s="344">
        <f t="shared" si="365"/>
        <v>1640</v>
      </c>
      <c r="P329" s="248">
        <f t="shared" si="366"/>
        <v>2392.5</v>
      </c>
      <c r="Q329" s="248">
        <f t="shared" si="367"/>
        <v>2526.25</v>
      </c>
      <c r="R329" s="248">
        <f t="shared" si="368"/>
        <v>2637.5</v>
      </c>
      <c r="S329" s="454">
        <f t="shared" si="421"/>
        <v>3163.9374999999995</v>
      </c>
      <c r="T329" s="454">
        <f t="shared" si="422"/>
        <v>3261.6874999999995</v>
      </c>
      <c r="U329" s="454">
        <f t="shared" si="423"/>
        <v>3360.8749999999995</v>
      </c>
      <c r="V329" s="452">
        <f t="shared" si="442"/>
        <v>1400</v>
      </c>
      <c r="W329" s="405">
        <f t="shared" si="442"/>
        <v>1478</v>
      </c>
      <c r="X329" s="405">
        <f t="shared" si="442"/>
        <v>1543</v>
      </c>
      <c r="Y329" s="405">
        <f t="shared" si="442"/>
        <v>1851</v>
      </c>
      <c r="Z329" s="405">
        <f t="shared" si="373"/>
        <v>1909</v>
      </c>
      <c r="AA329" s="405">
        <f t="shared" si="424"/>
        <v>1967</v>
      </c>
      <c r="AB329" s="248">
        <f t="shared" si="425"/>
        <v>2871</v>
      </c>
      <c r="AC329" s="248">
        <f t="shared" si="425"/>
        <v>3031.5</v>
      </c>
      <c r="AD329" s="248">
        <f t="shared" si="425"/>
        <v>3165</v>
      </c>
      <c r="AE329" s="454">
        <f t="shared" si="425"/>
        <v>3796.7249999999995</v>
      </c>
      <c r="AF329" s="454">
        <f t="shared" si="425"/>
        <v>3914.0249999999992</v>
      </c>
      <c r="AG329" s="454">
        <f t="shared" si="378"/>
        <v>4033.0499999999993</v>
      </c>
      <c r="AH329" s="405">
        <f t="shared" si="379"/>
        <v>1680</v>
      </c>
      <c r="AI329" s="405">
        <f t="shared" si="380"/>
        <v>1774</v>
      </c>
      <c r="AJ329" s="405">
        <f t="shared" si="381"/>
        <v>1852</v>
      </c>
      <c r="AK329" s="405">
        <f t="shared" si="382"/>
        <v>2222</v>
      </c>
      <c r="AL329" s="405">
        <f t="shared" si="383"/>
        <v>2290</v>
      </c>
      <c r="AM329" s="405">
        <f t="shared" si="384"/>
        <v>2360</v>
      </c>
      <c r="AN329" s="264">
        <f t="shared" si="426"/>
        <v>3196.5</v>
      </c>
      <c r="AO329" s="264">
        <f t="shared" si="426"/>
        <v>3395.125</v>
      </c>
      <c r="AP329" s="264">
        <f t="shared" si="426"/>
        <v>3551.5</v>
      </c>
      <c r="AQ329" s="454">
        <f t="shared" si="426"/>
        <v>4084.2937499999998</v>
      </c>
      <c r="AR329" s="454">
        <f t="shared" si="426"/>
        <v>4203.2687499999993</v>
      </c>
      <c r="AS329" s="454">
        <f t="shared" si="389"/>
        <v>4324.2874999999995</v>
      </c>
      <c r="AT329" s="446">
        <f t="shared" si="443"/>
        <v>1870</v>
      </c>
      <c r="AU329" s="446">
        <f t="shared" si="443"/>
        <v>1987</v>
      </c>
      <c r="AV329" s="446">
        <f t="shared" si="443"/>
        <v>2078</v>
      </c>
      <c r="AW329" s="446">
        <f t="shared" si="443"/>
        <v>2390</v>
      </c>
      <c r="AX329" s="446">
        <f t="shared" si="394"/>
        <v>2459</v>
      </c>
      <c r="AY329" s="446">
        <f t="shared" si="427"/>
        <v>2530</v>
      </c>
      <c r="AZ329" s="248">
        <f t="shared" si="428"/>
        <v>3522</v>
      </c>
      <c r="BA329" s="248">
        <f t="shared" si="428"/>
        <v>3758.75</v>
      </c>
      <c r="BB329" s="248">
        <f t="shared" si="428"/>
        <v>3938</v>
      </c>
      <c r="BC329" s="454">
        <f t="shared" si="428"/>
        <v>4371.8625000000002</v>
      </c>
      <c r="BD329" s="454">
        <f t="shared" si="428"/>
        <v>4492.5124999999998</v>
      </c>
      <c r="BE329" s="454">
        <f t="shared" si="399"/>
        <v>4615.5249999999996</v>
      </c>
      <c r="BF329" s="405">
        <f t="shared" si="444"/>
        <v>2061</v>
      </c>
      <c r="BG329" s="405">
        <f t="shared" si="444"/>
        <v>2199</v>
      </c>
      <c r="BH329" s="405">
        <f t="shared" si="444"/>
        <v>2304</v>
      </c>
      <c r="BI329" s="405">
        <f t="shared" si="444"/>
        <v>2558</v>
      </c>
      <c r="BJ329" s="405">
        <f t="shared" si="404"/>
        <v>2629</v>
      </c>
      <c r="BK329" s="405">
        <f t="shared" si="429"/>
        <v>2701</v>
      </c>
      <c r="BL329" s="264">
        <f t="shared" si="430"/>
        <v>3847.5</v>
      </c>
      <c r="BM329" s="264">
        <f t="shared" si="430"/>
        <v>4122.375</v>
      </c>
      <c r="BN329" s="264">
        <f t="shared" si="430"/>
        <v>4324.5</v>
      </c>
      <c r="BO329" s="454">
        <f t="shared" si="430"/>
        <v>4659.4312500000005</v>
      </c>
      <c r="BP329" s="454">
        <f t="shared" si="430"/>
        <v>4781.7562500000004</v>
      </c>
      <c r="BQ329" s="454">
        <f t="shared" si="409"/>
        <v>4906.7624999999998</v>
      </c>
      <c r="BR329" s="446">
        <f t="shared" si="445"/>
        <v>2251</v>
      </c>
      <c r="BS329" s="446">
        <f t="shared" si="445"/>
        <v>2412</v>
      </c>
      <c r="BT329" s="446">
        <f t="shared" si="445"/>
        <v>2530</v>
      </c>
      <c r="BU329" s="446">
        <f t="shared" si="445"/>
        <v>2726</v>
      </c>
      <c r="BV329" s="446">
        <f t="shared" si="414"/>
        <v>2798</v>
      </c>
      <c r="BW329" s="446">
        <f t="shared" si="431"/>
        <v>2871</v>
      </c>
      <c r="BX329" s="493">
        <v>4173</v>
      </c>
      <c r="BY329" s="387">
        <f t="shared" si="432"/>
        <v>4486</v>
      </c>
      <c r="BZ329" s="387">
        <f t="shared" si="433"/>
        <v>4711</v>
      </c>
      <c r="CA329" s="387">
        <f t="shared" si="434"/>
        <v>4947</v>
      </c>
      <c r="CB329" s="387">
        <f t="shared" si="435"/>
        <v>5071</v>
      </c>
      <c r="CC329" s="387">
        <f t="shared" si="436"/>
        <v>5198</v>
      </c>
      <c r="CD329" s="405">
        <f t="shared" si="446"/>
        <v>2442</v>
      </c>
      <c r="CE329" s="405">
        <f t="shared" si="446"/>
        <v>2625</v>
      </c>
      <c r="CF329" s="405">
        <f t="shared" si="446"/>
        <v>2756</v>
      </c>
      <c r="CG329" s="405">
        <f t="shared" si="446"/>
        <v>2894</v>
      </c>
      <c r="CH329" s="405">
        <f t="shared" si="419"/>
        <v>2967</v>
      </c>
      <c r="CI329" s="405">
        <f t="shared" si="437"/>
        <v>3041</v>
      </c>
      <c r="CJ329" s="494">
        <v>1.67</v>
      </c>
      <c r="CK329" s="389">
        <f t="shared" si="420"/>
        <v>1.79525</v>
      </c>
      <c r="CL329" s="389">
        <f t="shared" si="438"/>
        <v>1.8850125</v>
      </c>
      <c r="CM329" s="389">
        <f t="shared" si="439"/>
        <v>1.9792631249999999</v>
      </c>
      <c r="CN329" s="389">
        <f t="shared" si="440"/>
        <v>2.0287447031250001</v>
      </c>
      <c r="CO329" s="390">
        <f t="shared" si="441"/>
        <v>2.079463320703125</v>
      </c>
    </row>
    <row r="330" spans="1:93" ht="15.75" customHeight="1" thickBot="1" x14ac:dyDescent="0.25">
      <c r="A330" s="682"/>
      <c r="B330" s="521" t="s">
        <v>138</v>
      </c>
      <c r="C330" s="522" t="s">
        <v>15</v>
      </c>
      <c r="D330" s="512">
        <v>1604</v>
      </c>
      <c r="E330" s="350">
        <v>1662</v>
      </c>
      <c r="F330" s="350">
        <v>1703</v>
      </c>
      <c r="G330" s="350">
        <v>1747</v>
      </c>
      <c r="H330" s="350">
        <v>1770</v>
      </c>
      <c r="I330" s="351">
        <v>1793</v>
      </c>
      <c r="J330" s="422">
        <f t="shared" si="360"/>
        <v>1126</v>
      </c>
      <c r="K330" s="422">
        <f t="shared" si="361"/>
        <v>1166</v>
      </c>
      <c r="L330" s="422">
        <f t="shared" si="362"/>
        <v>1195</v>
      </c>
      <c r="M330" s="422">
        <f t="shared" si="363"/>
        <v>1226</v>
      </c>
      <c r="N330" s="422">
        <f t="shared" si="364"/>
        <v>1242</v>
      </c>
      <c r="O330" s="422">
        <f t="shared" si="365"/>
        <v>1258</v>
      </c>
      <c r="P330" s="261">
        <f t="shared" si="366"/>
        <v>2005</v>
      </c>
      <c r="Q330" s="261">
        <f t="shared" si="367"/>
        <v>2077.5</v>
      </c>
      <c r="R330" s="261">
        <f t="shared" si="368"/>
        <v>2128.75</v>
      </c>
      <c r="S330" s="458">
        <f t="shared" si="421"/>
        <v>2511.3125</v>
      </c>
      <c r="T330" s="458">
        <f t="shared" si="422"/>
        <v>2544.375</v>
      </c>
      <c r="U330" s="458">
        <f t="shared" si="423"/>
        <v>2577.4375</v>
      </c>
      <c r="V330" s="453">
        <f t="shared" si="442"/>
        <v>1173</v>
      </c>
      <c r="W330" s="412">
        <f t="shared" si="442"/>
        <v>1216</v>
      </c>
      <c r="X330" s="412">
        <f t="shared" si="442"/>
        <v>1246</v>
      </c>
      <c r="Y330" s="412">
        <f t="shared" si="442"/>
        <v>1470</v>
      </c>
      <c r="Z330" s="412">
        <f t="shared" si="373"/>
        <v>1489</v>
      </c>
      <c r="AA330" s="412">
        <f t="shared" si="424"/>
        <v>1508</v>
      </c>
      <c r="AB330" s="261">
        <f t="shared" si="425"/>
        <v>2406</v>
      </c>
      <c r="AC330" s="261">
        <f t="shared" si="425"/>
        <v>2493</v>
      </c>
      <c r="AD330" s="261">
        <f t="shared" si="425"/>
        <v>2554.5</v>
      </c>
      <c r="AE330" s="458">
        <f t="shared" si="425"/>
        <v>3013.5749999999998</v>
      </c>
      <c r="AF330" s="458">
        <f t="shared" si="425"/>
        <v>3053.25</v>
      </c>
      <c r="AG330" s="458">
        <f t="shared" si="378"/>
        <v>3092.9249999999997</v>
      </c>
      <c r="AH330" s="412">
        <f t="shared" si="379"/>
        <v>1408</v>
      </c>
      <c r="AI330" s="412">
        <f t="shared" si="380"/>
        <v>1459</v>
      </c>
      <c r="AJ330" s="412">
        <f t="shared" si="381"/>
        <v>1495</v>
      </c>
      <c r="AK330" s="412">
        <f t="shared" si="382"/>
        <v>1763</v>
      </c>
      <c r="AL330" s="412">
        <f t="shared" si="383"/>
        <v>1787</v>
      </c>
      <c r="AM330" s="412">
        <f t="shared" si="384"/>
        <v>1810</v>
      </c>
      <c r="AN330" s="270">
        <f t="shared" si="426"/>
        <v>2792</v>
      </c>
      <c r="AO330" s="270">
        <f t="shared" si="426"/>
        <v>2931.5</v>
      </c>
      <c r="AP330" s="270">
        <f t="shared" si="426"/>
        <v>3030.875</v>
      </c>
      <c r="AQ330" s="458">
        <f t="shared" si="426"/>
        <v>3430.9312499999996</v>
      </c>
      <c r="AR330" s="458">
        <f t="shared" si="426"/>
        <v>3490.1875</v>
      </c>
      <c r="AS330" s="458">
        <f t="shared" si="389"/>
        <v>3550.1937499999999</v>
      </c>
      <c r="AT330" s="449">
        <f t="shared" si="443"/>
        <v>1634</v>
      </c>
      <c r="AU330" s="449">
        <f t="shared" si="443"/>
        <v>1715</v>
      </c>
      <c r="AV330" s="449">
        <f t="shared" si="443"/>
        <v>1774</v>
      </c>
      <c r="AW330" s="449">
        <f t="shared" si="443"/>
        <v>2008</v>
      </c>
      <c r="AX330" s="449">
        <f t="shared" si="394"/>
        <v>2042</v>
      </c>
      <c r="AY330" s="449">
        <f t="shared" si="427"/>
        <v>2077</v>
      </c>
      <c r="AZ330" s="261">
        <f t="shared" si="428"/>
        <v>3178</v>
      </c>
      <c r="BA330" s="261">
        <f t="shared" si="428"/>
        <v>3370</v>
      </c>
      <c r="BB330" s="261">
        <f t="shared" si="428"/>
        <v>3507.25</v>
      </c>
      <c r="BC330" s="458">
        <f t="shared" si="428"/>
        <v>3848.2874999999995</v>
      </c>
      <c r="BD330" s="458">
        <f t="shared" si="428"/>
        <v>3927.125</v>
      </c>
      <c r="BE330" s="458">
        <f t="shared" si="399"/>
        <v>4007.4625000000001</v>
      </c>
      <c r="BF330" s="412">
        <f t="shared" si="444"/>
        <v>1860</v>
      </c>
      <c r="BG330" s="412">
        <f t="shared" si="444"/>
        <v>1972</v>
      </c>
      <c r="BH330" s="412">
        <f t="shared" si="444"/>
        <v>2052</v>
      </c>
      <c r="BI330" s="412">
        <f t="shared" si="444"/>
        <v>2252</v>
      </c>
      <c r="BJ330" s="412">
        <f t="shared" si="404"/>
        <v>2298</v>
      </c>
      <c r="BK330" s="412">
        <f t="shared" si="429"/>
        <v>2345</v>
      </c>
      <c r="BL330" s="270">
        <f t="shared" si="430"/>
        <v>3564</v>
      </c>
      <c r="BM330" s="270">
        <f t="shared" si="430"/>
        <v>3808.5</v>
      </c>
      <c r="BN330" s="270">
        <f t="shared" si="430"/>
        <v>3983.625</v>
      </c>
      <c r="BO330" s="458">
        <f t="shared" si="430"/>
        <v>4265.6437499999993</v>
      </c>
      <c r="BP330" s="458">
        <f t="shared" si="430"/>
        <v>4364.0625</v>
      </c>
      <c r="BQ330" s="458">
        <f t="shared" si="409"/>
        <v>4464.7312499999998</v>
      </c>
      <c r="BR330" s="449">
        <f t="shared" si="445"/>
        <v>2085</v>
      </c>
      <c r="BS330" s="449">
        <f t="shared" si="445"/>
        <v>2228</v>
      </c>
      <c r="BT330" s="449">
        <f t="shared" si="445"/>
        <v>2331</v>
      </c>
      <c r="BU330" s="449">
        <f t="shared" si="445"/>
        <v>2496</v>
      </c>
      <c r="BV330" s="449">
        <f t="shared" si="414"/>
        <v>2553</v>
      </c>
      <c r="BW330" s="449">
        <f t="shared" si="431"/>
        <v>2612</v>
      </c>
      <c r="BX330" s="538">
        <v>3950</v>
      </c>
      <c r="BY330" s="431">
        <f t="shared" si="432"/>
        <v>4247</v>
      </c>
      <c r="BZ330" s="431">
        <f t="shared" si="433"/>
        <v>4460</v>
      </c>
      <c r="CA330" s="431">
        <f t="shared" si="434"/>
        <v>4683</v>
      </c>
      <c r="CB330" s="431">
        <f t="shared" si="435"/>
        <v>4801</v>
      </c>
      <c r="CC330" s="431">
        <f t="shared" si="436"/>
        <v>4922</v>
      </c>
      <c r="CD330" s="412">
        <f t="shared" si="446"/>
        <v>2311</v>
      </c>
      <c r="CE330" s="412">
        <f t="shared" si="446"/>
        <v>2485</v>
      </c>
      <c r="CF330" s="412">
        <f t="shared" si="446"/>
        <v>2610</v>
      </c>
      <c r="CG330" s="412">
        <f t="shared" si="446"/>
        <v>2740</v>
      </c>
      <c r="CH330" s="412">
        <f t="shared" si="419"/>
        <v>2809</v>
      </c>
      <c r="CI330" s="412">
        <f t="shared" si="437"/>
        <v>2880</v>
      </c>
      <c r="CJ330" s="539">
        <v>1.58</v>
      </c>
      <c r="CK330" s="391">
        <f t="shared" si="420"/>
        <v>1.6985000000000001</v>
      </c>
      <c r="CL330" s="391">
        <f t="shared" si="438"/>
        <v>1.783425</v>
      </c>
      <c r="CM330" s="391">
        <f t="shared" si="439"/>
        <v>1.87259625</v>
      </c>
      <c r="CN330" s="391">
        <f t="shared" si="440"/>
        <v>1.91941115625</v>
      </c>
      <c r="CO330" s="392">
        <f t="shared" si="441"/>
        <v>1.9673964351562501</v>
      </c>
    </row>
    <row r="331" spans="1:93" x14ac:dyDescent="0.2">
      <c r="A331" s="680">
        <v>11</v>
      </c>
      <c r="B331" s="514" t="s">
        <v>306</v>
      </c>
      <c r="C331" s="519" t="s">
        <v>195</v>
      </c>
      <c r="D331" s="510">
        <v>1914</v>
      </c>
      <c r="E331" s="346">
        <v>2021</v>
      </c>
      <c r="F331" s="346">
        <v>2110</v>
      </c>
      <c r="G331" s="346">
        <v>2201</v>
      </c>
      <c r="H331" s="346">
        <v>2269</v>
      </c>
      <c r="I331" s="347">
        <v>2338</v>
      </c>
      <c r="J331" s="419">
        <f t="shared" si="360"/>
        <v>1343</v>
      </c>
      <c r="K331" s="419">
        <f t="shared" si="361"/>
        <v>1418</v>
      </c>
      <c r="L331" s="419">
        <f t="shared" si="362"/>
        <v>1480</v>
      </c>
      <c r="M331" s="419">
        <f t="shared" si="363"/>
        <v>1544</v>
      </c>
      <c r="N331" s="419">
        <f t="shared" si="364"/>
        <v>1592</v>
      </c>
      <c r="O331" s="419">
        <f t="shared" si="365"/>
        <v>1640</v>
      </c>
      <c r="P331" s="416">
        <f t="shared" si="366"/>
        <v>2392.5</v>
      </c>
      <c r="Q331" s="416">
        <f t="shared" si="367"/>
        <v>2526.25</v>
      </c>
      <c r="R331" s="416">
        <f t="shared" si="368"/>
        <v>2637.5</v>
      </c>
      <c r="S331" s="455">
        <f t="shared" si="421"/>
        <v>3163.9374999999995</v>
      </c>
      <c r="T331" s="455">
        <f t="shared" si="422"/>
        <v>3261.6874999999995</v>
      </c>
      <c r="U331" s="455">
        <f t="shared" si="423"/>
        <v>3360.8749999999995</v>
      </c>
      <c r="V331" s="451">
        <f t="shared" si="442"/>
        <v>1400</v>
      </c>
      <c r="W331" s="407">
        <f t="shared" si="442"/>
        <v>1478</v>
      </c>
      <c r="X331" s="407">
        <f t="shared" si="442"/>
        <v>1543</v>
      </c>
      <c r="Y331" s="407">
        <f t="shared" si="442"/>
        <v>1851</v>
      </c>
      <c r="Z331" s="407">
        <f t="shared" si="373"/>
        <v>1909</v>
      </c>
      <c r="AA331" s="407">
        <f t="shared" si="424"/>
        <v>1967</v>
      </c>
      <c r="AB331" s="416">
        <f t="shared" si="425"/>
        <v>2871</v>
      </c>
      <c r="AC331" s="416">
        <f t="shared" si="425"/>
        <v>3031.5</v>
      </c>
      <c r="AD331" s="416">
        <f t="shared" si="425"/>
        <v>3165</v>
      </c>
      <c r="AE331" s="455">
        <f t="shared" si="425"/>
        <v>3796.7249999999995</v>
      </c>
      <c r="AF331" s="455">
        <f t="shared" si="425"/>
        <v>3914.0249999999992</v>
      </c>
      <c r="AG331" s="455">
        <f t="shared" si="378"/>
        <v>4033.0499999999993</v>
      </c>
      <c r="AH331" s="407">
        <f t="shared" si="379"/>
        <v>1680</v>
      </c>
      <c r="AI331" s="407">
        <f t="shared" si="380"/>
        <v>1774</v>
      </c>
      <c r="AJ331" s="407">
        <f t="shared" si="381"/>
        <v>1852</v>
      </c>
      <c r="AK331" s="407">
        <f t="shared" si="382"/>
        <v>2222</v>
      </c>
      <c r="AL331" s="407">
        <f t="shared" si="383"/>
        <v>2290</v>
      </c>
      <c r="AM331" s="407">
        <f t="shared" si="384"/>
        <v>2360</v>
      </c>
      <c r="AN331" s="434">
        <f t="shared" si="426"/>
        <v>3175</v>
      </c>
      <c r="AO331" s="434">
        <f t="shared" si="426"/>
        <v>3372.125</v>
      </c>
      <c r="AP331" s="434">
        <f t="shared" si="426"/>
        <v>3527.25</v>
      </c>
      <c r="AQ331" s="455">
        <f t="shared" si="426"/>
        <v>4058.7937499999998</v>
      </c>
      <c r="AR331" s="455">
        <f t="shared" si="426"/>
        <v>4177.2687499999993</v>
      </c>
      <c r="AS331" s="455">
        <f t="shared" si="389"/>
        <v>4297.7874999999995</v>
      </c>
      <c r="AT331" s="443">
        <f t="shared" si="443"/>
        <v>1858</v>
      </c>
      <c r="AU331" s="443">
        <f t="shared" si="443"/>
        <v>1973</v>
      </c>
      <c r="AV331" s="443">
        <f t="shared" si="443"/>
        <v>2064</v>
      </c>
      <c r="AW331" s="443">
        <f t="shared" si="443"/>
        <v>2375</v>
      </c>
      <c r="AX331" s="443">
        <f t="shared" si="394"/>
        <v>2444</v>
      </c>
      <c r="AY331" s="443">
        <f t="shared" si="427"/>
        <v>2515</v>
      </c>
      <c r="AZ331" s="416">
        <f t="shared" si="428"/>
        <v>3479</v>
      </c>
      <c r="BA331" s="416">
        <f t="shared" si="428"/>
        <v>3712.75</v>
      </c>
      <c r="BB331" s="416">
        <f t="shared" si="428"/>
        <v>3889.5</v>
      </c>
      <c r="BC331" s="455">
        <f t="shared" si="428"/>
        <v>4320.8625000000002</v>
      </c>
      <c r="BD331" s="455">
        <f t="shared" si="428"/>
        <v>4440.5124999999998</v>
      </c>
      <c r="BE331" s="455">
        <f t="shared" si="399"/>
        <v>4562.5249999999996</v>
      </c>
      <c r="BF331" s="407">
        <f t="shared" si="444"/>
        <v>2036</v>
      </c>
      <c r="BG331" s="407">
        <f t="shared" si="444"/>
        <v>2172</v>
      </c>
      <c r="BH331" s="407">
        <f t="shared" si="444"/>
        <v>2276</v>
      </c>
      <c r="BI331" s="407">
        <f t="shared" si="444"/>
        <v>2528</v>
      </c>
      <c r="BJ331" s="407">
        <f t="shared" si="404"/>
        <v>2598</v>
      </c>
      <c r="BK331" s="407">
        <f t="shared" si="429"/>
        <v>2670</v>
      </c>
      <c r="BL331" s="434">
        <f t="shared" si="430"/>
        <v>3783</v>
      </c>
      <c r="BM331" s="434">
        <f t="shared" si="430"/>
        <v>4053.375</v>
      </c>
      <c r="BN331" s="434">
        <f t="shared" si="430"/>
        <v>4251.75</v>
      </c>
      <c r="BO331" s="455">
        <f t="shared" si="430"/>
        <v>4582.9312500000005</v>
      </c>
      <c r="BP331" s="455">
        <f t="shared" si="430"/>
        <v>4703.7562500000004</v>
      </c>
      <c r="BQ331" s="455">
        <f t="shared" si="409"/>
        <v>4827.2624999999998</v>
      </c>
      <c r="BR331" s="443">
        <f t="shared" si="445"/>
        <v>2214</v>
      </c>
      <c r="BS331" s="443">
        <f t="shared" si="445"/>
        <v>2372</v>
      </c>
      <c r="BT331" s="443">
        <f t="shared" si="445"/>
        <v>2488</v>
      </c>
      <c r="BU331" s="443">
        <f t="shared" si="445"/>
        <v>2682</v>
      </c>
      <c r="BV331" s="443">
        <f t="shared" si="414"/>
        <v>2752</v>
      </c>
      <c r="BW331" s="443">
        <f t="shared" si="431"/>
        <v>2824</v>
      </c>
      <c r="BX331" s="536">
        <v>4087</v>
      </c>
      <c r="BY331" s="426">
        <f t="shared" si="432"/>
        <v>4394</v>
      </c>
      <c r="BZ331" s="426">
        <f t="shared" si="433"/>
        <v>4614</v>
      </c>
      <c r="CA331" s="426">
        <f t="shared" si="434"/>
        <v>4845</v>
      </c>
      <c r="CB331" s="426">
        <f t="shared" si="435"/>
        <v>4967</v>
      </c>
      <c r="CC331" s="426">
        <f t="shared" si="436"/>
        <v>5092</v>
      </c>
      <c r="CD331" s="407">
        <f t="shared" si="446"/>
        <v>2391</v>
      </c>
      <c r="CE331" s="407">
        <f t="shared" si="446"/>
        <v>2571</v>
      </c>
      <c r="CF331" s="407">
        <f t="shared" si="446"/>
        <v>2700</v>
      </c>
      <c r="CG331" s="407">
        <f t="shared" si="446"/>
        <v>2835</v>
      </c>
      <c r="CH331" s="407">
        <f t="shared" si="419"/>
        <v>2906</v>
      </c>
      <c r="CI331" s="407">
        <f t="shared" si="437"/>
        <v>2979</v>
      </c>
      <c r="CJ331" s="537">
        <v>1.63</v>
      </c>
      <c r="CK331" s="403">
        <f t="shared" si="420"/>
        <v>1.7522499999999999</v>
      </c>
      <c r="CL331" s="403">
        <f t="shared" si="438"/>
        <v>1.8398625</v>
      </c>
      <c r="CM331" s="403">
        <f t="shared" si="439"/>
        <v>1.9318556249999999</v>
      </c>
      <c r="CN331" s="403">
        <f t="shared" si="440"/>
        <v>1.9801520156249999</v>
      </c>
      <c r="CO331" s="404">
        <f t="shared" si="441"/>
        <v>2.0296558160156248</v>
      </c>
    </row>
    <row r="332" spans="1:93" ht="15" customHeight="1" x14ac:dyDescent="0.2">
      <c r="A332" s="681"/>
      <c r="B332" s="480" t="s">
        <v>179</v>
      </c>
      <c r="C332" s="520" t="s">
        <v>195</v>
      </c>
      <c r="D332" s="511">
        <v>1786</v>
      </c>
      <c r="E332" s="348">
        <v>1885</v>
      </c>
      <c r="F332" s="348">
        <v>1967</v>
      </c>
      <c r="G332" s="348">
        <v>2052</v>
      </c>
      <c r="H332" s="348">
        <v>2115</v>
      </c>
      <c r="I332" s="349">
        <v>2179</v>
      </c>
      <c r="J332" s="344">
        <f t="shared" si="360"/>
        <v>1253</v>
      </c>
      <c r="K332" s="344">
        <f t="shared" si="361"/>
        <v>1323</v>
      </c>
      <c r="L332" s="344">
        <f t="shared" si="362"/>
        <v>1380</v>
      </c>
      <c r="M332" s="344">
        <f t="shared" si="363"/>
        <v>1440</v>
      </c>
      <c r="N332" s="344">
        <f t="shared" si="364"/>
        <v>1484</v>
      </c>
      <c r="O332" s="344">
        <f t="shared" si="365"/>
        <v>1529</v>
      </c>
      <c r="P332" s="248">
        <f t="shared" si="366"/>
        <v>2232.5</v>
      </c>
      <c r="Q332" s="248">
        <f t="shared" si="367"/>
        <v>2356.25</v>
      </c>
      <c r="R332" s="248">
        <f t="shared" si="368"/>
        <v>2458.75</v>
      </c>
      <c r="S332" s="454">
        <f t="shared" si="421"/>
        <v>2949.7499999999995</v>
      </c>
      <c r="T332" s="454">
        <f t="shared" si="422"/>
        <v>3040.3124999999995</v>
      </c>
      <c r="U332" s="454">
        <f t="shared" si="423"/>
        <v>3132.3124999999995</v>
      </c>
      <c r="V332" s="452">
        <f t="shared" si="442"/>
        <v>1307</v>
      </c>
      <c r="W332" s="405">
        <f t="shared" si="442"/>
        <v>1379</v>
      </c>
      <c r="X332" s="405">
        <f t="shared" si="442"/>
        <v>1439</v>
      </c>
      <c r="Y332" s="405">
        <f t="shared" si="442"/>
        <v>1726</v>
      </c>
      <c r="Z332" s="405">
        <f t="shared" si="373"/>
        <v>1779</v>
      </c>
      <c r="AA332" s="405">
        <f t="shared" si="424"/>
        <v>1833</v>
      </c>
      <c r="AB332" s="248">
        <f t="shared" si="425"/>
        <v>2679</v>
      </c>
      <c r="AC332" s="248">
        <f t="shared" si="425"/>
        <v>2827.5</v>
      </c>
      <c r="AD332" s="248">
        <f t="shared" si="425"/>
        <v>2950.5</v>
      </c>
      <c r="AE332" s="454">
        <f t="shared" si="425"/>
        <v>3539.6999999999994</v>
      </c>
      <c r="AF332" s="454">
        <f t="shared" si="425"/>
        <v>3648.3749999999995</v>
      </c>
      <c r="AG332" s="454">
        <f t="shared" si="378"/>
        <v>3758.7749999999992</v>
      </c>
      <c r="AH332" s="405">
        <f t="shared" si="379"/>
        <v>1568</v>
      </c>
      <c r="AI332" s="405">
        <f t="shared" si="380"/>
        <v>1655</v>
      </c>
      <c r="AJ332" s="405">
        <f t="shared" si="381"/>
        <v>1727</v>
      </c>
      <c r="AK332" s="405">
        <f t="shared" si="382"/>
        <v>2071</v>
      </c>
      <c r="AL332" s="405">
        <f t="shared" si="383"/>
        <v>2135</v>
      </c>
      <c r="AM332" s="405">
        <f t="shared" si="384"/>
        <v>2199</v>
      </c>
      <c r="AN332" s="264">
        <f t="shared" si="426"/>
        <v>2996.75</v>
      </c>
      <c r="AO332" s="264">
        <f t="shared" si="426"/>
        <v>3182.375</v>
      </c>
      <c r="AP332" s="264">
        <f t="shared" si="426"/>
        <v>3327.875</v>
      </c>
      <c r="AQ332" s="454">
        <f t="shared" si="426"/>
        <v>3825.5249999999996</v>
      </c>
      <c r="AR332" s="454">
        <f t="shared" si="426"/>
        <v>3936.5312499999995</v>
      </c>
      <c r="AS332" s="454">
        <f t="shared" si="389"/>
        <v>4049.5812499999993</v>
      </c>
      <c r="AT332" s="446">
        <f t="shared" si="443"/>
        <v>1754</v>
      </c>
      <c r="AU332" s="446">
        <f t="shared" si="443"/>
        <v>1862</v>
      </c>
      <c r="AV332" s="446">
        <f t="shared" si="443"/>
        <v>1947</v>
      </c>
      <c r="AW332" s="446">
        <f t="shared" si="443"/>
        <v>2238</v>
      </c>
      <c r="AX332" s="446">
        <f t="shared" si="394"/>
        <v>2303</v>
      </c>
      <c r="AY332" s="446">
        <f t="shared" si="427"/>
        <v>2370</v>
      </c>
      <c r="AZ332" s="248">
        <f t="shared" si="428"/>
        <v>3314.5</v>
      </c>
      <c r="BA332" s="248">
        <f t="shared" si="428"/>
        <v>3537.25</v>
      </c>
      <c r="BB332" s="248">
        <f t="shared" si="428"/>
        <v>3705.25</v>
      </c>
      <c r="BC332" s="454">
        <f t="shared" si="428"/>
        <v>4111.3499999999995</v>
      </c>
      <c r="BD332" s="454">
        <f t="shared" si="428"/>
        <v>4224.6875</v>
      </c>
      <c r="BE332" s="454">
        <f t="shared" si="399"/>
        <v>4340.3874999999998</v>
      </c>
      <c r="BF332" s="405">
        <f t="shared" si="444"/>
        <v>1939</v>
      </c>
      <c r="BG332" s="405">
        <f t="shared" si="444"/>
        <v>2070</v>
      </c>
      <c r="BH332" s="405">
        <f t="shared" si="444"/>
        <v>2168</v>
      </c>
      <c r="BI332" s="405">
        <f t="shared" si="444"/>
        <v>2406</v>
      </c>
      <c r="BJ332" s="405">
        <f t="shared" si="404"/>
        <v>2472</v>
      </c>
      <c r="BK332" s="405">
        <f t="shared" si="429"/>
        <v>2540</v>
      </c>
      <c r="BL332" s="264">
        <f t="shared" si="430"/>
        <v>3632.25</v>
      </c>
      <c r="BM332" s="264">
        <f t="shared" si="430"/>
        <v>3892.125</v>
      </c>
      <c r="BN332" s="264">
        <f t="shared" si="430"/>
        <v>4082.625</v>
      </c>
      <c r="BO332" s="454">
        <f t="shared" si="430"/>
        <v>4397.1749999999993</v>
      </c>
      <c r="BP332" s="454">
        <f t="shared" si="430"/>
        <v>4512.84375</v>
      </c>
      <c r="BQ332" s="454">
        <f t="shared" si="409"/>
        <v>4631.1937500000004</v>
      </c>
      <c r="BR332" s="446">
        <f t="shared" si="445"/>
        <v>2125</v>
      </c>
      <c r="BS332" s="446">
        <f t="shared" si="445"/>
        <v>2277</v>
      </c>
      <c r="BT332" s="446">
        <f t="shared" si="445"/>
        <v>2389</v>
      </c>
      <c r="BU332" s="446">
        <f t="shared" si="445"/>
        <v>2573</v>
      </c>
      <c r="BV332" s="446">
        <f t="shared" si="414"/>
        <v>2641</v>
      </c>
      <c r="BW332" s="446">
        <f t="shared" si="431"/>
        <v>2710</v>
      </c>
      <c r="BX332" s="493">
        <v>3950</v>
      </c>
      <c r="BY332" s="387">
        <f t="shared" si="432"/>
        <v>4247</v>
      </c>
      <c r="BZ332" s="387">
        <f t="shared" si="433"/>
        <v>4460</v>
      </c>
      <c r="CA332" s="387">
        <f t="shared" si="434"/>
        <v>4683</v>
      </c>
      <c r="CB332" s="387">
        <f t="shared" si="435"/>
        <v>4801</v>
      </c>
      <c r="CC332" s="387">
        <f t="shared" si="436"/>
        <v>4922</v>
      </c>
      <c r="CD332" s="405">
        <f t="shared" si="446"/>
        <v>2311</v>
      </c>
      <c r="CE332" s="405">
        <f t="shared" si="446"/>
        <v>2485</v>
      </c>
      <c r="CF332" s="405">
        <f t="shared" si="446"/>
        <v>2610</v>
      </c>
      <c r="CG332" s="405">
        <f t="shared" si="446"/>
        <v>2740</v>
      </c>
      <c r="CH332" s="405">
        <f t="shared" si="419"/>
        <v>2809</v>
      </c>
      <c r="CI332" s="405">
        <f t="shared" si="437"/>
        <v>2880</v>
      </c>
      <c r="CJ332" s="494">
        <v>1.58</v>
      </c>
      <c r="CK332" s="389">
        <f t="shared" si="420"/>
        <v>1.6985000000000001</v>
      </c>
      <c r="CL332" s="389">
        <f t="shared" si="438"/>
        <v>1.783425</v>
      </c>
      <c r="CM332" s="389">
        <f t="shared" si="439"/>
        <v>1.87259625</v>
      </c>
      <c r="CN332" s="389">
        <f t="shared" si="440"/>
        <v>1.91941115625</v>
      </c>
      <c r="CO332" s="390">
        <f t="shared" si="441"/>
        <v>1.9673964351562501</v>
      </c>
    </row>
    <row r="333" spans="1:93" ht="15" customHeight="1" x14ac:dyDescent="0.2">
      <c r="A333" s="681"/>
      <c r="B333" s="480" t="s">
        <v>180</v>
      </c>
      <c r="C333" s="520" t="s">
        <v>195</v>
      </c>
      <c r="D333" s="511">
        <v>1617</v>
      </c>
      <c r="E333" s="348">
        <v>1706</v>
      </c>
      <c r="F333" s="348">
        <v>1780</v>
      </c>
      <c r="G333" s="348">
        <v>1855</v>
      </c>
      <c r="H333" s="348">
        <v>1911</v>
      </c>
      <c r="I333" s="349">
        <v>1968</v>
      </c>
      <c r="J333" s="344">
        <f t="shared" si="360"/>
        <v>1135</v>
      </c>
      <c r="K333" s="344">
        <f t="shared" si="361"/>
        <v>1197</v>
      </c>
      <c r="L333" s="344">
        <f t="shared" si="362"/>
        <v>1249</v>
      </c>
      <c r="M333" s="344">
        <f t="shared" si="363"/>
        <v>1302</v>
      </c>
      <c r="N333" s="344">
        <f t="shared" si="364"/>
        <v>1341</v>
      </c>
      <c r="O333" s="344">
        <f t="shared" si="365"/>
        <v>1381</v>
      </c>
      <c r="P333" s="248">
        <f t="shared" si="366"/>
        <v>2021.25</v>
      </c>
      <c r="Q333" s="248">
        <f t="shared" si="367"/>
        <v>2132.5</v>
      </c>
      <c r="R333" s="248">
        <f t="shared" si="368"/>
        <v>2225</v>
      </c>
      <c r="S333" s="454">
        <f t="shared" si="421"/>
        <v>2666.5625</v>
      </c>
      <c r="T333" s="454">
        <f t="shared" si="422"/>
        <v>2747.0625</v>
      </c>
      <c r="U333" s="454">
        <f t="shared" si="423"/>
        <v>2829</v>
      </c>
      <c r="V333" s="452">
        <f t="shared" si="442"/>
        <v>1183</v>
      </c>
      <c r="W333" s="405">
        <f t="shared" si="442"/>
        <v>1248</v>
      </c>
      <c r="X333" s="405">
        <f t="shared" si="442"/>
        <v>1302</v>
      </c>
      <c r="Y333" s="405">
        <f t="shared" si="442"/>
        <v>1560</v>
      </c>
      <c r="Z333" s="405">
        <f t="shared" si="373"/>
        <v>1608</v>
      </c>
      <c r="AA333" s="405">
        <f t="shared" si="424"/>
        <v>1655</v>
      </c>
      <c r="AB333" s="248">
        <f t="shared" si="425"/>
        <v>2425.5</v>
      </c>
      <c r="AC333" s="248">
        <f t="shared" si="425"/>
        <v>2559</v>
      </c>
      <c r="AD333" s="248">
        <f t="shared" si="425"/>
        <v>2670</v>
      </c>
      <c r="AE333" s="454">
        <f t="shared" si="425"/>
        <v>3199.875</v>
      </c>
      <c r="AF333" s="454">
        <f t="shared" si="425"/>
        <v>3296.4749999999999</v>
      </c>
      <c r="AG333" s="454">
        <f t="shared" si="378"/>
        <v>3394.7999999999997</v>
      </c>
      <c r="AH333" s="405">
        <f t="shared" si="379"/>
        <v>1419</v>
      </c>
      <c r="AI333" s="405">
        <f t="shared" si="380"/>
        <v>1498</v>
      </c>
      <c r="AJ333" s="405">
        <f t="shared" si="381"/>
        <v>1562</v>
      </c>
      <c r="AK333" s="405">
        <f t="shared" si="382"/>
        <v>1872</v>
      </c>
      <c r="AL333" s="405">
        <f t="shared" si="383"/>
        <v>1929</v>
      </c>
      <c r="AM333" s="405">
        <f t="shared" si="384"/>
        <v>1986</v>
      </c>
      <c r="AN333" s="264">
        <f t="shared" si="426"/>
        <v>2794.125</v>
      </c>
      <c r="AO333" s="264">
        <f t="shared" si="426"/>
        <v>2967.5</v>
      </c>
      <c r="AP333" s="264">
        <f t="shared" si="426"/>
        <v>3103.25</v>
      </c>
      <c r="AQ333" s="454">
        <f t="shared" si="426"/>
        <v>3555.90625</v>
      </c>
      <c r="AR333" s="454">
        <f t="shared" si="426"/>
        <v>3657.3562499999998</v>
      </c>
      <c r="AS333" s="454">
        <f t="shared" si="389"/>
        <v>3760.85</v>
      </c>
      <c r="AT333" s="446">
        <f t="shared" si="443"/>
        <v>1635</v>
      </c>
      <c r="AU333" s="446">
        <f t="shared" si="443"/>
        <v>1736</v>
      </c>
      <c r="AV333" s="446">
        <f t="shared" si="443"/>
        <v>1816</v>
      </c>
      <c r="AW333" s="446">
        <f t="shared" si="443"/>
        <v>2081</v>
      </c>
      <c r="AX333" s="446">
        <f t="shared" si="394"/>
        <v>2140</v>
      </c>
      <c r="AY333" s="446">
        <f t="shared" si="427"/>
        <v>2201</v>
      </c>
      <c r="AZ333" s="248">
        <f t="shared" si="428"/>
        <v>3162.75</v>
      </c>
      <c r="BA333" s="248">
        <f t="shared" si="428"/>
        <v>3376</v>
      </c>
      <c r="BB333" s="248">
        <f t="shared" si="428"/>
        <v>3536.5</v>
      </c>
      <c r="BC333" s="454">
        <f t="shared" si="428"/>
        <v>3911.9375</v>
      </c>
      <c r="BD333" s="454">
        <f t="shared" si="428"/>
        <v>4018.2374999999997</v>
      </c>
      <c r="BE333" s="454">
        <f t="shared" si="399"/>
        <v>4126.8999999999996</v>
      </c>
      <c r="BF333" s="405">
        <f t="shared" si="444"/>
        <v>1851</v>
      </c>
      <c r="BG333" s="405">
        <f t="shared" si="444"/>
        <v>1975</v>
      </c>
      <c r="BH333" s="405">
        <f t="shared" si="444"/>
        <v>2069</v>
      </c>
      <c r="BI333" s="405">
        <f t="shared" si="444"/>
        <v>2289</v>
      </c>
      <c r="BJ333" s="405">
        <f t="shared" si="404"/>
        <v>2351</v>
      </c>
      <c r="BK333" s="405">
        <f t="shared" si="429"/>
        <v>2415</v>
      </c>
      <c r="BL333" s="264">
        <f t="shared" si="430"/>
        <v>3531.375</v>
      </c>
      <c r="BM333" s="264">
        <f t="shared" si="430"/>
        <v>3784.5</v>
      </c>
      <c r="BN333" s="264">
        <f t="shared" si="430"/>
        <v>3969.75</v>
      </c>
      <c r="BO333" s="454">
        <f t="shared" si="430"/>
        <v>4267.96875</v>
      </c>
      <c r="BP333" s="454">
        <f t="shared" si="430"/>
        <v>4379.1187499999996</v>
      </c>
      <c r="BQ333" s="454">
        <f t="shared" si="409"/>
        <v>4492.95</v>
      </c>
      <c r="BR333" s="446">
        <f t="shared" si="445"/>
        <v>2066</v>
      </c>
      <c r="BS333" s="446">
        <f t="shared" si="445"/>
        <v>2214</v>
      </c>
      <c r="BT333" s="446">
        <f t="shared" si="445"/>
        <v>2323</v>
      </c>
      <c r="BU333" s="446">
        <f t="shared" si="445"/>
        <v>2497</v>
      </c>
      <c r="BV333" s="446">
        <f t="shared" si="414"/>
        <v>2562</v>
      </c>
      <c r="BW333" s="446">
        <f t="shared" si="431"/>
        <v>2629</v>
      </c>
      <c r="BX333" s="493">
        <v>3900</v>
      </c>
      <c r="BY333" s="387">
        <f t="shared" si="432"/>
        <v>4193</v>
      </c>
      <c r="BZ333" s="387">
        <f t="shared" si="433"/>
        <v>4403</v>
      </c>
      <c r="CA333" s="387">
        <f t="shared" si="434"/>
        <v>4624</v>
      </c>
      <c r="CB333" s="387">
        <f t="shared" si="435"/>
        <v>4740</v>
      </c>
      <c r="CC333" s="387">
        <f t="shared" si="436"/>
        <v>4859</v>
      </c>
      <c r="CD333" s="405">
        <f t="shared" si="446"/>
        <v>2282</v>
      </c>
      <c r="CE333" s="405">
        <f t="shared" si="446"/>
        <v>2453</v>
      </c>
      <c r="CF333" s="405">
        <f t="shared" si="446"/>
        <v>2576</v>
      </c>
      <c r="CG333" s="405">
        <f t="shared" si="446"/>
        <v>2706</v>
      </c>
      <c r="CH333" s="405">
        <f t="shared" si="419"/>
        <v>2773</v>
      </c>
      <c r="CI333" s="405">
        <f t="shared" si="437"/>
        <v>2843</v>
      </c>
      <c r="CJ333" s="494">
        <v>1.56</v>
      </c>
      <c r="CK333" s="389">
        <f t="shared" si="420"/>
        <v>1.677</v>
      </c>
      <c r="CL333" s="389">
        <f t="shared" si="438"/>
        <v>1.76085</v>
      </c>
      <c r="CM333" s="389">
        <f t="shared" si="439"/>
        <v>1.8488925</v>
      </c>
      <c r="CN333" s="389">
        <f t="shared" si="440"/>
        <v>1.8951148125000001</v>
      </c>
      <c r="CO333" s="390">
        <f t="shared" si="441"/>
        <v>1.9424926828125002</v>
      </c>
    </row>
    <row r="334" spans="1:93" ht="15.75" customHeight="1" thickBot="1" x14ac:dyDescent="0.25">
      <c r="A334" s="682"/>
      <c r="B334" s="521" t="s">
        <v>138</v>
      </c>
      <c r="C334" s="522" t="s">
        <v>195</v>
      </c>
      <c r="D334" s="512">
        <v>1554</v>
      </c>
      <c r="E334" s="350">
        <v>1608</v>
      </c>
      <c r="F334" s="350">
        <v>1646</v>
      </c>
      <c r="G334" s="350">
        <v>1687</v>
      </c>
      <c r="H334" s="350">
        <v>1708</v>
      </c>
      <c r="I334" s="351">
        <v>1730</v>
      </c>
      <c r="J334" s="422">
        <f t="shared" si="360"/>
        <v>1090</v>
      </c>
      <c r="K334" s="422">
        <f t="shared" si="361"/>
        <v>1128</v>
      </c>
      <c r="L334" s="422">
        <f t="shared" si="362"/>
        <v>1155</v>
      </c>
      <c r="M334" s="422">
        <f t="shared" si="363"/>
        <v>1184</v>
      </c>
      <c r="N334" s="422">
        <f t="shared" si="364"/>
        <v>1198</v>
      </c>
      <c r="O334" s="422">
        <f t="shared" si="365"/>
        <v>1214</v>
      </c>
      <c r="P334" s="261">
        <f t="shared" si="366"/>
        <v>1942.5</v>
      </c>
      <c r="Q334" s="261">
        <f t="shared" si="367"/>
        <v>2010</v>
      </c>
      <c r="R334" s="261">
        <f t="shared" si="368"/>
        <v>2057.5</v>
      </c>
      <c r="S334" s="458">
        <f t="shared" si="421"/>
        <v>2425.0625</v>
      </c>
      <c r="T334" s="458">
        <f t="shared" si="422"/>
        <v>2455.25</v>
      </c>
      <c r="U334" s="458">
        <f t="shared" si="423"/>
        <v>2486.875</v>
      </c>
      <c r="V334" s="453">
        <f t="shared" si="442"/>
        <v>1137</v>
      </c>
      <c r="W334" s="412">
        <f t="shared" si="442"/>
        <v>1176</v>
      </c>
      <c r="X334" s="412">
        <f t="shared" si="442"/>
        <v>1204</v>
      </c>
      <c r="Y334" s="412">
        <f t="shared" si="442"/>
        <v>1419</v>
      </c>
      <c r="Z334" s="412">
        <f t="shared" si="373"/>
        <v>1437</v>
      </c>
      <c r="AA334" s="412">
        <f t="shared" si="424"/>
        <v>1455</v>
      </c>
      <c r="AB334" s="261">
        <f t="shared" si="425"/>
        <v>2331</v>
      </c>
      <c r="AC334" s="261">
        <f t="shared" si="425"/>
        <v>2412</v>
      </c>
      <c r="AD334" s="261">
        <f t="shared" si="425"/>
        <v>2469</v>
      </c>
      <c r="AE334" s="458">
        <f t="shared" si="425"/>
        <v>2910.0749999999998</v>
      </c>
      <c r="AF334" s="458">
        <f t="shared" si="425"/>
        <v>2946.2999999999997</v>
      </c>
      <c r="AG334" s="458">
        <f t="shared" si="378"/>
        <v>2984.25</v>
      </c>
      <c r="AH334" s="412">
        <f t="shared" si="379"/>
        <v>1364</v>
      </c>
      <c r="AI334" s="412">
        <f t="shared" si="380"/>
        <v>1412</v>
      </c>
      <c r="AJ334" s="412">
        <f t="shared" si="381"/>
        <v>1445</v>
      </c>
      <c r="AK334" s="412">
        <f t="shared" si="382"/>
        <v>1703</v>
      </c>
      <c r="AL334" s="412">
        <f t="shared" si="383"/>
        <v>1724</v>
      </c>
      <c r="AM334" s="412">
        <f t="shared" si="384"/>
        <v>1746</v>
      </c>
      <c r="AN334" s="270">
        <f t="shared" si="426"/>
        <v>2710.75</v>
      </c>
      <c r="AO334" s="270">
        <f t="shared" si="426"/>
        <v>2843.75</v>
      </c>
      <c r="AP334" s="270">
        <f t="shared" si="426"/>
        <v>2938.25</v>
      </c>
      <c r="AQ334" s="458">
        <f t="shared" si="426"/>
        <v>3323.5562499999996</v>
      </c>
      <c r="AR334" s="458">
        <f t="shared" si="426"/>
        <v>3379.4749999999999</v>
      </c>
      <c r="AS334" s="458">
        <f t="shared" si="389"/>
        <v>3437.1875</v>
      </c>
      <c r="AT334" s="449">
        <f t="shared" si="443"/>
        <v>1586</v>
      </c>
      <c r="AU334" s="449">
        <f t="shared" si="443"/>
        <v>1664</v>
      </c>
      <c r="AV334" s="449">
        <f t="shared" si="443"/>
        <v>1719</v>
      </c>
      <c r="AW334" s="449">
        <f t="shared" si="443"/>
        <v>1945</v>
      </c>
      <c r="AX334" s="449">
        <f t="shared" si="394"/>
        <v>1977</v>
      </c>
      <c r="AY334" s="449">
        <f t="shared" si="427"/>
        <v>2011</v>
      </c>
      <c r="AZ334" s="261">
        <f t="shared" si="428"/>
        <v>3090.5</v>
      </c>
      <c r="BA334" s="261">
        <f t="shared" si="428"/>
        <v>3275.5</v>
      </c>
      <c r="BB334" s="261">
        <f t="shared" si="428"/>
        <v>3407.5</v>
      </c>
      <c r="BC334" s="458">
        <f t="shared" si="428"/>
        <v>3737.0374999999995</v>
      </c>
      <c r="BD334" s="458">
        <f t="shared" si="428"/>
        <v>3812.65</v>
      </c>
      <c r="BE334" s="458">
        <f t="shared" si="399"/>
        <v>3890.125</v>
      </c>
      <c r="BF334" s="412">
        <f t="shared" si="444"/>
        <v>1808</v>
      </c>
      <c r="BG334" s="412">
        <f t="shared" si="444"/>
        <v>1917</v>
      </c>
      <c r="BH334" s="412">
        <f t="shared" si="444"/>
        <v>1994</v>
      </c>
      <c r="BI334" s="412">
        <f t="shared" si="444"/>
        <v>2187</v>
      </c>
      <c r="BJ334" s="412">
        <f t="shared" si="404"/>
        <v>2231</v>
      </c>
      <c r="BK334" s="412">
        <f t="shared" si="429"/>
        <v>2276</v>
      </c>
      <c r="BL334" s="270">
        <f t="shared" si="430"/>
        <v>3470.25</v>
      </c>
      <c r="BM334" s="270">
        <f t="shared" si="430"/>
        <v>3707.25</v>
      </c>
      <c r="BN334" s="270">
        <f t="shared" si="430"/>
        <v>3876.75</v>
      </c>
      <c r="BO334" s="458">
        <f t="shared" si="430"/>
        <v>4150.5187499999993</v>
      </c>
      <c r="BP334" s="458">
        <f t="shared" si="430"/>
        <v>4245.8249999999998</v>
      </c>
      <c r="BQ334" s="458">
        <f t="shared" si="409"/>
        <v>4343.0625</v>
      </c>
      <c r="BR334" s="449">
        <f t="shared" si="445"/>
        <v>2031</v>
      </c>
      <c r="BS334" s="449">
        <f t="shared" si="445"/>
        <v>2169</v>
      </c>
      <c r="BT334" s="449">
        <f t="shared" si="445"/>
        <v>2268</v>
      </c>
      <c r="BU334" s="449">
        <f t="shared" si="445"/>
        <v>2429</v>
      </c>
      <c r="BV334" s="449">
        <f t="shared" si="414"/>
        <v>2484</v>
      </c>
      <c r="BW334" s="449">
        <f t="shared" si="431"/>
        <v>2541</v>
      </c>
      <c r="BX334" s="538">
        <v>3850</v>
      </c>
      <c r="BY334" s="431">
        <f t="shared" si="432"/>
        <v>4139</v>
      </c>
      <c r="BZ334" s="431">
        <f t="shared" si="433"/>
        <v>4346</v>
      </c>
      <c r="CA334" s="431">
        <f t="shared" si="434"/>
        <v>4564</v>
      </c>
      <c r="CB334" s="431">
        <f t="shared" si="435"/>
        <v>4679</v>
      </c>
      <c r="CC334" s="431">
        <f t="shared" si="436"/>
        <v>4796</v>
      </c>
      <c r="CD334" s="412">
        <f t="shared" si="446"/>
        <v>2253</v>
      </c>
      <c r="CE334" s="412">
        <f t="shared" si="446"/>
        <v>2422</v>
      </c>
      <c r="CF334" s="412">
        <f t="shared" si="446"/>
        <v>2543</v>
      </c>
      <c r="CG334" s="412">
        <f t="shared" si="446"/>
        <v>2670</v>
      </c>
      <c r="CH334" s="412">
        <f t="shared" si="419"/>
        <v>2738</v>
      </c>
      <c r="CI334" s="412">
        <f t="shared" si="437"/>
        <v>2806</v>
      </c>
      <c r="CJ334" s="539">
        <v>1.54</v>
      </c>
      <c r="CK334" s="391">
        <f t="shared" si="420"/>
        <v>1.6555</v>
      </c>
      <c r="CL334" s="391">
        <f t="shared" si="438"/>
        <v>1.738275</v>
      </c>
      <c r="CM334" s="391">
        <f t="shared" si="439"/>
        <v>1.8251887500000001</v>
      </c>
      <c r="CN334" s="391">
        <f t="shared" si="440"/>
        <v>1.8708184687500002</v>
      </c>
      <c r="CO334" s="392">
        <f t="shared" si="441"/>
        <v>1.9175889304687503</v>
      </c>
    </row>
    <row r="335" spans="1:93" x14ac:dyDescent="0.2">
      <c r="A335" s="680">
        <v>12</v>
      </c>
      <c r="B335" s="487" t="s">
        <v>307</v>
      </c>
      <c r="C335" s="523" t="s">
        <v>136</v>
      </c>
      <c r="D335" s="346">
        <v>1686</v>
      </c>
      <c r="E335" s="346">
        <v>1780</v>
      </c>
      <c r="F335" s="346">
        <v>1857</v>
      </c>
      <c r="G335" s="346">
        <v>1936</v>
      </c>
      <c r="H335" s="346">
        <v>1994</v>
      </c>
      <c r="I335" s="346">
        <v>2054</v>
      </c>
      <c r="J335" s="419">
        <f t="shared" si="360"/>
        <v>1183</v>
      </c>
      <c r="K335" s="419">
        <f t="shared" si="361"/>
        <v>1249</v>
      </c>
      <c r="L335" s="419">
        <f t="shared" si="362"/>
        <v>1303</v>
      </c>
      <c r="M335" s="419">
        <f t="shared" si="363"/>
        <v>1358</v>
      </c>
      <c r="N335" s="419">
        <f t="shared" si="364"/>
        <v>1399</v>
      </c>
      <c r="O335" s="419">
        <f t="shared" si="365"/>
        <v>1441</v>
      </c>
      <c r="P335" s="416">
        <f t="shared" si="366"/>
        <v>2107.5</v>
      </c>
      <c r="Q335" s="416">
        <f t="shared" si="367"/>
        <v>2225</v>
      </c>
      <c r="R335" s="416">
        <f t="shared" si="368"/>
        <v>2321.25</v>
      </c>
      <c r="S335" s="455">
        <f t="shared" si="421"/>
        <v>2783</v>
      </c>
      <c r="T335" s="455">
        <f t="shared" si="422"/>
        <v>2866.375</v>
      </c>
      <c r="U335" s="455">
        <f t="shared" si="423"/>
        <v>2952.6249999999995</v>
      </c>
      <c r="V335" s="451">
        <f t="shared" si="442"/>
        <v>1233</v>
      </c>
      <c r="W335" s="407">
        <f t="shared" si="442"/>
        <v>1302</v>
      </c>
      <c r="X335" s="407">
        <f t="shared" si="442"/>
        <v>1358</v>
      </c>
      <c r="Y335" s="407">
        <f t="shared" si="442"/>
        <v>1629</v>
      </c>
      <c r="Z335" s="407">
        <f t="shared" si="373"/>
        <v>1677</v>
      </c>
      <c r="AA335" s="407">
        <f t="shared" si="424"/>
        <v>1728</v>
      </c>
      <c r="AB335" s="416">
        <f t="shared" si="425"/>
        <v>2529</v>
      </c>
      <c r="AC335" s="416">
        <f t="shared" si="425"/>
        <v>2670</v>
      </c>
      <c r="AD335" s="416">
        <f t="shared" si="425"/>
        <v>2785.5</v>
      </c>
      <c r="AE335" s="455">
        <f t="shared" si="425"/>
        <v>3339.6</v>
      </c>
      <c r="AF335" s="455">
        <f t="shared" si="425"/>
        <v>3439.65</v>
      </c>
      <c r="AG335" s="455">
        <f t="shared" si="378"/>
        <v>3543.1499999999992</v>
      </c>
      <c r="AH335" s="407">
        <f t="shared" si="379"/>
        <v>1480</v>
      </c>
      <c r="AI335" s="407">
        <f t="shared" si="380"/>
        <v>1562</v>
      </c>
      <c r="AJ335" s="407">
        <f t="shared" si="381"/>
        <v>1630</v>
      </c>
      <c r="AK335" s="407">
        <f t="shared" si="382"/>
        <v>1954</v>
      </c>
      <c r="AL335" s="407">
        <f t="shared" si="383"/>
        <v>2013</v>
      </c>
      <c r="AM335" s="407">
        <f t="shared" si="384"/>
        <v>2073</v>
      </c>
      <c r="AN335" s="434">
        <f t="shared" si="426"/>
        <v>2884.25</v>
      </c>
      <c r="AO335" s="434">
        <f t="shared" si="426"/>
        <v>3064.25</v>
      </c>
      <c r="AP335" s="434">
        <f t="shared" si="426"/>
        <v>3204.125</v>
      </c>
      <c r="AQ335" s="455">
        <f t="shared" si="426"/>
        <v>3675.45</v>
      </c>
      <c r="AR335" s="455">
        <f t="shared" si="426"/>
        <v>3779.9875000000002</v>
      </c>
      <c r="AS335" s="455">
        <f t="shared" si="389"/>
        <v>3887.8624999999993</v>
      </c>
      <c r="AT335" s="443">
        <f t="shared" si="443"/>
        <v>1688</v>
      </c>
      <c r="AU335" s="443">
        <f t="shared" si="443"/>
        <v>1793</v>
      </c>
      <c r="AV335" s="443">
        <f t="shared" si="443"/>
        <v>1875</v>
      </c>
      <c r="AW335" s="443">
        <f t="shared" si="443"/>
        <v>2151</v>
      </c>
      <c r="AX335" s="443">
        <f t="shared" si="394"/>
        <v>2212</v>
      </c>
      <c r="AY335" s="443">
        <f t="shared" si="427"/>
        <v>2275</v>
      </c>
      <c r="AZ335" s="416">
        <f t="shared" si="428"/>
        <v>3239.5</v>
      </c>
      <c r="BA335" s="416">
        <f t="shared" si="428"/>
        <v>3458.5</v>
      </c>
      <c r="BB335" s="416">
        <f t="shared" si="428"/>
        <v>3622.75</v>
      </c>
      <c r="BC335" s="455">
        <f t="shared" si="428"/>
        <v>4011.2999999999997</v>
      </c>
      <c r="BD335" s="455">
        <f t="shared" si="428"/>
        <v>4120.3249999999998</v>
      </c>
      <c r="BE335" s="455">
        <f t="shared" si="399"/>
        <v>4232.5749999999998</v>
      </c>
      <c r="BF335" s="407">
        <f t="shared" si="444"/>
        <v>1896</v>
      </c>
      <c r="BG335" s="407">
        <f t="shared" si="444"/>
        <v>2024</v>
      </c>
      <c r="BH335" s="407">
        <f t="shared" si="444"/>
        <v>2120</v>
      </c>
      <c r="BI335" s="407">
        <f t="shared" si="444"/>
        <v>2347</v>
      </c>
      <c r="BJ335" s="407">
        <f t="shared" si="404"/>
        <v>2411</v>
      </c>
      <c r="BK335" s="407">
        <f t="shared" si="429"/>
        <v>2477</v>
      </c>
      <c r="BL335" s="434">
        <f t="shared" si="430"/>
        <v>3594.75</v>
      </c>
      <c r="BM335" s="434">
        <f t="shared" si="430"/>
        <v>3852.75</v>
      </c>
      <c r="BN335" s="434">
        <f t="shared" si="430"/>
        <v>4041.375</v>
      </c>
      <c r="BO335" s="455">
        <f t="shared" si="430"/>
        <v>4347.1499999999996</v>
      </c>
      <c r="BP335" s="455">
        <f t="shared" si="430"/>
        <v>4460.6624999999995</v>
      </c>
      <c r="BQ335" s="455">
        <f t="shared" si="409"/>
        <v>4577.2875000000004</v>
      </c>
      <c r="BR335" s="443">
        <f t="shared" si="445"/>
        <v>2103</v>
      </c>
      <c r="BS335" s="443">
        <f t="shared" si="445"/>
        <v>2254</v>
      </c>
      <c r="BT335" s="443">
        <f t="shared" si="445"/>
        <v>2365</v>
      </c>
      <c r="BU335" s="443">
        <f t="shared" si="445"/>
        <v>2544</v>
      </c>
      <c r="BV335" s="443">
        <f t="shared" si="414"/>
        <v>2610</v>
      </c>
      <c r="BW335" s="443">
        <f t="shared" si="431"/>
        <v>2678</v>
      </c>
      <c r="BX335" s="536">
        <v>3950</v>
      </c>
      <c r="BY335" s="426">
        <f t="shared" si="432"/>
        <v>4247</v>
      </c>
      <c r="BZ335" s="426">
        <f t="shared" si="433"/>
        <v>4460</v>
      </c>
      <c r="CA335" s="426">
        <f t="shared" si="434"/>
        <v>4683</v>
      </c>
      <c r="CB335" s="426">
        <f t="shared" si="435"/>
        <v>4801</v>
      </c>
      <c r="CC335" s="426">
        <f t="shared" si="436"/>
        <v>4922</v>
      </c>
      <c r="CD335" s="407">
        <f t="shared" si="446"/>
        <v>2311</v>
      </c>
      <c r="CE335" s="407">
        <f t="shared" si="446"/>
        <v>2485</v>
      </c>
      <c r="CF335" s="407">
        <f t="shared" si="446"/>
        <v>2610</v>
      </c>
      <c r="CG335" s="407">
        <f t="shared" si="446"/>
        <v>2740</v>
      </c>
      <c r="CH335" s="407">
        <f t="shared" si="419"/>
        <v>2809</v>
      </c>
      <c r="CI335" s="407">
        <f t="shared" si="437"/>
        <v>2880</v>
      </c>
      <c r="CJ335" s="537">
        <v>1.58</v>
      </c>
      <c r="CK335" s="403">
        <f t="shared" si="420"/>
        <v>1.6985000000000001</v>
      </c>
      <c r="CL335" s="403">
        <f t="shared" si="438"/>
        <v>1.783425</v>
      </c>
      <c r="CM335" s="403">
        <f t="shared" si="439"/>
        <v>1.87259625</v>
      </c>
      <c r="CN335" s="403">
        <f t="shared" si="440"/>
        <v>1.91941115625</v>
      </c>
      <c r="CO335" s="404">
        <f t="shared" si="441"/>
        <v>1.9673964351562501</v>
      </c>
    </row>
    <row r="336" spans="1:93" ht="15" customHeight="1" x14ac:dyDescent="0.2">
      <c r="A336" s="681"/>
      <c r="B336" s="513" t="s">
        <v>173</v>
      </c>
      <c r="C336" s="476" t="s">
        <v>136</v>
      </c>
      <c r="D336" s="348">
        <v>1668</v>
      </c>
      <c r="E336" s="348">
        <v>1760</v>
      </c>
      <c r="F336" s="348">
        <v>1836</v>
      </c>
      <c r="G336" s="348">
        <v>1914</v>
      </c>
      <c r="H336" s="348">
        <v>1972</v>
      </c>
      <c r="I336" s="348">
        <v>2031</v>
      </c>
      <c r="J336" s="344">
        <f t="shared" si="360"/>
        <v>1170</v>
      </c>
      <c r="K336" s="344">
        <f t="shared" si="361"/>
        <v>1235</v>
      </c>
      <c r="L336" s="344">
        <f t="shared" si="362"/>
        <v>1288</v>
      </c>
      <c r="M336" s="344">
        <f t="shared" si="363"/>
        <v>1343</v>
      </c>
      <c r="N336" s="344">
        <f t="shared" si="364"/>
        <v>1384</v>
      </c>
      <c r="O336" s="344">
        <f t="shared" si="365"/>
        <v>1425</v>
      </c>
      <c r="P336" s="248">
        <f t="shared" si="366"/>
        <v>2085</v>
      </c>
      <c r="Q336" s="248">
        <f t="shared" si="367"/>
        <v>2200</v>
      </c>
      <c r="R336" s="248">
        <f t="shared" si="368"/>
        <v>2295</v>
      </c>
      <c r="S336" s="454">
        <f t="shared" si="421"/>
        <v>2751.375</v>
      </c>
      <c r="T336" s="454">
        <f t="shared" si="422"/>
        <v>2834.75</v>
      </c>
      <c r="U336" s="454">
        <f t="shared" si="423"/>
        <v>2919.5625</v>
      </c>
      <c r="V336" s="452">
        <f t="shared" si="442"/>
        <v>1220</v>
      </c>
      <c r="W336" s="405">
        <f t="shared" si="442"/>
        <v>1287</v>
      </c>
      <c r="X336" s="405">
        <f t="shared" si="442"/>
        <v>1343</v>
      </c>
      <c r="Y336" s="405">
        <f t="shared" si="442"/>
        <v>1610</v>
      </c>
      <c r="Z336" s="405">
        <f t="shared" si="373"/>
        <v>1659</v>
      </c>
      <c r="AA336" s="405">
        <f t="shared" si="424"/>
        <v>1708</v>
      </c>
      <c r="AB336" s="248">
        <f t="shared" si="425"/>
        <v>2502</v>
      </c>
      <c r="AC336" s="248">
        <f t="shared" si="425"/>
        <v>2640</v>
      </c>
      <c r="AD336" s="248">
        <f t="shared" si="425"/>
        <v>2754</v>
      </c>
      <c r="AE336" s="454">
        <f t="shared" si="425"/>
        <v>3301.65</v>
      </c>
      <c r="AF336" s="454">
        <f t="shared" si="425"/>
        <v>3401.7</v>
      </c>
      <c r="AG336" s="454">
        <f t="shared" si="378"/>
        <v>3503.4749999999999</v>
      </c>
      <c r="AH336" s="405">
        <f t="shared" si="379"/>
        <v>1464</v>
      </c>
      <c r="AI336" s="405">
        <f t="shared" si="380"/>
        <v>1545</v>
      </c>
      <c r="AJ336" s="405">
        <f t="shared" si="381"/>
        <v>1612</v>
      </c>
      <c r="AK336" s="405">
        <f t="shared" si="382"/>
        <v>1932</v>
      </c>
      <c r="AL336" s="405">
        <f t="shared" si="383"/>
        <v>1990</v>
      </c>
      <c r="AM336" s="405">
        <f t="shared" si="384"/>
        <v>2050</v>
      </c>
      <c r="AN336" s="264">
        <f t="shared" si="426"/>
        <v>2839</v>
      </c>
      <c r="AO336" s="264">
        <f t="shared" si="426"/>
        <v>3014.75</v>
      </c>
      <c r="AP336" s="264">
        <f t="shared" si="426"/>
        <v>3152</v>
      </c>
      <c r="AQ336" s="454">
        <f t="shared" si="426"/>
        <v>3617.2375000000002</v>
      </c>
      <c r="AR336" s="454">
        <f t="shared" si="426"/>
        <v>3721.0249999999996</v>
      </c>
      <c r="AS336" s="454">
        <f t="shared" si="389"/>
        <v>3826.6062499999998</v>
      </c>
      <c r="AT336" s="446">
        <f t="shared" si="443"/>
        <v>1661</v>
      </c>
      <c r="AU336" s="446">
        <f t="shared" si="443"/>
        <v>1764</v>
      </c>
      <c r="AV336" s="446">
        <f t="shared" si="443"/>
        <v>1844</v>
      </c>
      <c r="AW336" s="446">
        <f t="shared" si="443"/>
        <v>2117</v>
      </c>
      <c r="AX336" s="446">
        <f t="shared" si="394"/>
        <v>2177</v>
      </c>
      <c r="AY336" s="446">
        <f t="shared" si="427"/>
        <v>2239</v>
      </c>
      <c r="AZ336" s="248">
        <f t="shared" si="428"/>
        <v>3176</v>
      </c>
      <c r="BA336" s="248">
        <f t="shared" si="428"/>
        <v>3389.5</v>
      </c>
      <c r="BB336" s="248">
        <f t="shared" si="428"/>
        <v>3550</v>
      </c>
      <c r="BC336" s="454">
        <f t="shared" si="428"/>
        <v>3932.8250000000003</v>
      </c>
      <c r="BD336" s="454">
        <f t="shared" si="428"/>
        <v>4040.3499999999995</v>
      </c>
      <c r="BE336" s="454">
        <f t="shared" si="399"/>
        <v>4149.7375000000002</v>
      </c>
      <c r="BF336" s="405">
        <f t="shared" si="444"/>
        <v>1858</v>
      </c>
      <c r="BG336" s="405">
        <f t="shared" si="444"/>
        <v>1983</v>
      </c>
      <c r="BH336" s="405">
        <f t="shared" si="444"/>
        <v>2077</v>
      </c>
      <c r="BI336" s="405">
        <f t="shared" si="444"/>
        <v>2301</v>
      </c>
      <c r="BJ336" s="405">
        <f t="shared" si="404"/>
        <v>2364</v>
      </c>
      <c r="BK336" s="405">
        <f t="shared" si="429"/>
        <v>2428</v>
      </c>
      <c r="BL336" s="264">
        <f t="shared" si="430"/>
        <v>3513</v>
      </c>
      <c r="BM336" s="264">
        <f t="shared" si="430"/>
        <v>3764.25</v>
      </c>
      <c r="BN336" s="264">
        <f t="shared" si="430"/>
        <v>3948</v>
      </c>
      <c r="BO336" s="454">
        <f t="shared" si="430"/>
        <v>4248.4125000000004</v>
      </c>
      <c r="BP336" s="454">
        <f t="shared" si="430"/>
        <v>4359.6749999999993</v>
      </c>
      <c r="BQ336" s="454">
        <f t="shared" si="409"/>
        <v>4472.8687500000005</v>
      </c>
      <c r="BR336" s="446">
        <f t="shared" si="445"/>
        <v>2056</v>
      </c>
      <c r="BS336" s="446">
        <f t="shared" si="445"/>
        <v>2203</v>
      </c>
      <c r="BT336" s="446">
        <f t="shared" si="445"/>
        <v>2310</v>
      </c>
      <c r="BU336" s="446">
        <f t="shared" si="445"/>
        <v>2486</v>
      </c>
      <c r="BV336" s="446">
        <f t="shared" si="414"/>
        <v>2551</v>
      </c>
      <c r="BW336" s="446">
        <f t="shared" si="431"/>
        <v>2617</v>
      </c>
      <c r="BX336" s="493">
        <v>3850</v>
      </c>
      <c r="BY336" s="387">
        <f t="shared" si="432"/>
        <v>4139</v>
      </c>
      <c r="BZ336" s="387">
        <f t="shared" si="433"/>
        <v>4346</v>
      </c>
      <c r="CA336" s="387">
        <f t="shared" si="434"/>
        <v>4564</v>
      </c>
      <c r="CB336" s="387">
        <f t="shared" si="435"/>
        <v>4679</v>
      </c>
      <c r="CC336" s="387">
        <f t="shared" si="436"/>
        <v>4796</v>
      </c>
      <c r="CD336" s="405">
        <f t="shared" si="446"/>
        <v>2253</v>
      </c>
      <c r="CE336" s="405">
        <f t="shared" si="446"/>
        <v>2422</v>
      </c>
      <c r="CF336" s="405">
        <f t="shared" si="446"/>
        <v>2543</v>
      </c>
      <c r="CG336" s="405">
        <f t="shared" si="446"/>
        <v>2670</v>
      </c>
      <c r="CH336" s="405">
        <f t="shared" si="419"/>
        <v>2738</v>
      </c>
      <c r="CI336" s="405">
        <f t="shared" si="437"/>
        <v>2806</v>
      </c>
      <c r="CJ336" s="494">
        <v>1.54</v>
      </c>
      <c r="CK336" s="389">
        <f t="shared" si="420"/>
        <v>1.6555</v>
      </c>
      <c r="CL336" s="389">
        <f t="shared" si="438"/>
        <v>1.738275</v>
      </c>
      <c r="CM336" s="389">
        <f t="shared" si="439"/>
        <v>1.8251887500000001</v>
      </c>
      <c r="CN336" s="389">
        <f t="shared" si="440"/>
        <v>1.8708184687500002</v>
      </c>
      <c r="CO336" s="390">
        <f t="shared" si="441"/>
        <v>1.9175889304687503</v>
      </c>
    </row>
    <row r="337" spans="1:93" ht="15" customHeight="1" x14ac:dyDescent="0.2">
      <c r="A337" s="681"/>
      <c r="B337" s="513" t="s">
        <v>174</v>
      </c>
      <c r="C337" s="476" t="s">
        <v>136</v>
      </c>
      <c r="D337" s="348">
        <v>1602</v>
      </c>
      <c r="E337" s="348">
        <v>1690</v>
      </c>
      <c r="F337" s="348">
        <v>1763</v>
      </c>
      <c r="G337" s="348">
        <v>1838</v>
      </c>
      <c r="H337" s="348">
        <v>1893</v>
      </c>
      <c r="I337" s="348">
        <v>1950</v>
      </c>
      <c r="J337" s="344">
        <f t="shared" si="360"/>
        <v>1124</v>
      </c>
      <c r="K337" s="344">
        <f t="shared" si="361"/>
        <v>1186</v>
      </c>
      <c r="L337" s="344">
        <f t="shared" si="362"/>
        <v>1237</v>
      </c>
      <c r="M337" s="344">
        <f t="shared" si="363"/>
        <v>1290</v>
      </c>
      <c r="N337" s="344">
        <f t="shared" si="364"/>
        <v>1328</v>
      </c>
      <c r="O337" s="344">
        <f t="shared" si="365"/>
        <v>1368</v>
      </c>
      <c r="P337" s="248">
        <f t="shared" si="366"/>
        <v>2002.5</v>
      </c>
      <c r="Q337" s="248">
        <f t="shared" si="367"/>
        <v>2112.5</v>
      </c>
      <c r="R337" s="248">
        <f t="shared" si="368"/>
        <v>2203.75</v>
      </c>
      <c r="S337" s="454">
        <f t="shared" si="421"/>
        <v>2642.125</v>
      </c>
      <c r="T337" s="454">
        <f t="shared" si="422"/>
        <v>2721.1875</v>
      </c>
      <c r="U337" s="454">
        <f t="shared" si="423"/>
        <v>2803.125</v>
      </c>
      <c r="V337" s="452">
        <f t="shared" si="442"/>
        <v>1172</v>
      </c>
      <c r="W337" s="405">
        <f t="shared" si="442"/>
        <v>1236</v>
      </c>
      <c r="X337" s="405">
        <f t="shared" si="442"/>
        <v>1290</v>
      </c>
      <c r="Y337" s="405">
        <f t="shared" si="442"/>
        <v>1546</v>
      </c>
      <c r="Z337" s="405">
        <f t="shared" si="373"/>
        <v>1592</v>
      </c>
      <c r="AA337" s="405">
        <f t="shared" si="424"/>
        <v>1640</v>
      </c>
      <c r="AB337" s="248">
        <f t="shared" si="425"/>
        <v>2403</v>
      </c>
      <c r="AC337" s="248">
        <f t="shared" si="425"/>
        <v>2535</v>
      </c>
      <c r="AD337" s="248">
        <f t="shared" si="425"/>
        <v>2644.5</v>
      </c>
      <c r="AE337" s="454">
        <f t="shared" si="425"/>
        <v>3170.5499999999997</v>
      </c>
      <c r="AF337" s="454">
        <f t="shared" si="425"/>
        <v>3265.4249999999997</v>
      </c>
      <c r="AG337" s="454">
        <f t="shared" si="378"/>
        <v>3363.75</v>
      </c>
      <c r="AH337" s="405">
        <f t="shared" si="379"/>
        <v>1406</v>
      </c>
      <c r="AI337" s="405">
        <f t="shared" si="380"/>
        <v>1483</v>
      </c>
      <c r="AJ337" s="405">
        <f t="shared" si="381"/>
        <v>1548</v>
      </c>
      <c r="AK337" s="405">
        <f t="shared" si="382"/>
        <v>1855</v>
      </c>
      <c r="AL337" s="405">
        <f t="shared" si="383"/>
        <v>1911</v>
      </c>
      <c r="AM337" s="405">
        <f t="shared" si="384"/>
        <v>1968</v>
      </c>
      <c r="AN337" s="264">
        <f t="shared" si="426"/>
        <v>2739.75</v>
      </c>
      <c r="AO337" s="264">
        <f t="shared" si="426"/>
        <v>2909.25</v>
      </c>
      <c r="AP337" s="264">
        <f t="shared" si="426"/>
        <v>3041.875</v>
      </c>
      <c r="AQ337" s="454">
        <f t="shared" si="426"/>
        <v>3489.4124999999999</v>
      </c>
      <c r="AR337" s="454">
        <f t="shared" si="426"/>
        <v>3588.5687499999999</v>
      </c>
      <c r="AS337" s="454">
        <f t="shared" si="389"/>
        <v>3690.8125</v>
      </c>
      <c r="AT337" s="446">
        <f t="shared" si="443"/>
        <v>1603</v>
      </c>
      <c r="AU337" s="446">
        <f t="shared" si="443"/>
        <v>1702</v>
      </c>
      <c r="AV337" s="446">
        <f t="shared" si="443"/>
        <v>1780</v>
      </c>
      <c r="AW337" s="446">
        <f t="shared" si="443"/>
        <v>2042</v>
      </c>
      <c r="AX337" s="446">
        <f t="shared" si="394"/>
        <v>2100</v>
      </c>
      <c r="AY337" s="446">
        <f t="shared" si="427"/>
        <v>2160</v>
      </c>
      <c r="AZ337" s="248">
        <f t="shared" si="428"/>
        <v>3076.5</v>
      </c>
      <c r="BA337" s="248">
        <f t="shared" si="428"/>
        <v>3283.5</v>
      </c>
      <c r="BB337" s="248">
        <f t="shared" si="428"/>
        <v>3439.25</v>
      </c>
      <c r="BC337" s="454">
        <f t="shared" si="428"/>
        <v>3808.2750000000001</v>
      </c>
      <c r="BD337" s="454">
        <f t="shared" si="428"/>
        <v>3911.7125000000001</v>
      </c>
      <c r="BE337" s="454">
        <f t="shared" si="399"/>
        <v>4017.875</v>
      </c>
      <c r="BF337" s="405">
        <f t="shared" si="444"/>
        <v>1800</v>
      </c>
      <c r="BG337" s="405">
        <f t="shared" si="444"/>
        <v>1921</v>
      </c>
      <c r="BH337" s="405">
        <f t="shared" si="444"/>
        <v>2012</v>
      </c>
      <c r="BI337" s="405">
        <f t="shared" si="444"/>
        <v>2228</v>
      </c>
      <c r="BJ337" s="405">
        <f t="shared" si="404"/>
        <v>2289</v>
      </c>
      <c r="BK337" s="405">
        <f t="shared" si="429"/>
        <v>2351</v>
      </c>
      <c r="BL337" s="264">
        <f t="shared" si="430"/>
        <v>3413.25</v>
      </c>
      <c r="BM337" s="264">
        <f t="shared" si="430"/>
        <v>3657.75</v>
      </c>
      <c r="BN337" s="264">
        <f t="shared" si="430"/>
        <v>3836.625</v>
      </c>
      <c r="BO337" s="454">
        <f t="shared" si="430"/>
        <v>4127.1374999999998</v>
      </c>
      <c r="BP337" s="454">
        <f t="shared" si="430"/>
        <v>4234.8562499999998</v>
      </c>
      <c r="BQ337" s="454">
        <f t="shared" si="409"/>
        <v>4344.9375</v>
      </c>
      <c r="BR337" s="446">
        <f t="shared" si="445"/>
        <v>1997</v>
      </c>
      <c r="BS337" s="446">
        <f t="shared" si="445"/>
        <v>2140</v>
      </c>
      <c r="BT337" s="446">
        <f t="shared" si="445"/>
        <v>2245</v>
      </c>
      <c r="BU337" s="446">
        <f t="shared" si="445"/>
        <v>2415</v>
      </c>
      <c r="BV337" s="446">
        <f t="shared" si="414"/>
        <v>2478</v>
      </c>
      <c r="BW337" s="446">
        <f t="shared" si="431"/>
        <v>2542</v>
      </c>
      <c r="BX337" s="493">
        <v>3750</v>
      </c>
      <c r="BY337" s="387">
        <f t="shared" si="432"/>
        <v>4032</v>
      </c>
      <c r="BZ337" s="387">
        <f t="shared" si="433"/>
        <v>4234</v>
      </c>
      <c r="CA337" s="387">
        <f t="shared" si="434"/>
        <v>4446</v>
      </c>
      <c r="CB337" s="387">
        <f t="shared" si="435"/>
        <v>4558</v>
      </c>
      <c r="CC337" s="387">
        <f t="shared" si="436"/>
        <v>4672</v>
      </c>
      <c r="CD337" s="405">
        <f t="shared" si="446"/>
        <v>2194</v>
      </c>
      <c r="CE337" s="405">
        <f t="shared" si="446"/>
        <v>2359</v>
      </c>
      <c r="CF337" s="405">
        <f t="shared" si="446"/>
        <v>2477</v>
      </c>
      <c r="CG337" s="405">
        <f t="shared" si="446"/>
        <v>2601</v>
      </c>
      <c r="CH337" s="405">
        <f t="shared" si="419"/>
        <v>2667</v>
      </c>
      <c r="CI337" s="405">
        <f t="shared" si="437"/>
        <v>2734</v>
      </c>
      <c r="CJ337" s="494">
        <v>1.5</v>
      </c>
      <c r="CK337" s="389">
        <f t="shared" si="420"/>
        <v>1.6125</v>
      </c>
      <c r="CL337" s="389">
        <f t="shared" si="438"/>
        <v>1.693125</v>
      </c>
      <c r="CM337" s="389">
        <f t="shared" si="439"/>
        <v>1.7777812500000001</v>
      </c>
      <c r="CN337" s="389">
        <f t="shared" si="440"/>
        <v>1.82222578125</v>
      </c>
      <c r="CO337" s="390">
        <f t="shared" si="441"/>
        <v>1.8677814257812499</v>
      </c>
    </row>
    <row r="338" spans="1:93" ht="15.75" customHeight="1" thickBot="1" x14ac:dyDescent="0.25">
      <c r="A338" s="682"/>
      <c r="B338" s="517" t="s">
        <v>138</v>
      </c>
      <c r="C338" s="524" t="s">
        <v>136</v>
      </c>
      <c r="D338" s="350">
        <v>1529</v>
      </c>
      <c r="E338" s="350">
        <v>1581</v>
      </c>
      <c r="F338" s="350">
        <v>1618</v>
      </c>
      <c r="G338" s="350">
        <v>1657</v>
      </c>
      <c r="H338" s="350">
        <v>1678</v>
      </c>
      <c r="I338" s="350">
        <v>1699</v>
      </c>
      <c r="J338" s="422">
        <f t="shared" si="360"/>
        <v>1073</v>
      </c>
      <c r="K338" s="422">
        <f t="shared" si="361"/>
        <v>1109</v>
      </c>
      <c r="L338" s="422">
        <f t="shared" si="362"/>
        <v>1135</v>
      </c>
      <c r="M338" s="422">
        <f t="shared" si="363"/>
        <v>1163</v>
      </c>
      <c r="N338" s="422">
        <f t="shared" si="364"/>
        <v>1177</v>
      </c>
      <c r="O338" s="422">
        <f t="shared" si="365"/>
        <v>1192</v>
      </c>
      <c r="P338" s="261">
        <f t="shared" si="366"/>
        <v>1911.25</v>
      </c>
      <c r="Q338" s="261">
        <f t="shared" si="367"/>
        <v>1976.25</v>
      </c>
      <c r="R338" s="261">
        <f t="shared" si="368"/>
        <v>2022.5</v>
      </c>
      <c r="S338" s="458">
        <f t="shared" si="421"/>
        <v>2381.9375</v>
      </c>
      <c r="T338" s="458">
        <f t="shared" si="422"/>
        <v>2412.125</v>
      </c>
      <c r="U338" s="458">
        <f t="shared" si="423"/>
        <v>2442.3125</v>
      </c>
      <c r="V338" s="453">
        <f t="shared" si="442"/>
        <v>1119</v>
      </c>
      <c r="W338" s="412">
        <f t="shared" si="442"/>
        <v>1157</v>
      </c>
      <c r="X338" s="412">
        <f t="shared" si="442"/>
        <v>1184</v>
      </c>
      <c r="Y338" s="412">
        <f t="shared" si="442"/>
        <v>1394</v>
      </c>
      <c r="Z338" s="412">
        <f t="shared" si="373"/>
        <v>1412</v>
      </c>
      <c r="AA338" s="412">
        <f t="shared" si="424"/>
        <v>1429</v>
      </c>
      <c r="AB338" s="261">
        <f t="shared" si="425"/>
        <v>2293.5</v>
      </c>
      <c r="AC338" s="261">
        <f t="shared" si="425"/>
        <v>2371.5</v>
      </c>
      <c r="AD338" s="261">
        <f t="shared" si="425"/>
        <v>2427</v>
      </c>
      <c r="AE338" s="458">
        <f t="shared" si="425"/>
        <v>2858.3249999999998</v>
      </c>
      <c r="AF338" s="458">
        <f t="shared" si="425"/>
        <v>2894.5499999999997</v>
      </c>
      <c r="AG338" s="458">
        <f t="shared" si="378"/>
        <v>2930.7750000000001</v>
      </c>
      <c r="AH338" s="412">
        <f t="shared" si="379"/>
        <v>1342</v>
      </c>
      <c r="AI338" s="412">
        <f t="shared" si="380"/>
        <v>1388</v>
      </c>
      <c r="AJ338" s="412">
        <f t="shared" si="381"/>
        <v>1420</v>
      </c>
      <c r="AK338" s="412">
        <f t="shared" si="382"/>
        <v>1673</v>
      </c>
      <c r="AL338" s="412">
        <f t="shared" si="383"/>
        <v>1694</v>
      </c>
      <c r="AM338" s="412">
        <f t="shared" si="384"/>
        <v>1715</v>
      </c>
      <c r="AN338" s="270">
        <f t="shared" si="426"/>
        <v>2622.625</v>
      </c>
      <c r="AO338" s="270">
        <f t="shared" si="426"/>
        <v>2748.875</v>
      </c>
      <c r="AP338" s="270">
        <f t="shared" si="426"/>
        <v>2839.25</v>
      </c>
      <c r="AQ338" s="458">
        <f t="shared" si="426"/>
        <v>3213.7437499999996</v>
      </c>
      <c r="AR338" s="458">
        <f t="shared" si="426"/>
        <v>3267.6624999999999</v>
      </c>
      <c r="AS338" s="458">
        <f t="shared" si="389"/>
        <v>3322.3312500000002</v>
      </c>
      <c r="AT338" s="449">
        <f t="shared" si="443"/>
        <v>1535</v>
      </c>
      <c r="AU338" s="449">
        <f t="shared" si="443"/>
        <v>1609</v>
      </c>
      <c r="AV338" s="449">
        <f t="shared" si="443"/>
        <v>1661</v>
      </c>
      <c r="AW338" s="449">
        <f t="shared" si="443"/>
        <v>1881</v>
      </c>
      <c r="AX338" s="449">
        <f t="shared" si="394"/>
        <v>1912</v>
      </c>
      <c r="AY338" s="449">
        <f t="shared" si="427"/>
        <v>1944</v>
      </c>
      <c r="AZ338" s="261">
        <f t="shared" si="428"/>
        <v>2951.75</v>
      </c>
      <c r="BA338" s="261">
        <f t="shared" si="428"/>
        <v>3126.25</v>
      </c>
      <c r="BB338" s="261">
        <f t="shared" si="428"/>
        <v>3251.5</v>
      </c>
      <c r="BC338" s="458">
        <f t="shared" si="428"/>
        <v>3569.1624999999995</v>
      </c>
      <c r="BD338" s="458">
        <f t="shared" si="428"/>
        <v>3640.7750000000001</v>
      </c>
      <c r="BE338" s="458">
        <f t="shared" si="399"/>
        <v>3713.8875000000003</v>
      </c>
      <c r="BF338" s="412">
        <f t="shared" si="444"/>
        <v>1727</v>
      </c>
      <c r="BG338" s="412">
        <f t="shared" si="444"/>
        <v>1829</v>
      </c>
      <c r="BH338" s="412">
        <f t="shared" si="444"/>
        <v>1903</v>
      </c>
      <c r="BI338" s="412">
        <f t="shared" si="444"/>
        <v>2088</v>
      </c>
      <c r="BJ338" s="412">
        <f t="shared" si="404"/>
        <v>2130</v>
      </c>
      <c r="BK338" s="412">
        <f t="shared" si="429"/>
        <v>2173</v>
      </c>
      <c r="BL338" s="270">
        <f t="shared" si="430"/>
        <v>3280.875</v>
      </c>
      <c r="BM338" s="270">
        <f t="shared" si="430"/>
        <v>3503.625</v>
      </c>
      <c r="BN338" s="270">
        <f t="shared" si="430"/>
        <v>3663.75</v>
      </c>
      <c r="BO338" s="458">
        <f t="shared" si="430"/>
        <v>3924.5812499999993</v>
      </c>
      <c r="BP338" s="458">
        <f t="shared" si="430"/>
        <v>4013.8875000000003</v>
      </c>
      <c r="BQ338" s="458">
        <f t="shared" si="409"/>
        <v>4105.4437500000004</v>
      </c>
      <c r="BR338" s="449">
        <f t="shared" si="445"/>
        <v>1920</v>
      </c>
      <c r="BS338" s="449">
        <f t="shared" si="445"/>
        <v>2050</v>
      </c>
      <c r="BT338" s="449">
        <f t="shared" si="445"/>
        <v>2144</v>
      </c>
      <c r="BU338" s="449">
        <f t="shared" si="445"/>
        <v>2296</v>
      </c>
      <c r="BV338" s="449">
        <f t="shared" si="414"/>
        <v>2349</v>
      </c>
      <c r="BW338" s="449">
        <f t="shared" si="431"/>
        <v>2402</v>
      </c>
      <c r="BX338" s="538">
        <v>3610</v>
      </c>
      <c r="BY338" s="431">
        <f t="shared" si="432"/>
        <v>3881</v>
      </c>
      <c r="BZ338" s="431">
        <f t="shared" si="433"/>
        <v>4076</v>
      </c>
      <c r="CA338" s="431">
        <f t="shared" si="434"/>
        <v>4280</v>
      </c>
      <c r="CB338" s="431">
        <f t="shared" si="435"/>
        <v>4387</v>
      </c>
      <c r="CC338" s="431">
        <f t="shared" si="436"/>
        <v>4497</v>
      </c>
      <c r="CD338" s="412">
        <f t="shared" si="446"/>
        <v>2112</v>
      </c>
      <c r="CE338" s="412">
        <f t="shared" si="446"/>
        <v>2271</v>
      </c>
      <c r="CF338" s="412">
        <f t="shared" si="446"/>
        <v>2385</v>
      </c>
      <c r="CG338" s="412">
        <f t="shared" si="446"/>
        <v>2504</v>
      </c>
      <c r="CH338" s="412">
        <f t="shared" si="419"/>
        <v>2567</v>
      </c>
      <c r="CI338" s="412">
        <f t="shared" si="437"/>
        <v>2631</v>
      </c>
      <c r="CJ338" s="539">
        <v>1.44</v>
      </c>
      <c r="CK338" s="391">
        <f t="shared" si="420"/>
        <v>1.548</v>
      </c>
      <c r="CL338" s="391">
        <f t="shared" si="438"/>
        <v>1.6254</v>
      </c>
      <c r="CM338" s="391">
        <f t="shared" si="439"/>
        <v>1.7066699999999999</v>
      </c>
      <c r="CN338" s="391">
        <f t="shared" si="440"/>
        <v>1.7493367499999999</v>
      </c>
      <c r="CO338" s="392">
        <f t="shared" si="441"/>
        <v>1.7930701687499999</v>
      </c>
    </row>
    <row r="339" spans="1:93" x14ac:dyDescent="0.2">
      <c r="A339" s="525"/>
      <c r="B339" s="526"/>
      <c r="C339" s="527"/>
      <c r="D339" s="528"/>
      <c r="E339" s="528"/>
      <c r="F339" s="528"/>
      <c r="G339" s="528"/>
      <c r="H339" s="528"/>
      <c r="I339" s="528"/>
      <c r="J339" s="529"/>
      <c r="K339" s="529"/>
      <c r="P339" s="700"/>
      <c r="Q339" s="701"/>
      <c r="R339" s="701"/>
      <c r="S339" s="701"/>
      <c r="T339" s="702"/>
      <c r="U339" s="393"/>
      <c r="V339" s="701"/>
      <c r="W339" s="701"/>
      <c r="X339" s="701"/>
      <c r="Y339" s="701"/>
      <c r="Z339" s="702"/>
      <c r="AA339" s="393"/>
      <c r="AB339" s="703" t="s">
        <v>282</v>
      </c>
      <c r="AC339" s="704"/>
      <c r="AD339" s="704"/>
      <c r="AE339" s="704"/>
      <c r="AF339" s="705"/>
      <c r="AG339" s="393">
        <f>ROUNDUP(2*$W$5/12,0)</f>
        <v>317</v>
      </c>
      <c r="AH339" s="706" t="s">
        <v>192</v>
      </c>
      <c r="AI339" s="706"/>
      <c r="AJ339" s="706"/>
      <c r="AK339" s="706"/>
      <c r="AL339" s="707"/>
      <c r="AM339" s="394">
        <f>ROUNDUP(AG339*0.585,0)</f>
        <v>186</v>
      </c>
      <c r="AN339" s="703" t="s">
        <v>45</v>
      </c>
      <c r="AO339" s="704"/>
      <c r="AP339" s="704"/>
      <c r="AQ339" s="704"/>
      <c r="AR339" s="705"/>
      <c r="AS339" s="393">
        <f>ROUNDUP(2*$AU$5/12,0)</f>
        <v>347</v>
      </c>
      <c r="AT339" s="708" t="s">
        <v>49</v>
      </c>
      <c r="AU339" s="706"/>
      <c r="AV339" s="706"/>
      <c r="AW339" s="706"/>
      <c r="AX339" s="707"/>
      <c r="AY339" s="394">
        <f>ROUNDUP(AS339*0.585,0)</f>
        <v>203</v>
      </c>
      <c r="AZ339" s="704" t="s">
        <v>45</v>
      </c>
      <c r="BA339" s="704"/>
      <c r="BB339" s="704"/>
      <c r="BC339" s="704"/>
      <c r="BD339" s="705"/>
      <c r="BE339" s="393">
        <f>ROUNDUP(2*$BG$5/12,0)</f>
        <v>367</v>
      </c>
      <c r="BF339" s="706" t="s">
        <v>49</v>
      </c>
      <c r="BG339" s="706"/>
      <c r="BH339" s="706"/>
      <c r="BI339" s="706"/>
      <c r="BJ339" s="707"/>
      <c r="BK339" s="395">
        <f>ROUNDUP(BE339*0.585,0)</f>
        <v>215</v>
      </c>
      <c r="BL339" s="703" t="s">
        <v>45</v>
      </c>
      <c r="BM339" s="704"/>
      <c r="BN339" s="704"/>
      <c r="BO339" s="704"/>
      <c r="BP339" s="705"/>
      <c r="BQ339" s="393">
        <f>ROUNDUP(2*$BS$5/12,0)</f>
        <v>392</v>
      </c>
      <c r="BR339" s="706" t="s">
        <v>49</v>
      </c>
      <c r="BS339" s="706"/>
      <c r="BT339" s="706"/>
      <c r="BU339" s="706"/>
      <c r="BV339" s="707"/>
      <c r="BW339" s="395">
        <f>ROUNDUP(BQ339*0.585,0)</f>
        <v>230</v>
      </c>
      <c r="BX339" s="703" t="s">
        <v>45</v>
      </c>
      <c r="BY339" s="704"/>
      <c r="BZ339" s="704"/>
      <c r="CA339" s="704"/>
      <c r="CB339" s="705"/>
      <c r="CC339" s="396">
        <f>ROUNDUP(2*$CE$5/12,0)</f>
        <v>417</v>
      </c>
      <c r="CD339" s="709" t="s">
        <v>49</v>
      </c>
      <c r="CE339" s="710"/>
      <c r="CF339" s="710"/>
      <c r="CG339" s="710"/>
      <c r="CH339" s="710"/>
      <c r="CI339" s="394">
        <f>ROUNDUP(CC339*0.585,0)</f>
        <v>244</v>
      </c>
      <c r="CJ339" s="397"/>
      <c r="CK339" s="397"/>
      <c r="CL339" s="397"/>
      <c r="CM339" s="397"/>
      <c r="CN339" s="397"/>
      <c r="CO339" s="397"/>
    </row>
    <row r="340" spans="1:93" ht="13.5" thickBot="1" x14ac:dyDescent="0.25">
      <c r="A340" s="525"/>
      <c r="B340" s="526"/>
      <c r="C340" s="527"/>
      <c r="D340" s="528"/>
      <c r="E340" s="528"/>
      <c r="F340" s="528"/>
      <c r="G340" s="528"/>
      <c r="H340" s="528"/>
      <c r="I340" s="528"/>
      <c r="J340" s="529"/>
      <c r="K340" s="529"/>
      <c r="P340" s="693"/>
      <c r="Q340" s="694"/>
      <c r="R340" s="694"/>
      <c r="S340" s="694"/>
      <c r="T340" s="695"/>
      <c r="U340" s="398"/>
      <c r="V340" s="694"/>
      <c r="W340" s="694"/>
      <c r="X340" s="694"/>
      <c r="Y340" s="694"/>
      <c r="Z340" s="695"/>
      <c r="AA340" s="398"/>
      <c r="AB340" s="688" t="s">
        <v>193</v>
      </c>
      <c r="AC340" s="689"/>
      <c r="AD340" s="689"/>
      <c r="AE340" s="689"/>
      <c r="AF340" s="690"/>
      <c r="AG340" s="398">
        <v>1450</v>
      </c>
      <c r="AH340" s="686" t="s">
        <v>194</v>
      </c>
      <c r="AI340" s="686"/>
      <c r="AJ340" s="686"/>
      <c r="AK340" s="686"/>
      <c r="AL340" s="687"/>
      <c r="AM340" s="399">
        <f>AG340-AG340/10</f>
        <v>1305</v>
      </c>
      <c r="AN340" s="688" t="s">
        <v>193</v>
      </c>
      <c r="AO340" s="689"/>
      <c r="AP340" s="689"/>
      <c r="AQ340" s="689"/>
      <c r="AR340" s="690"/>
      <c r="AS340" s="398">
        <v>1450</v>
      </c>
      <c r="AT340" s="696" t="s">
        <v>194</v>
      </c>
      <c r="AU340" s="686"/>
      <c r="AV340" s="686"/>
      <c r="AW340" s="686"/>
      <c r="AX340" s="687"/>
      <c r="AY340" s="399">
        <f>AS340-AS340/10</f>
        <v>1305</v>
      </c>
      <c r="AZ340" s="688" t="s">
        <v>193</v>
      </c>
      <c r="BA340" s="689"/>
      <c r="BB340" s="689"/>
      <c r="BC340" s="689"/>
      <c r="BD340" s="690"/>
      <c r="BE340" s="398">
        <v>1450</v>
      </c>
      <c r="BF340" s="686" t="s">
        <v>194</v>
      </c>
      <c r="BG340" s="686"/>
      <c r="BH340" s="686"/>
      <c r="BI340" s="686"/>
      <c r="BJ340" s="687"/>
      <c r="BK340" s="399">
        <f>BE340-BE340/10</f>
        <v>1305</v>
      </c>
      <c r="BL340" s="688" t="s">
        <v>46</v>
      </c>
      <c r="BM340" s="689"/>
      <c r="BN340" s="689"/>
      <c r="BO340" s="689"/>
      <c r="BP340" s="690"/>
      <c r="BQ340" s="398">
        <f>ROUNDUP($BS$5/12,0)</f>
        <v>196</v>
      </c>
      <c r="BR340" s="686" t="s">
        <v>48</v>
      </c>
      <c r="BS340" s="686"/>
      <c r="BT340" s="686"/>
      <c r="BU340" s="686"/>
      <c r="BV340" s="687"/>
      <c r="BW340" s="400">
        <f>ROUNDUP(BQ340*0.585,0)</f>
        <v>115</v>
      </c>
      <c r="BX340" s="688" t="s">
        <v>46</v>
      </c>
      <c r="BY340" s="689"/>
      <c r="BZ340" s="689"/>
      <c r="CA340" s="689"/>
      <c r="CB340" s="690"/>
      <c r="CC340" s="401">
        <f>ROUNDUP($CE$5/12,0)</f>
        <v>209</v>
      </c>
      <c r="CD340" s="691" t="s">
        <v>48</v>
      </c>
      <c r="CE340" s="692"/>
      <c r="CF340" s="692"/>
      <c r="CG340" s="692"/>
      <c r="CH340" s="692"/>
      <c r="CI340" s="399">
        <f>ROUNDUP(CC340*0.585,0)</f>
        <v>123</v>
      </c>
      <c r="CJ340" s="397"/>
      <c r="CK340" s="397"/>
      <c r="CL340" s="397"/>
      <c r="CM340" s="397"/>
      <c r="CN340" s="397"/>
      <c r="CO340" s="397"/>
    </row>
    <row r="341" spans="1:93" ht="13.5" thickBot="1" x14ac:dyDescent="0.25"/>
    <row r="342" spans="1:93" x14ac:dyDescent="0.2">
      <c r="P342" s="737">
        <v>2018</v>
      </c>
      <c r="Q342" s="738"/>
      <c r="R342" s="738"/>
      <c r="S342" s="738"/>
      <c r="T342" s="738"/>
      <c r="U342" s="738"/>
      <c r="V342" s="738"/>
      <c r="W342" s="738"/>
      <c r="X342" s="738"/>
      <c r="Y342" s="738"/>
      <c r="Z342" s="738"/>
      <c r="AA342" s="738"/>
      <c r="AB342" s="738"/>
      <c r="AC342" s="738"/>
      <c r="AD342" s="738"/>
      <c r="AE342" s="738"/>
      <c r="AF342" s="738"/>
      <c r="AG342" s="738"/>
      <c r="AH342" s="738"/>
      <c r="AI342" s="738"/>
      <c r="AJ342" s="738"/>
      <c r="AK342" s="738"/>
      <c r="AL342" s="738"/>
      <c r="AM342" s="739"/>
      <c r="AN342" s="737">
        <v>2019</v>
      </c>
      <c r="AO342" s="738"/>
      <c r="AP342" s="738"/>
      <c r="AQ342" s="738"/>
      <c r="AR342" s="738"/>
      <c r="AS342" s="738"/>
      <c r="AT342" s="738"/>
      <c r="AU342" s="738"/>
      <c r="AV342" s="738"/>
      <c r="AW342" s="738"/>
      <c r="AX342" s="738"/>
      <c r="AY342" s="739"/>
      <c r="AZ342" s="737">
        <v>2020</v>
      </c>
      <c r="BA342" s="738"/>
      <c r="BB342" s="738"/>
      <c r="BC342" s="738"/>
      <c r="BD342" s="738"/>
      <c r="BE342" s="738"/>
      <c r="BF342" s="738"/>
      <c r="BG342" s="738"/>
      <c r="BH342" s="738"/>
      <c r="BI342" s="738"/>
      <c r="BJ342" s="738"/>
      <c r="BK342" s="739"/>
      <c r="BL342" s="737">
        <v>2021</v>
      </c>
      <c r="BM342" s="738"/>
      <c r="BN342" s="738"/>
      <c r="BO342" s="738"/>
      <c r="BP342" s="738"/>
      <c r="BQ342" s="738"/>
      <c r="BR342" s="738"/>
      <c r="BS342" s="738"/>
      <c r="BT342" s="738"/>
      <c r="BU342" s="738"/>
      <c r="BV342" s="738"/>
      <c r="BW342" s="739"/>
      <c r="BX342" s="737">
        <v>2022</v>
      </c>
      <c r="BY342" s="738"/>
      <c r="BZ342" s="738"/>
      <c r="CA342" s="738"/>
      <c r="CB342" s="738"/>
      <c r="CC342" s="738"/>
      <c r="CD342" s="738"/>
      <c r="CE342" s="738"/>
      <c r="CF342" s="738"/>
      <c r="CG342" s="738"/>
      <c r="CH342" s="738"/>
      <c r="CI342" s="738"/>
      <c r="CJ342" s="738"/>
      <c r="CK342" s="738"/>
      <c r="CL342" s="738"/>
      <c r="CM342" s="738"/>
      <c r="CN342" s="738"/>
      <c r="CO342" s="739"/>
    </row>
    <row r="343" spans="1:93" ht="13.5" thickBot="1" x14ac:dyDescent="0.25">
      <c r="P343" s="740"/>
      <c r="Q343" s="741"/>
      <c r="R343" s="741"/>
      <c r="S343" s="741"/>
      <c r="T343" s="741"/>
      <c r="U343" s="741"/>
      <c r="V343" s="741"/>
      <c r="W343" s="741"/>
      <c r="X343" s="741"/>
      <c r="Y343" s="741"/>
      <c r="Z343" s="741"/>
      <c r="AA343" s="741"/>
      <c r="AB343" s="741"/>
      <c r="AC343" s="741"/>
      <c r="AD343" s="741"/>
      <c r="AE343" s="741"/>
      <c r="AF343" s="741"/>
      <c r="AG343" s="741"/>
      <c r="AH343" s="741"/>
      <c r="AI343" s="741"/>
      <c r="AJ343" s="741"/>
      <c r="AK343" s="741"/>
      <c r="AL343" s="741"/>
      <c r="AM343" s="742"/>
      <c r="AN343" s="740"/>
      <c r="AO343" s="741"/>
      <c r="AP343" s="741"/>
      <c r="AQ343" s="741"/>
      <c r="AR343" s="741"/>
      <c r="AS343" s="741"/>
      <c r="AT343" s="741"/>
      <c r="AU343" s="741"/>
      <c r="AV343" s="741"/>
      <c r="AW343" s="741"/>
      <c r="AX343" s="741"/>
      <c r="AY343" s="742"/>
      <c r="AZ343" s="740"/>
      <c r="BA343" s="741"/>
      <c r="BB343" s="741"/>
      <c r="BC343" s="741"/>
      <c r="BD343" s="741"/>
      <c r="BE343" s="741"/>
      <c r="BF343" s="741"/>
      <c r="BG343" s="741"/>
      <c r="BH343" s="741"/>
      <c r="BI343" s="741"/>
      <c r="BJ343" s="741"/>
      <c r="BK343" s="742"/>
      <c r="BL343" s="740"/>
      <c r="BM343" s="741"/>
      <c r="BN343" s="741"/>
      <c r="BO343" s="741"/>
      <c r="BP343" s="741"/>
      <c r="BQ343" s="741"/>
      <c r="BR343" s="741"/>
      <c r="BS343" s="741"/>
      <c r="BT343" s="741"/>
      <c r="BU343" s="741"/>
      <c r="BV343" s="741"/>
      <c r="BW343" s="742"/>
      <c r="BX343" s="740"/>
      <c r="BY343" s="741"/>
      <c r="BZ343" s="741"/>
      <c r="CA343" s="741"/>
      <c r="CB343" s="741"/>
      <c r="CC343" s="741"/>
      <c r="CD343" s="741"/>
      <c r="CE343" s="741"/>
      <c r="CF343" s="741"/>
      <c r="CG343" s="741"/>
      <c r="CH343" s="741"/>
      <c r="CI343" s="741"/>
      <c r="CJ343" s="741"/>
      <c r="CK343" s="741"/>
      <c r="CL343" s="741"/>
      <c r="CM343" s="741"/>
      <c r="CN343" s="741"/>
      <c r="CO343" s="742"/>
    </row>
    <row r="344" spans="1:93" ht="13.5" thickBot="1" x14ac:dyDescent="0.25">
      <c r="A344" s="1128" t="s">
        <v>422</v>
      </c>
      <c r="B344" s="1129"/>
      <c r="C344" s="1130"/>
      <c r="D344" s="768">
        <v>2017</v>
      </c>
      <c r="E344" s="769"/>
      <c r="F344" s="769"/>
      <c r="G344" s="769"/>
      <c r="H344" s="769"/>
      <c r="I344" s="769"/>
      <c r="J344" s="769"/>
      <c r="K344" s="769"/>
      <c r="L344" s="769"/>
      <c r="M344" s="769"/>
      <c r="N344" s="769"/>
      <c r="O344" s="770"/>
      <c r="P344" s="763" t="s">
        <v>36</v>
      </c>
      <c r="Q344" s="761"/>
      <c r="R344" s="761"/>
      <c r="S344" s="761"/>
      <c r="T344" s="761"/>
      <c r="U344" s="762"/>
      <c r="V344" s="367" t="s">
        <v>35</v>
      </c>
      <c r="W344" s="368">
        <v>1900</v>
      </c>
      <c r="X344" s="758" t="s">
        <v>191</v>
      </c>
      <c r="Y344" s="759"/>
      <c r="Z344" s="760"/>
      <c r="AA344" s="369">
        <f>ROUNDUP(W344/2*0.585,0)</f>
        <v>556</v>
      </c>
      <c r="AB344" s="763" t="s">
        <v>36</v>
      </c>
      <c r="AC344" s="761"/>
      <c r="AD344" s="761"/>
      <c r="AE344" s="761"/>
      <c r="AF344" s="761"/>
      <c r="AG344" s="762"/>
      <c r="AH344" s="367" t="s">
        <v>35</v>
      </c>
      <c r="AI344" s="368">
        <v>1900</v>
      </c>
      <c r="AJ344" s="758" t="s">
        <v>191</v>
      </c>
      <c r="AK344" s="759"/>
      <c r="AL344" s="760"/>
      <c r="AM344" s="370">
        <f>ROUNDUP(AI344/2*0.585,0)</f>
        <v>556</v>
      </c>
      <c r="AN344" s="761" t="s">
        <v>36</v>
      </c>
      <c r="AO344" s="761"/>
      <c r="AP344" s="761"/>
      <c r="AQ344" s="761"/>
      <c r="AR344" s="761"/>
      <c r="AS344" s="762"/>
      <c r="AT344" s="367" t="s">
        <v>35</v>
      </c>
      <c r="AU344" s="368">
        <v>2080</v>
      </c>
      <c r="AV344" s="758" t="s">
        <v>191</v>
      </c>
      <c r="AW344" s="759"/>
      <c r="AX344" s="760"/>
      <c r="AY344" s="370">
        <f>ROUNDUP(AU344/2*0.585,0)</f>
        <v>609</v>
      </c>
      <c r="AZ344" s="763" t="s">
        <v>36</v>
      </c>
      <c r="BA344" s="761"/>
      <c r="BB344" s="761"/>
      <c r="BC344" s="761"/>
      <c r="BD344" s="761"/>
      <c r="BE344" s="762"/>
      <c r="BF344" s="367" t="s">
        <v>35</v>
      </c>
      <c r="BG344" s="368">
        <v>2200</v>
      </c>
      <c r="BH344" s="758" t="s">
        <v>191</v>
      </c>
      <c r="BI344" s="759"/>
      <c r="BJ344" s="760"/>
      <c r="BK344" s="370">
        <f>ROUNDUP(BG344/2*0.585,0)</f>
        <v>644</v>
      </c>
      <c r="BL344" s="763" t="s">
        <v>36</v>
      </c>
      <c r="BM344" s="761"/>
      <c r="BN344" s="761"/>
      <c r="BO344" s="761"/>
      <c r="BP344" s="761"/>
      <c r="BQ344" s="762"/>
      <c r="BR344" s="367" t="s">
        <v>35</v>
      </c>
      <c r="BS344" s="368">
        <v>2350</v>
      </c>
      <c r="BT344" s="758" t="s">
        <v>191</v>
      </c>
      <c r="BU344" s="759"/>
      <c r="BV344" s="760"/>
      <c r="BW344" s="370">
        <f>ROUNDUP(BS344/2*0.585,0)</f>
        <v>688</v>
      </c>
      <c r="BX344" s="761" t="s">
        <v>36</v>
      </c>
      <c r="BY344" s="761"/>
      <c r="BZ344" s="761"/>
      <c r="CA344" s="761"/>
      <c r="CB344" s="761"/>
      <c r="CC344" s="762"/>
      <c r="CD344" s="367" t="s">
        <v>35</v>
      </c>
      <c r="CE344" s="368">
        <v>2500</v>
      </c>
      <c r="CF344" s="758" t="s">
        <v>191</v>
      </c>
      <c r="CG344" s="759"/>
      <c r="CH344" s="760"/>
      <c r="CI344" s="370">
        <f>ROUNDUP(CE344/2*0.585,0)</f>
        <v>732</v>
      </c>
      <c r="CJ344" s="763" t="s">
        <v>36</v>
      </c>
      <c r="CK344" s="761"/>
      <c r="CL344" s="761"/>
      <c r="CM344" s="761"/>
      <c r="CN344" s="761"/>
      <c r="CO344" s="762"/>
    </row>
    <row r="345" spans="1:93" ht="28.5" customHeight="1" thickBot="1" x14ac:dyDescent="0.25">
      <c r="A345" s="1131"/>
      <c r="B345" s="1132"/>
      <c r="C345" s="1133"/>
      <c r="D345" s="771"/>
      <c r="E345" s="772"/>
      <c r="F345" s="772"/>
      <c r="G345" s="772"/>
      <c r="H345" s="772"/>
      <c r="I345" s="772"/>
      <c r="J345" s="772"/>
      <c r="K345" s="772"/>
      <c r="L345" s="772"/>
      <c r="M345" s="772"/>
      <c r="N345" s="772"/>
      <c r="O345" s="773"/>
      <c r="P345" s="711" t="s">
        <v>280</v>
      </c>
      <c r="Q345" s="712"/>
      <c r="R345" s="712"/>
      <c r="S345" s="712"/>
      <c r="T345" s="712"/>
      <c r="U345" s="713"/>
      <c r="V345" s="711" t="s">
        <v>95</v>
      </c>
      <c r="W345" s="712"/>
      <c r="X345" s="712"/>
      <c r="Y345" s="712"/>
      <c r="Z345" s="712"/>
      <c r="AA345" s="787"/>
      <c r="AB345" s="711" t="s">
        <v>281</v>
      </c>
      <c r="AC345" s="712"/>
      <c r="AD345" s="712"/>
      <c r="AE345" s="712"/>
      <c r="AF345" s="712"/>
      <c r="AG345" s="713"/>
      <c r="AH345" s="792" t="s">
        <v>39</v>
      </c>
      <c r="AI345" s="793"/>
      <c r="AJ345" s="793"/>
      <c r="AK345" s="793"/>
      <c r="AL345" s="793"/>
      <c r="AM345" s="794"/>
      <c r="AN345" s="767" t="s">
        <v>166</v>
      </c>
      <c r="AO345" s="715"/>
      <c r="AP345" s="715"/>
      <c r="AQ345" s="715"/>
      <c r="AR345" s="715"/>
      <c r="AS345" s="716"/>
      <c r="AT345" s="714" t="s">
        <v>40</v>
      </c>
      <c r="AU345" s="715"/>
      <c r="AV345" s="715"/>
      <c r="AW345" s="715"/>
      <c r="AX345" s="715"/>
      <c r="AY345" s="716"/>
      <c r="AZ345" s="711" t="s">
        <v>170</v>
      </c>
      <c r="BA345" s="712"/>
      <c r="BB345" s="712"/>
      <c r="BC345" s="712"/>
      <c r="BD345" s="712"/>
      <c r="BE345" s="713"/>
      <c r="BF345" s="711" t="s">
        <v>43</v>
      </c>
      <c r="BG345" s="712"/>
      <c r="BH345" s="712"/>
      <c r="BI345" s="712"/>
      <c r="BJ345" s="712"/>
      <c r="BK345" s="713"/>
      <c r="BL345" s="714" t="s">
        <v>171</v>
      </c>
      <c r="BM345" s="715"/>
      <c r="BN345" s="715"/>
      <c r="BO345" s="715"/>
      <c r="BP345" s="715"/>
      <c r="BQ345" s="716"/>
      <c r="BR345" s="714" t="s">
        <v>42</v>
      </c>
      <c r="BS345" s="715"/>
      <c r="BT345" s="715"/>
      <c r="BU345" s="715"/>
      <c r="BV345" s="715"/>
      <c r="BW345" s="716"/>
      <c r="BX345" s="717" t="s">
        <v>41</v>
      </c>
      <c r="BY345" s="712"/>
      <c r="BZ345" s="712"/>
      <c r="CA345" s="712"/>
      <c r="CB345" s="712"/>
      <c r="CC345" s="713"/>
      <c r="CD345" s="711" t="s">
        <v>41</v>
      </c>
      <c r="CE345" s="712"/>
      <c r="CF345" s="712"/>
      <c r="CG345" s="712"/>
      <c r="CH345" s="712"/>
      <c r="CI345" s="713"/>
      <c r="CJ345" s="711" t="s">
        <v>41</v>
      </c>
      <c r="CK345" s="712"/>
      <c r="CL345" s="712"/>
      <c r="CM345" s="712"/>
      <c r="CN345" s="712"/>
      <c r="CO345" s="713"/>
    </row>
    <row r="346" spans="1:93" ht="30.75" customHeight="1" x14ac:dyDescent="0.2">
      <c r="A346" s="718" t="s">
        <v>10</v>
      </c>
      <c r="B346" s="720" t="s">
        <v>419</v>
      </c>
      <c r="C346" s="722" t="s">
        <v>12</v>
      </c>
      <c r="D346" s="1124" t="s">
        <v>159</v>
      </c>
      <c r="E346" s="1125"/>
      <c r="F346" s="1125"/>
      <c r="G346" s="1125"/>
      <c r="H346" s="1125"/>
      <c r="I346" s="1126"/>
      <c r="J346" s="1124" t="s">
        <v>201</v>
      </c>
      <c r="K346" s="1125"/>
      <c r="L346" s="1125"/>
      <c r="M346" s="1125"/>
      <c r="N346" s="1125"/>
      <c r="O346" s="1126"/>
      <c r="P346" s="728" t="s">
        <v>279</v>
      </c>
      <c r="Q346" s="729"/>
      <c r="R346" s="729"/>
      <c r="S346" s="729"/>
      <c r="T346" s="729"/>
      <c r="U346" s="730"/>
      <c r="V346" s="697" t="s">
        <v>277</v>
      </c>
      <c r="W346" s="698"/>
      <c r="X346" s="698"/>
      <c r="Y346" s="698"/>
      <c r="Z346" s="698"/>
      <c r="AA346" s="698"/>
      <c r="AB346" s="728" t="s">
        <v>279</v>
      </c>
      <c r="AC346" s="729"/>
      <c r="AD346" s="729"/>
      <c r="AE346" s="729"/>
      <c r="AF346" s="729"/>
      <c r="AG346" s="730"/>
      <c r="AH346" s="697" t="s">
        <v>277</v>
      </c>
      <c r="AI346" s="698"/>
      <c r="AJ346" s="698"/>
      <c r="AK346" s="698"/>
      <c r="AL346" s="698"/>
      <c r="AM346" s="699"/>
      <c r="AN346" s="731" t="s">
        <v>279</v>
      </c>
      <c r="AO346" s="731"/>
      <c r="AP346" s="731"/>
      <c r="AQ346" s="731"/>
      <c r="AR346" s="731"/>
      <c r="AS346" s="732"/>
      <c r="AT346" s="733" t="s">
        <v>277</v>
      </c>
      <c r="AU346" s="734"/>
      <c r="AV346" s="734"/>
      <c r="AW346" s="734"/>
      <c r="AX346" s="734"/>
      <c r="AY346" s="735"/>
      <c r="AZ346" s="728" t="s">
        <v>279</v>
      </c>
      <c r="BA346" s="729"/>
      <c r="BB346" s="729"/>
      <c r="BC346" s="729"/>
      <c r="BD346" s="729"/>
      <c r="BE346" s="730"/>
      <c r="BF346" s="697" t="s">
        <v>277</v>
      </c>
      <c r="BG346" s="698"/>
      <c r="BH346" s="698"/>
      <c r="BI346" s="698"/>
      <c r="BJ346" s="698"/>
      <c r="BK346" s="699"/>
      <c r="BL346" s="736" t="s">
        <v>279</v>
      </c>
      <c r="BM346" s="731"/>
      <c r="BN346" s="731"/>
      <c r="BO346" s="731"/>
      <c r="BP346" s="731"/>
      <c r="BQ346" s="732"/>
      <c r="BR346" s="733" t="s">
        <v>277</v>
      </c>
      <c r="BS346" s="734"/>
      <c r="BT346" s="734"/>
      <c r="BU346" s="734"/>
      <c r="BV346" s="734"/>
      <c r="BW346" s="735"/>
      <c r="BX346" s="729" t="s">
        <v>279</v>
      </c>
      <c r="BY346" s="729"/>
      <c r="BZ346" s="729"/>
      <c r="CA346" s="729"/>
      <c r="CB346" s="729"/>
      <c r="CC346" s="730"/>
      <c r="CD346" s="697" t="s">
        <v>278</v>
      </c>
      <c r="CE346" s="698"/>
      <c r="CF346" s="698"/>
      <c r="CG346" s="698"/>
      <c r="CH346" s="698"/>
      <c r="CI346" s="699"/>
      <c r="CJ346" s="697" t="s">
        <v>125</v>
      </c>
      <c r="CK346" s="698"/>
      <c r="CL346" s="698"/>
      <c r="CM346" s="698"/>
      <c r="CN346" s="698"/>
      <c r="CO346" s="699"/>
    </row>
    <row r="347" spans="1:93" x14ac:dyDescent="0.2">
      <c r="A347" s="719"/>
      <c r="B347" s="721"/>
      <c r="C347" s="723"/>
      <c r="D347" s="294">
        <v>0</v>
      </c>
      <c r="E347" s="226">
        <v>1</v>
      </c>
      <c r="F347" s="226">
        <v>2</v>
      </c>
      <c r="G347" s="226">
        <v>3</v>
      </c>
      <c r="H347" s="226">
        <v>4</v>
      </c>
      <c r="I347" s="227">
        <v>5</v>
      </c>
      <c r="J347" s="294">
        <v>0</v>
      </c>
      <c r="K347" s="226">
        <v>1</v>
      </c>
      <c r="L347" s="226">
        <v>2</v>
      </c>
      <c r="M347" s="226">
        <v>3</v>
      </c>
      <c r="N347" s="226">
        <v>4</v>
      </c>
      <c r="O347" s="227">
        <v>5</v>
      </c>
      <c r="P347" s="371" t="s">
        <v>27</v>
      </c>
      <c r="Q347" s="372" t="s">
        <v>0</v>
      </c>
      <c r="R347" s="372" t="s">
        <v>1</v>
      </c>
      <c r="S347" s="372" t="s">
        <v>2</v>
      </c>
      <c r="T347" s="372" t="s">
        <v>3</v>
      </c>
      <c r="U347" s="373" t="s">
        <v>28</v>
      </c>
      <c r="V347" s="371" t="s">
        <v>27</v>
      </c>
      <c r="W347" s="372" t="s">
        <v>0</v>
      </c>
      <c r="X347" s="372" t="s">
        <v>1</v>
      </c>
      <c r="Y347" s="372" t="s">
        <v>2</v>
      </c>
      <c r="Z347" s="372" t="s">
        <v>3</v>
      </c>
      <c r="AA347" s="374" t="s">
        <v>28</v>
      </c>
      <c r="AB347" s="371" t="s">
        <v>27</v>
      </c>
      <c r="AC347" s="372" t="s">
        <v>0</v>
      </c>
      <c r="AD347" s="372" t="s">
        <v>1</v>
      </c>
      <c r="AE347" s="372" t="s">
        <v>2</v>
      </c>
      <c r="AF347" s="372" t="s">
        <v>3</v>
      </c>
      <c r="AG347" s="373" t="s">
        <v>28</v>
      </c>
      <c r="AH347" s="371" t="s">
        <v>27</v>
      </c>
      <c r="AI347" s="372" t="s">
        <v>0</v>
      </c>
      <c r="AJ347" s="372" t="s">
        <v>1</v>
      </c>
      <c r="AK347" s="372" t="s">
        <v>2</v>
      </c>
      <c r="AL347" s="372" t="s">
        <v>3</v>
      </c>
      <c r="AM347" s="373" t="s">
        <v>28</v>
      </c>
      <c r="AN347" s="375" t="s">
        <v>27</v>
      </c>
      <c r="AO347" s="372" t="s">
        <v>0</v>
      </c>
      <c r="AP347" s="372" t="s">
        <v>1</v>
      </c>
      <c r="AQ347" s="372" t="s">
        <v>2</v>
      </c>
      <c r="AR347" s="372" t="s">
        <v>3</v>
      </c>
      <c r="AS347" s="373" t="s">
        <v>28</v>
      </c>
      <c r="AT347" s="371" t="s">
        <v>27</v>
      </c>
      <c r="AU347" s="372" t="s">
        <v>0</v>
      </c>
      <c r="AV347" s="372" t="s">
        <v>1</v>
      </c>
      <c r="AW347" s="372" t="s">
        <v>2</v>
      </c>
      <c r="AX347" s="372" t="s">
        <v>3</v>
      </c>
      <c r="AY347" s="373" t="s">
        <v>28</v>
      </c>
      <c r="AZ347" s="371" t="s">
        <v>27</v>
      </c>
      <c r="BA347" s="372" t="s">
        <v>0</v>
      </c>
      <c r="BB347" s="372" t="s">
        <v>1</v>
      </c>
      <c r="BC347" s="372" t="s">
        <v>2</v>
      </c>
      <c r="BD347" s="372" t="s">
        <v>3</v>
      </c>
      <c r="BE347" s="373" t="s">
        <v>28</v>
      </c>
      <c r="BF347" s="371" t="s">
        <v>27</v>
      </c>
      <c r="BG347" s="372" t="s">
        <v>0</v>
      </c>
      <c r="BH347" s="372" t="s">
        <v>1</v>
      </c>
      <c r="BI347" s="372" t="s">
        <v>2</v>
      </c>
      <c r="BJ347" s="372" t="s">
        <v>3</v>
      </c>
      <c r="BK347" s="373" t="s">
        <v>28</v>
      </c>
      <c r="BL347" s="371" t="s">
        <v>27</v>
      </c>
      <c r="BM347" s="372" t="s">
        <v>0</v>
      </c>
      <c r="BN347" s="372" t="s">
        <v>1</v>
      </c>
      <c r="BO347" s="372" t="s">
        <v>2</v>
      </c>
      <c r="BP347" s="372" t="s">
        <v>3</v>
      </c>
      <c r="BQ347" s="373" t="s">
        <v>28</v>
      </c>
      <c r="BR347" s="371" t="s">
        <v>27</v>
      </c>
      <c r="BS347" s="372" t="s">
        <v>0</v>
      </c>
      <c r="BT347" s="372" t="s">
        <v>1</v>
      </c>
      <c r="BU347" s="372" t="s">
        <v>2</v>
      </c>
      <c r="BV347" s="372" t="s">
        <v>3</v>
      </c>
      <c r="BW347" s="373" t="s">
        <v>28</v>
      </c>
      <c r="BX347" s="375" t="s">
        <v>27</v>
      </c>
      <c r="BY347" s="372" t="s">
        <v>0</v>
      </c>
      <c r="BZ347" s="372" t="s">
        <v>1</v>
      </c>
      <c r="CA347" s="372" t="s">
        <v>2</v>
      </c>
      <c r="CB347" s="372" t="s">
        <v>3</v>
      </c>
      <c r="CC347" s="373" t="s">
        <v>28</v>
      </c>
      <c r="CD347" s="371" t="s">
        <v>27</v>
      </c>
      <c r="CE347" s="372" t="s">
        <v>0</v>
      </c>
      <c r="CF347" s="372" t="s">
        <v>1</v>
      </c>
      <c r="CG347" s="372" t="s">
        <v>2</v>
      </c>
      <c r="CH347" s="372" t="s">
        <v>3</v>
      </c>
      <c r="CI347" s="373" t="s">
        <v>28</v>
      </c>
      <c r="CJ347" s="371" t="s">
        <v>27</v>
      </c>
      <c r="CK347" s="372" t="s">
        <v>0</v>
      </c>
      <c r="CL347" s="372" t="s">
        <v>1</v>
      </c>
      <c r="CM347" s="372" t="s">
        <v>2</v>
      </c>
      <c r="CN347" s="372" t="s">
        <v>3</v>
      </c>
      <c r="CO347" s="373" t="s">
        <v>28</v>
      </c>
    </row>
    <row r="348" spans="1:93" x14ac:dyDescent="0.2">
      <c r="A348" s="719"/>
      <c r="B348" s="721"/>
      <c r="C348" s="723"/>
      <c r="D348" s="294" t="s">
        <v>160</v>
      </c>
      <c r="E348" s="226" t="s">
        <v>161</v>
      </c>
      <c r="F348" s="226" t="s">
        <v>162</v>
      </c>
      <c r="G348" s="226" t="s">
        <v>163</v>
      </c>
      <c r="H348" s="226" t="s">
        <v>164</v>
      </c>
      <c r="I348" s="227" t="s">
        <v>165</v>
      </c>
      <c r="J348" s="294" t="s">
        <v>160</v>
      </c>
      <c r="K348" s="226" t="s">
        <v>161</v>
      </c>
      <c r="L348" s="226" t="s">
        <v>162</v>
      </c>
      <c r="M348" s="226" t="s">
        <v>163</v>
      </c>
      <c r="N348" s="226" t="s">
        <v>164</v>
      </c>
      <c r="O348" s="227" t="s">
        <v>165</v>
      </c>
      <c r="P348" s="376" t="s">
        <v>29</v>
      </c>
      <c r="Q348" s="377">
        <v>7.4999999999999997E-2</v>
      </c>
      <c r="R348" s="378">
        <v>0.05</v>
      </c>
      <c r="S348" s="378">
        <v>0.05</v>
      </c>
      <c r="T348" s="377">
        <v>2.5000000000000001E-2</v>
      </c>
      <c r="U348" s="379">
        <v>2.5000000000000001E-2</v>
      </c>
      <c r="V348" s="376" t="s">
        <v>29</v>
      </c>
      <c r="W348" s="377">
        <v>7.4999999999999997E-2</v>
      </c>
      <c r="X348" s="378">
        <v>0.05</v>
      </c>
      <c r="Y348" s="378">
        <v>0.05</v>
      </c>
      <c r="Z348" s="377">
        <v>2.5000000000000001E-2</v>
      </c>
      <c r="AA348" s="380">
        <v>2.5000000000000001E-2</v>
      </c>
      <c r="AB348" s="376" t="s">
        <v>29</v>
      </c>
      <c r="AC348" s="377">
        <v>7.4999999999999997E-2</v>
      </c>
      <c r="AD348" s="378">
        <v>0.05</v>
      </c>
      <c r="AE348" s="378">
        <v>0.05</v>
      </c>
      <c r="AF348" s="377">
        <v>2.5000000000000001E-2</v>
      </c>
      <c r="AG348" s="379">
        <v>2.5000000000000001E-2</v>
      </c>
      <c r="AH348" s="376" t="s">
        <v>29</v>
      </c>
      <c r="AI348" s="377">
        <v>7.4999999999999997E-2</v>
      </c>
      <c r="AJ348" s="378">
        <v>0.05</v>
      </c>
      <c r="AK348" s="378">
        <v>0.05</v>
      </c>
      <c r="AL348" s="377">
        <v>2.5000000000000001E-2</v>
      </c>
      <c r="AM348" s="379">
        <v>2.5000000000000001E-2</v>
      </c>
      <c r="AN348" s="381" t="s">
        <v>29</v>
      </c>
      <c r="AO348" s="377">
        <v>7.4999999999999997E-2</v>
      </c>
      <c r="AP348" s="378">
        <v>0.05</v>
      </c>
      <c r="AQ348" s="378">
        <v>0.05</v>
      </c>
      <c r="AR348" s="377">
        <v>2.5000000000000001E-2</v>
      </c>
      <c r="AS348" s="379">
        <v>2.5000000000000001E-2</v>
      </c>
      <c r="AT348" s="376" t="s">
        <v>29</v>
      </c>
      <c r="AU348" s="377">
        <v>7.4999999999999997E-2</v>
      </c>
      <c r="AV348" s="378">
        <v>0.05</v>
      </c>
      <c r="AW348" s="378">
        <v>0.05</v>
      </c>
      <c r="AX348" s="377">
        <v>2.5000000000000001E-2</v>
      </c>
      <c r="AY348" s="379">
        <v>2.5000000000000001E-2</v>
      </c>
      <c r="AZ348" s="376" t="s">
        <v>29</v>
      </c>
      <c r="BA348" s="377">
        <v>7.4999999999999997E-2</v>
      </c>
      <c r="BB348" s="378">
        <v>0.05</v>
      </c>
      <c r="BC348" s="378">
        <v>0.05</v>
      </c>
      <c r="BD348" s="377">
        <v>2.5000000000000001E-2</v>
      </c>
      <c r="BE348" s="379">
        <v>2.5000000000000001E-2</v>
      </c>
      <c r="BF348" s="376" t="s">
        <v>29</v>
      </c>
      <c r="BG348" s="377">
        <v>7.4999999999999997E-2</v>
      </c>
      <c r="BH348" s="378">
        <v>0.05</v>
      </c>
      <c r="BI348" s="378">
        <v>0.05</v>
      </c>
      <c r="BJ348" s="377">
        <v>2.5000000000000001E-2</v>
      </c>
      <c r="BK348" s="379">
        <v>2.5000000000000001E-2</v>
      </c>
      <c r="BL348" s="376" t="s">
        <v>29</v>
      </c>
      <c r="BM348" s="377">
        <v>7.4999999999999997E-2</v>
      </c>
      <c r="BN348" s="378">
        <v>0.05</v>
      </c>
      <c r="BO348" s="378">
        <v>0.05</v>
      </c>
      <c r="BP348" s="377">
        <v>2.5000000000000001E-2</v>
      </c>
      <c r="BQ348" s="379">
        <v>2.5000000000000001E-2</v>
      </c>
      <c r="BR348" s="376" t="s">
        <v>29</v>
      </c>
      <c r="BS348" s="377">
        <v>7.4999999999999997E-2</v>
      </c>
      <c r="BT348" s="378">
        <v>0.05</v>
      </c>
      <c r="BU348" s="378">
        <v>0.05</v>
      </c>
      <c r="BV348" s="377">
        <v>2.5000000000000001E-2</v>
      </c>
      <c r="BW348" s="379">
        <v>2.5000000000000001E-2</v>
      </c>
      <c r="BX348" s="381" t="s">
        <v>29</v>
      </c>
      <c r="BY348" s="377">
        <v>7.4999999999999997E-2</v>
      </c>
      <c r="BZ348" s="378">
        <v>0.05</v>
      </c>
      <c r="CA348" s="378">
        <v>0.05</v>
      </c>
      <c r="CB348" s="377">
        <v>2.5000000000000001E-2</v>
      </c>
      <c r="CC348" s="379">
        <v>2.5000000000000001E-2</v>
      </c>
      <c r="CD348" s="376" t="s">
        <v>29</v>
      </c>
      <c r="CE348" s="377">
        <v>7.4999999999999997E-2</v>
      </c>
      <c r="CF348" s="378">
        <v>0.05</v>
      </c>
      <c r="CG348" s="378">
        <v>0.05</v>
      </c>
      <c r="CH348" s="377">
        <v>2.5000000000000001E-2</v>
      </c>
      <c r="CI348" s="379">
        <v>2.5000000000000001E-2</v>
      </c>
      <c r="CJ348" s="376" t="s">
        <v>29</v>
      </c>
      <c r="CK348" s="377">
        <v>7.4999999999999997E-2</v>
      </c>
      <c r="CL348" s="378">
        <v>0.05</v>
      </c>
      <c r="CM348" s="378">
        <v>0.05</v>
      </c>
      <c r="CN348" s="377">
        <v>2.5000000000000001E-2</v>
      </c>
      <c r="CO348" s="379">
        <v>2.5000000000000001E-2</v>
      </c>
    </row>
    <row r="349" spans="1:93" ht="13.5" thickBot="1" x14ac:dyDescent="0.25">
      <c r="A349" s="719"/>
      <c r="B349" s="721"/>
      <c r="C349" s="724"/>
      <c r="D349" s="424"/>
      <c r="E349" s="229"/>
      <c r="F349" s="229"/>
      <c r="G349" s="229"/>
      <c r="H349" s="229"/>
      <c r="I349" s="425"/>
      <c r="J349" s="229"/>
      <c r="K349" s="229"/>
      <c r="L349" s="229"/>
      <c r="M349" s="229"/>
      <c r="N349" s="229"/>
      <c r="O349" s="229"/>
      <c r="P349" s="382" t="s">
        <v>4</v>
      </c>
      <c r="Q349" s="383" t="s">
        <v>5</v>
      </c>
      <c r="R349" s="383" t="s">
        <v>6</v>
      </c>
      <c r="S349" s="383" t="s">
        <v>7</v>
      </c>
      <c r="T349" s="383" t="s">
        <v>8</v>
      </c>
      <c r="U349" s="384" t="s">
        <v>9</v>
      </c>
      <c r="V349" s="382" t="s">
        <v>4</v>
      </c>
      <c r="W349" s="383" t="s">
        <v>5</v>
      </c>
      <c r="X349" s="383" t="s">
        <v>6</v>
      </c>
      <c r="Y349" s="383" t="s">
        <v>7</v>
      </c>
      <c r="Z349" s="383" t="s">
        <v>8</v>
      </c>
      <c r="AA349" s="385" t="s">
        <v>9</v>
      </c>
      <c r="AB349" s="382" t="s">
        <v>4</v>
      </c>
      <c r="AC349" s="383" t="s">
        <v>5</v>
      </c>
      <c r="AD349" s="383" t="s">
        <v>6</v>
      </c>
      <c r="AE349" s="383" t="s">
        <v>7</v>
      </c>
      <c r="AF349" s="383" t="s">
        <v>8</v>
      </c>
      <c r="AG349" s="384" t="s">
        <v>9</v>
      </c>
      <c r="AH349" s="462" t="s">
        <v>4</v>
      </c>
      <c r="AI349" s="463" t="s">
        <v>5</v>
      </c>
      <c r="AJ349" s="463" t="s">
        <v>6</v>
      </c>
      <c r="AK349" s="463" t="s">
        <v>7</v>
      </c>
      <c r="AL349" s="463" t="s">
        <v>8</v>
      </c>
      <c r="AM349" s="464" t="s">
        <v>9</v>
      </c>
      <c r="AN349" s="386" t="s">
        <v>4</v>
      </c>
      <c r="AO349" s="383" t="s">
        <v>5</v>
      </c>
      <c r="AP349" s="383" t="s">
        <v>6</v>
      </c>
      <c r="AQ349" s="383" t="s">
        <v>7</v>
      </c>
      <c r="AR349" s="383" t="s">
        <v>8</v>
      </c>
      <c r="AS349" s="384" t="s">
        <v>9</v>
      </c>
      <c r="AT349" s="382" t="s">
        <v>4</v>
      </c>
      <c r="AU349" s="383" t="s">
        <v>5</v>
      </c>
      <c r="AV349" s="383" t="s">
        <v>6</v>
      </c>
      <c r="AW349" s="383" t="s">
        <v>7</v>
      </c>
      <c r="AX349" s="383" t="s">
        <v>8</v>
      </c>
      <c r="AY349" s="384" t="s">
        <v>9</v>
      </c>
      <c r="AZ349" s="382" t="s">
        <v>4</v>
      </c>
      <c r="BA349" s="383" t="s">
        <v>5</v>
      </c>
      <c r="BB349" s="383" t="s">
        <v>6</v>
      </c>
      <c r="BC349" s="383" t="s">
        <v>7</v>
      </c>
      <c r="BD349" s="383" t="s">
        <v>8</v>
      </c>
      <c r="BE349" s="384" t="s">
        <v>9</v>
      </c>
      <c r="BF349" s="382" t="s">
        <v>4</v>
      </c>
      <c r="BG349" s="383" t="s">
        <v>5</v>
      </c>
      <c r="BH349" s="383" t="s">
        <v>6</v>
      </c>
      <c r="BI349" s="383" t="s">
        <v>7</v>
      </c>
      <c r="BJ349" s="383" t="s">
        <v>8</v>
      </c>
      <c r="BK349" s="384" t="s">
        <v>9</v>
      </c>
      <c r="BL349" s="382" t="s">
        <v>4</v>
      </c>
      <c r="BM349" s="383" t="s">
        <v>5</v>
      </c>
      <c r="BN349" s="383" t="s">
        <v>6</v>
      </c>
      <c r="BO349" s="383" t="s">
        <v>7</v>
      </c>
      <c r="BP349" s="383" t="s">
        <v>8</v>
      </c>
      <c r="BQ349" s="384" t="s">
        <v>9</v>
      </c>
      <c r="BR349" s="382" t="s">
        <v>4</v>
      </c>
      <c r="BS349" s="383" t="s">
        <v>5</v>
      </c>
      <c r="BT349" s="383" t="s">
        <v>6</v>
      </c>
      <c r="BU349" s="383" t="s">
        <v>7</v>
      </c>
      <c r="BV349" s="383" t="s">
        <v>8</v>
      </c>
      <c r="BW349" s="384" t="s">
        <v>9</v>
      </c>
      <c r="BX349" s="386" t="s">
        <v>4</v>
      </c>
      <c r="BY349" s="383" t="s">
        <v>5</v>
      </c>
      <c r="BZ349" s="383" t="s">
        <v>6</v>
      </c>
      <c r="CA349" s="383" t="s">
        <v>7</v>
      </c>
      <c r="CB349" s="383" t="s">
        <v>8</v>
      </c>
      <c r="CC349" s="384" t="s">
        <v>9</v>
      </c>
      <c r="CD349" s="382" t="s">
        <v>4</v>
      </c>
      <c r="CE349" s="383" t="s">
        <v>5</v>
      </c>
      <c r="CF349" s="383" t="s">
        <v>6</v>
      </c>
      <c r="CG349" s="383" t="s">
        <v>7</v>
      </c>
      <c r="CH349" s="383" t="s">
        <v>8</v>
      </c>
      <c r="CI349" s="384" t="s">
        <v>9</v>
      </c>
      <c r="CJ349" s="382" t="s">
        <v>4</v>
      </c>
      <c r="CK349" s="383" t="s">
        <v>5</v>
      </c>
      <c r="CL349" s="383" t="s">
        <v>6</v>
      </c>
      <c r="CM349" s="383" t="s">
        <v>7</v>
      </c>
      <c r="CN349" s="383" t="s">
        <v>8</v>
      </c>
      <c r="CO349" s="384" t="s">
        <v>9</v>
      </c>
    </row>
    <row r="350" spans="1:93" ht="51" x14ac:dyDescent="0.2">
      <c r="A350" s="677">
        <v>1</v>
      </c>
      <c r="B350" s="330" t="s">
        <v>411</v>
      </c>
      <c r="C350" s="331" t="s">
        <v>15</v>
      </c>
      <c r="D350" s="1112">
        <v>2407</v>
      </c>
      <c r="E350" s="1113">
        <v>2539</v>
      </c>
      <c r="F350" s="1113">
        <v>2648</v>
      </c>
      <c r="G350" s="1113">
        <v>2760</v>
      </c>
      <c r="H350" s="1113">
        <v>2844</v>
      </c>
      <c r="I350" s="1114">
        <v>2928</v>
      </c>
      <c r="J350" s="418">
        <f>ROUNDUP(D350*0.7014,0)</f>
        <v>1689</v>
      </c>
      <c r="K350" s="419">
        <f t="shared" ref="K350:K367" si="447">ROUNDUP(E350*0.7014,0)</f>
        <v>1781</v>
      </c>
      <c r="L350" s="419">
        <f t="shared" ref="L350:L367" si="448">ROUNDUP(F350*0.7014,0)</f>
        <v>1858</v>
      </c>
      <c r="M350" s="419">
        <f t="shared" ref="M350:M367" si="449">ROUNDUP(G350*0.7014,0)</f>
        <v>1936</v>
      </c>
      <c r="N350" s="419">
        <f t="shared" ref="N350:N367" si="450">ROUNDUP(H350*0.7014,0)</f>
        <v>1995</v>
      </c>
      <c r="O350" s="420">
        <f t="shared" ref="O350:O367" si="451">ROUNDUP(I350*0.7014,0)</f>
        <v>2054</v>
      </c>
      <c r="P350" s="415">
        <f t="shared" ref="P350:P367" si="452">D350*1.25</f>
        <v>3008.75</v>
      </c>
      <c r="Q350" s="416">
        <f t="shared" ref="Q350:Q367" si="453">E350*1.25</f>
        <v>3173.75</v>
      </c>
      <c r="R350" s="416">
        <f t="shared" ref="R350:R367" si="454">F350*1.25</f>
        <v>3310</v>
      </c>
      <c r="S350" s="454">
        <f>G350*1.25*1.15</f>
        <v>3967.4999999999995</v>
      </c>
      <c r="T350" s="454">
        <f t="shared" ref="T350:U365" si="455">H350*1.25*1.15</f>
        <v>4088.2499999999995</v>
      </c>
      <c r="U350" s="454">
        <f t="shared" si="455"/>
        <v>4209</v>
      </c>
      <c r="V350" s="451">
        <f t="shared" ref="V350:V367" si="456">ROUNDUP(P350*0.585,0)</f>
        <v>1761</v>
      </c>
      <c r="W350" s="407">
        <f t="shared" ref="W350:W367" si="457">ROUNDUP(Q350*0.585,0)</f>
        <v>1857</v>
      </c>
      <c r="X350" s="407">
        <f t="shared" ref="X350:X367" si="458">ROUNDUP(R350*0.585,0)</f>
        <v>1937</v>
      </c>
      <c r="Y350" s="407">
        <f t="shared" ref="Y350:Y367" si="459">ROUNDUP(S350*0.585,0)</f>
        <v>2321</v>
      </c>
      <c r="Z350" s="407">
        <f t="shared" ref="Z350:Z367" si="460">ROUNDUP(T350*0.585,0)</f>
        <v>2392</v>
      </c>
      <c r="AA350" s="408">
        <f>ROUNDUP(U350*0.585,0)</f>
        <v>2463</v>
      </c>
      <c r="AB350" s="415">
        <f>P350*1.2</f>
        <v>3610.5</v>
      </c>
      <c r="AC350" s="416">
        <f t="shared" ref="AC350:AC367" si="461">Q350*1.2</f>
        <v>3808.5</v>
      </c>
      <c r="AD350" s="416">
        <f t="shared" ref="AD350:AD367" si="462">R350*1.2</f>
        <v>3972</v>
      </c>
      <c r="AE350" s="416">
        <f t="shared" ref="AE350:AE367" si="463">S350*1.2</f>
        <v>4760.9999999999991</v>
      </c>
      <c r="AF350" s="416">
        <f t="shared" ref="AF350:AF367" si="464">T350*1.2</f>
        <v>4905.8999999999996</v>
      </c>
      <c r="AG350" s="417">
        <f t="shared" ref="AG350:AG367" si="465">U350*1.2</f>
        <v>5050.8</v>
      </c>
      <c r="AH350" s="406">
        <f t="shared" ref="AH350:AH367" si="466">ROUNDUP(AB350*0.585,0)</f>
        <v>2113</v>
      </c>
      <c r="AI350" s="407">
        <f t="shared" ref="AI350:AI367" si="467">ROUNDUP(AC350*0.585,0)</f>
        <v>2228</v>
      </c>
      <c r="AJ350" s="407">
        <f t="shared" ref="AJ350:AJ367" si="468">ROUNDUP(AD350*0.585,0)</f>
        <v>2324</v>
      </c>
      <c r="AK350" s="407">
        <f t="shared" ref="AK350:AK367" si="469">ROUNDUP(AE350*0.585,0)</f>
        <v>2786</v>
      </c>
      <c r="AL350" s="407">
        <f t="shared" ref="AL350:AL367" si="470">ROUNDUP(AF350*0.585,0)</f>
        <v>2870</v>
      </c>
      <c r="AM350" s="408">
        <f t="shared" ref="AM350:AM367" si="471">ROUNDUP(AG350*0.585,0)</f>
        <v>2955</v>
      </c>
      <c r="AN350" s="429">
        <f>(BX350-AB350)/4+AB350</f>
        <v>3869.625</v>
      </c>
      <c r="AO350" s="427">
        <f t="shared" ref="AO350:AO367" si="472">(BY350-AC350)/4+AC350</f>
        <v>4105.375</v>
      </c>
      <c r="AP350" s="427">
        <f t="shared" ref="AP350:AP367" si="473">(BZ350-AD350)/4+AD350</f>
        <v>4290.5</v>
      </c>
      <c r="AQ350" s="467">
        <f t="shared" ref="AQ350:AQ367" si="474">(CA350-AE350)/4+AE350</f>
        <v>4947.9999999999991</v>
      </c>
      <c r="AR350" s="467">
        <f t="shared" ref="AR350:AR367" si="475">(CB350-AF350)/4+AF350</f>
        <v>5091.1749999999993</v>
      </c>
      <c r="AS350" s="468">
        <f t="shared" ref="AS350:AS367" si="476">(CC350-AG350)/4+AG350</f>
        <v>5235.3500000000004</v>
      </c>
      <c r="AT350" s="442">
        <f t="shared" ref="AT350:AT367" si="477">ROUNDUP(AN350*0.585,0)</f>
        <v>2264</v>
      </c>
      <c r="AU350" s="443">
        <f t="shared" ref="AU350:AU367" si="478">ROUNDUP(AO350*0.585,0)</f>
        <v>2402</v>
      </c>
      <c r="AV350" s="443">
        <f t="shared" ref="AV350:AV367" si="479">ROUNDUP(AP350*0.585,0)</f>
        <v>2510</v>
      </c>
      <c r="AW350" s="443">
        <f t="shared" ref="AW350:AW367" si="480">ROUNDUP(AQ350*0.585,0)</f>
        <v>2895</v>
      </c>
      <c r="AX350" s="443">
        <f t="shared" ref="AX350:AX367" si="481">ROUNDUP(AR350*0.585,0)</f>
        <v>2979</v>
      </c>
      <c r="AY350" s="444">
        <f>ROUNDUP(AS350*0.585,0)</f>
        <v>3063</v>
      </c>
      <c r="AZ350" s="415">
        <f>(BX350-AB350)/4+AN350</f>
        <v>4128.75</v>
      </c>
      <c r="BA350" s="416">
        <f t="shared" ref="BA350:BA367" si="482">(BY350-AC350)/4+AO350</f>
        <v>4402.25</v>
      </c>
      <c r="BB350" s="416">
        <f t="shared" ref="BB350:BB367" si="483">(BZ350-AD350)/4+AP350</f>
        <v>4609</v>
      </c>
      <c r="BC350" s="455">
        <f t="shared" ref="BC350:BC367" si="484">(CA350-AE350)/4+AQ350</f>
        <v>5134.9999999999991</v>
      </c>
      <c r="BD350" s="455">
        <f t="shared" ref="BD350:BD367" si="485">(CB350-AF350)/4+AR350</f>
        <v>5276.4499999999989</v>
      </c>
      <c r="BE350" s="456">
        <f t="shared" ref="BE350:BE367" si="486">(CC350-AG350)/4+AS350</f>
        <v>5419.9000000000005</v>
      </c>
      <c r="BF350" s="406">
        <f t="shared" ref="BF350:BF367" si="487">ROUNDUP(AZ350*0.585,0)</f>
        <v>2416</v>
      </c>
      <c r="BG350" s="407">
        <f t="shared" ref="BG350:BG367" si="488">ROUNDUP(BA350*0.585,0)</f>
        <v>2576</v>
      </c>
      <c r="BH350" s="407">
        <f t="shared" ref="BH350:BH367" si="489">ROUNDUP(BB350*0.585,0)</f>
        <v>2697</v>
      </c>
      <c r="BI350" s="407">
        <f t="shared" ref="BI350:BI367" si="490">ROUNDUP(BC350*0.585,0)</f>
        <v>3004</v>
      </c>
      <c r="BJ350" s="407">
        <f t="shared" ref="BJ350:BJ367" si="491">ROUNDUP(BD350*0.585,0)</f>
        <v>3087</v>
      </c>
      <c r="BK350" s="408">
        <f>ROUNDUP(BE350*0.585,0)</f>
        <v>3171</v>
      </c>
      <c r="BL350" s="429">
        <f>(BX350-AB350)/4+AZ350</f>
        <v>4387.875</v>
      </c>
      <c r="BM350" s="434">
        <f t="shared" ref="BM350:BM367" si="492">(BY350-AC350)/4+BA350</f>
        <v>4699.125</v>
      </c>
      <c r="BN350" s="434">
        <f t="shared" ref="BN350:BN367" si="493">(BZ350-AD350)/4+BB350</f>
        <v>4927.5</v>
      </c>
      <c r="BO350" s="455">
        <f t="shared" ref="BO350:BO367" si="494">(CA350-AE350)/4+BC350</f>
        <v>5321.9999999999991</v>
      </c>
      <c r="BP350" s="455">
        <f t="shared" ref="BP350:BP367" si="495">(CB350-AF350)/4+BD350</f>
        <v>5461.7249999999985</v>
      </c>
      <c r="BQ350" s="456">
        <f t="shared" ref="BQ350:BQ367" si="496">(CC350-AG350)/4+BE350</f>
        <v>5604.4500000000007</v>
      </c>
      <c r="BR350" s="442">
        <f t="shared" ref="BR350:BR367" si="497">ROUNDUP(BL350*0.585,0)</f>
        <v>2567</v>
      </c>
      <c r="BS350" s="443">
        <f t="shared" ref="BS350:BS367" si="498">ROUNDUP(BM350*0.585,0)</f>
        <v>2749</v>
      </c>
      <c r="BT350" s="443">
        <f t="shared" ref="BT350:BT367" si="499">ROUNDUP(BN350*0.585,0)</f>
        <v>2883</v>
      </c>
      <c r="BU350" s="443">
        <f t="shared" ref="BU350:BU367" si="500">ROUNDUP(BO350*0.585,0)</f>
        <v>3114</v>
      </c>
      <c r="BV350" s="443">
        <f t="shared" ref="BV350:BV367" si="501">ROUNDUP(BP350*0.585,0)</f>
        <v>3196</v>
      </c>
      <c r="BW350" s="444">
        <f>ROUNDUP(BQ350*0.585,0)</f>
        <v>3279</v>
      </c>
      <c r="BX350" s="430">
        <v>4647</v>
      </c>
      <c r="BY350" s="426">
        <f>ROUNDUP(BX350*$BY$9+BX350,0)</f>
        <v>4996</v>
      </c>
      <c r="BZ350" s="426">
        <f>ROUNDUP(BY350*$BZ$9+BY350,0)</f>
        <v>5246</v>
      </c>
      <c r="CA350" s="426">
        <f>ROUNDUP(BZ350*$CA$9+BZ350,0)</f>
        <v>5509</v>
      </c>
      <c r="CB350" s="426">
        <f>ROUNDUP(CA350*$CB$9+CA350,0)</f>
        <v>5647</v>
      </c>
      <c r="CC350" s="428">
        <f>ROUNDUP(CB350*$CC$9+CB350,0)</f>
        <v>5789</v>
      </c>
      <c r="CD350" s="406">
        <f t="shared" ref="CD350:CD367" si="502">ROUNDUP(BX350*0.585,0)</f>
        <v>2719</v>
      </c>
      <c r="CE350" s="407">
        <f t="shared" ref="CE350:CE367" si="503">ROUNDUP(BY350*0.585,0)</f>
        <v>2923</v>
      </c>
      <c r="CF350" s="407">
        <f t="shared" ref="CF350:CF367" si="504">ROUNDUP(BZ350*0.585,0)</f>
        <v>3069</v>
      </c>
      <c r="CG350" s="407">
        <f t="shared" ref="CG350:CG367" si="505">ROUNDUP(CA350*0.585,0)</f>
        <v>3223</v>
      </c>
      <c r="CH350" s="407">
        <f t="shared" ref="CH350:CH367" si="506">ROUNDUP(CB350*0.585,0)</f>
        <v>3304</v>
      </c>
      <c r="CI350" s="439">
        <f>ROUNDUP(CC350*0.585,0)</f>
        <v>3387</v>
      </c>
      <c r="CJ350" s="402">
        <v>1.86</v>
      </c>
      <c r="CK350" s="403">
        <f t="shared" ref="CK350:CK367" si="507">CJ350*$CK$9+CJ350</f>
        <v>1.9995000000000001</v>
      </c>
      <c r="CL350" s="403">
        <f>CK350*$CL$9+CK350</f>
        <v>2.099475</v>
      </c>
      <c r="CM350" s="403">
        <f>CL350*$CM$9+CL350</f>
        <v>2.2044487500000001</v>
      </c>
      <c r="CN350" s="403">
        <f>CM350*$CN$9+CM350</f>
        <v>2.2595599687500001</v>
      </c>
      <c r="CO350" s="404">
        <f>CN350*$CO$9+CN350</f>
        <v>2.3160489679687499</v>
      </c>
    </row>
    <row r="351" spans="1:93" ht="15" x14ac:dyDescent="0.2">
      <c r="A351" s="679"/>
      <c r="B351" s="332" t="s">
        <v>412</v>
      </c>
      <c r="C351" s="333" t="s">
        <v>15</v>
      </c>
      <c r="D351" s="1115">
        <v>2287</v>
      </c>
      <c r="E351" s="1116">
        <v>2418</v>
      </c>
      <c r="F351" s="1116">
        <v>2526</v>
      </c>
      <c r="G351" s="1116">
        <v>2637</v>
      </c>
      <c r="H351" s="1116">
        <v>2719</v>
      </c>
      <c r="I351" s="1117">
        <v>2803</v>
      </c>
      <c r="J351" s="343">
        <f t="shared" ref="J351:J367" si="508">ROUNDUP(D351*0.7014,0)</f>
        <v>1605</v>
      </c>
      <c r="K351" s="344">
        <f t="shared" si="447"/>
        <v>1696</v>
      </c>
      <c r="L351" s="344">
        <f t="shared" si="448"/>
        <v>1772</v>
      </c>
      <c r="M351" s="344">
        <f t="shared" si="449"/>
        <v>1850</v>
      </c>
      <c r="N351" s="344">
        <f t="shared" si="450"/>
        <v>1908</v>
      </c>
      <c r="O351" s="345">
        <f t="shared" si="451"/>
        <v>1967</v>
      </c>
      <c r="P351" s="257">
        <f t="shared" si="452"/>
        <v>2858.75</v>
      </c>
      <c r="Q351" s="248">
        <f t="shared" si="453"/>
        <v>3022.5</v>
      </c>
      <c r="R351" s="248">
        <f t="shared" si="454"/>
        <v>3157.5</v>
      </c>
      <c r="S351" s="454">
        <f t="shared" ref="S351:U367" si="509">G351*1.25*1.15</f>
        <v>3790.6874999999995</v>
      </c>
      <c r="T351" s="454">
        <f t="shared" si="455"/>
        <v>3908.5624999999995</v>
      </c>
      <c r="U351" s="454">
        <f t="shared" si="455"/>
        <v>4029.3124999999995</v>
      </c>
      <c r="V351" s="452">
        <f t="shared" si="456"/>
        <v>1673</v>
      </c>
      <c r="W351" s="405">
        <f t="shared" si="457"/>
        <v>1769</v>
      </c>
      <c r="X351" s="405">
        <f t="shared" si="458"/>
        <v>1848</v>
      </c>
      <c r="Y351" s="405">
        <f t="shared" si="459"/>
        <v>2218</v>
      </c>
      <c r="Z351" s="405">
        <f t="shared" si="460"/>
        <v>2287</v>
      </c>
      <c r="AA351" s="410">
        <f t="shared" ref="AA351:AA367" si="510">ROUNDUP(U351*0.585,0)</f>
        <v>2358</v>
      </c>
      <c r="AB351" s="257">
        <f t="shared" ref="AB351:AB367" si="511">P351*1.2</f>
        <v>3430.5</v>
      </c>
      <c r="AC351" s="248">
        <f t="shared" si="461"/>
        <v>3627</v>
      </c>
      <c r="AD351" s="248">
        <f t="shared" si="462"/>
        <v>3789</v>
      </c>
      <c r="AE351" s="248">
        <f t="shared" si="463"/>
        <v>4548.8249999999989</v>
      </c>
      <c r="AF351" s="248">
        <f t="shared" si="464"/>
        <v>4690.2749999999996</v>
      </c>
      <c r="AG351" s="258">
        <f t="shared" si="465"/>
        <v>4835.1749999999993</v>
      </c>
      <c r="AH351" s="409">
        <f t="shared" si="466"/>
        <v>2007</v>
      </c>
      <c r="AI351" s="405">
        <f t="shared" si="467"/>
        <v>2122</v>
      </c>
      <c r="AJ351" s="405">
        <f t="shared" si="468"/>
        <v>2217</v>
      </c>
      <c r="AK351" s="405">
        <f t="shared" si="469"/>
        <v>2662</v>
      </c>
      <c r="AL351" s="405">
        <f t="shared" si="470"/>
        <v>2744</v>
      </c>
      <c r="AM351" s="410">
        <f t="shared" si="471"/>
        <v>2829</v>
      </c>
      <c r="AN351" s="263">
        <f t="shared" ref="AN351:AN367" si="512">(BX351-AB351)/4+AB351</f>
        <v>3659.125</v>
      </c>
      <c r="AO351" s="366">
        <f t="shared" si="472"/>
        <v>3888</v>
      </c>
      <c r="AP351" s="366">
        <f t="shared" si="473"/>
        <v>4068</v>
      </c>
      <c r="AQ351" s="469">
        <f t="shared" si="474"/>
        <v>4699.3687499999996</v>
      </c>
      <c r="AR351" s="469">
        <f t="shared" si="475"/>
        <v>4837.7062499999993</v>
      </c>
      <c r="AS351" s="470">
        <f t="shared" si="476"/>
        <v>4979.3812499999995</v>
      </c>
      <c r="AT351" s="445">
        <f t="shared" si="477"/>
        <v>2141</v>
      </c>
      <c r="AU351" s="446">
        <f t="shared" si="478"/>
        <v>2275</v>
      </c>
      <c r="AV351" s="446">
        <f t="shared" si="479"/>
        <v>2380</v>
      </c>
      <c r="AW351" s="446">
        <f t="shared" si="480"/>
        <v>2750</v>
      </c>
      <c r="AX351" s="446">
        <f t="shared" si="481"/>
        <v>2831</v>
      </c>
      <c r="AY351" s="447">
        <f t="shared" ref="AY351:AY367" si="513">ROUNDUP(AS351*0.585,0)</f>
        <v>2913</v>
      </c>
      <c r="AZ351" s="257">
        <f t="shared" ref="AZ351:AZ367" si="514">(BX351-AB351)/4+AN351</f>
        <v>3887.75</v>
      </c>
      <c r="BA351" s="248">
        <f t="shared" si="482"/>
        <v>4149</v>
      </c>
      <c r="BB351" s="248">
        <f t="shared" si="483"/>
        <v>4347</v>
      </c>
      <c r="BC351" s="454">
        <f t="shared" si="484"/>
        <v>4849.9125000000004</v>
      </c>
      <c r="BD351" s="454">
        <f t="shared" si="485"/>
        <v>4985.1374999999989</v>
      </c>
      <c r="BE351" s="457">
        <f t="shared" si="486"/>
        <v>5123.5874999999996</v>
      </c>
      <c r="BF351" s="409">
        <f t="shared" si="487"/>
        <v>2275</v>
      </c>
      <c r="BG351" s="405">
        <f t="shared" si="488"/>
        <v>2428</v>
      </c>
      <c r="BH351" s="405">
        <f t="shared" si="489"/>
        <v>2543</v>
      </c>
      <c r="BI351" s="405">
        <f t="shared" si="490"/>
        <v>2838</v>
      </c>
      <c r="BJ351" s="405">
        <f t="shared" si="491"/>
        <v>2917</v>
      </c>
      <c r="BK351" s="410">
        <f t="shared" ref="BK351:BK367" si="515">ROUNDUP(BE351*0.585,0)</f>
        <v>2998</v>
      </c>
      <c r="BL351" s="263">
        <f t="shared" ref="BL351:BL367" si="516">(BX351-AB351)/4+AZ351</f>
        <v>4116.375</v>
      </c>
      <c r="BM351" s="264">
        <f t="shared" si="492"/>
        <v>4410</v>
      </c>
      <c r="BN351" s="264">
        <f t="shared" si="493"/>
        <v>4626</v>
      </c>
      <c r="BO351" s="454">
        <f t="shared" si="494"/>
        <v>5000.4562500000011</v>
      </c>
      <c r="BP351" s="454">
        <f t="shared" si="495"/>
        <v>5132.5687499999985</v>
      </c>
      <c r="BQ351" s="457">
        <f t="shared" si="496"/>
        <v>5267.7937499999998</v>
      </c>
      <c r="BR351" s="445">
        <f t="shared" si="497"/>
        <v>2409</v>
      </c>
      <c r="BS351" s="446">
        <f t="shared" si="498"/>
        <v>2580</v>
      </c>
      <c r="BT351" s="446">
        <f t="shared" si="499"/>
        <v>2707</v>
      </c>
      <c r="BU351" s="446">
        <f t="shared" si="500"/>
        <v>2926</v>
      </c>
      <c r="BV351" s="446">
        <f t="shared" si="501"/>
        <v>3003</v>
      </c>
      <c r="BW351" s="447">
        <f t="shared" ref="BW351:BW367" si="517">ROUNDUP(BQ351*0.585,0)</f>
        <v>3082</v>
      </c>
      <c r="BX351" s="252">
        <v>4345</v>
      </c>
      <c r="BY351" s="387">
        <f t="shared" ref="BY351:BY367" si="518">ROUNDUP(BX351*$BY$9+BX351,0)</f>
        <v>4671</v>
      </c>
      <c r="BZ351" s="387">
        <f t="shared" ref="BZ351:BZ367" si="519">ROUNDUP(BY351*$BZ$9+BY351,0)</f>
        <v>4905</v>
      </c>
      <c r="CA351" s="387">
        <f t="shared" ref="CA351:CA367" si="520">ROUNDUP(BZ351*$CA$9+BZ351,0)</f>
        <v>5151</v>
      </c>
      <c r="CB351" s="387">
        <f t="shared" ref="CB351:CB367" si="521">ROUNDUP(CA351*$CB$9+CA351,0)</f>
        <v>5280</v>
      </c>
      <c r="CC351" s="388">
        <f t="shared" ref="CC351:CC367" si="522">ROUNDUP(CB351*$CC$9+CB351,0)</f>
        <v>5412</v>
      </c>
      <c r="CD351" s="409">
        <f t="shared" si="502"/>
        <v>2542</v>
      </c>
      <c r="CE351" s="405">
        <f t="shared" si="503"/>
        <v>2733</v>
      </c>
      <c r="CF351" s="405">
        <f t="shared" si="504"/>
        <v>2870</v>
      </c>
      <c r="CG351" s="405">
        <f t="shared" si="505"/>
        <v>3014</v>
      </c>
      <c r="CH351" s="405">
        <f t="shared" si="506"/>
        <v>3089</v>
      </c>
      <c r="CI351" s="440">
        <f t="shared" ref="CI351:CI367" si="523">ROUNDUP(CC351*0.585,0)</f>
        <v>3167</v>
      </c>
      <c r="CJ351" s="246">
        <v>1.74</v>
      </c>
      <c r="CK351" s="389">
        <f t="shared" si="507"/>
        <v>1.8705000000000001</v>
      </c>
      <c r="CL351" s="389">
        <f t="shared" ref="CL351:CL367" si="524">CK351*$CL$9+CK351</f>
        <v>1.9640250000000001</v>
      </c>
      <c r="CM351" s="389">
        <f t="shared" ref="CM351:CM367" si="525">CL351*$CM$9+CL351</f>
        <v>2.0622262500000001</v>
      </c>
      <c r="CN351" s="389">
        <f t="shared" ref="CN351:CN367" si="526">CM351*$CN$9+CM351</f>
        <v>2.1137819062500003</v>
      </c>
      <c r="CO351" s="390">
        <f t="shared" ref="CO351:CO367" si="527">CN351*$CO$9+CN351</f>
        <v>2.1666264539062503</v>
      </c>
    </row>
    <row r="352" spans="1:93" ht="15" x14ac:dyDescent="0.2">
      <c r="A352" s="679"/>
      <c r="B352" s="332" t="s">
        <v>413</v>
      </c>
      <c r="C352" s="333" t="s">
        <v>15</v>
      </c>
      <c r="D352" s="1115">
        <v>2208</v>
      </c>
      <c r="E352" s="1116">
        <v>2334</v>
      </c>
      <c r="F352" s="1116">
        <v>2437</v>
      </c>
      <c r="G352" s="1116">
        <v>2544</v>
      </c>
      <c r="H352" s="1116">
        <v>2624</v>
      </c>
      <c r="I352" s="1117">
        <v>2705</v>
      </c>
      <c r="J352" s="343">
        <f t="shared" si="508"/>
        <v>1549</v>
      </c>
      <c r="K352" s="344">
        <f t="shared" si="447"/>
        <v>1638</v>
      </c>
      <c r="L352" s="344">
        <f t="shared" si="448"/>
        <v>1710</v>
      </c>
      <c r="M352" s="344">
        <f t="shared" si="449"/>
        <v>1785</v>
      </c>
      <c r="N352" s="344">
        <f t="shared" si="450"/>
        <v>1841</v>
      </c>
      <c r="O352" s="345">
        <f t="shared" si="451"/>
        <v>1898</v>
      </c>
      <c r="P352" s="257">
        <f t="shared" si="452"/>
        <v>2760</v>
      </c>
      <c r="Q352" s="248">
        <f t="shared" si="453"/>
        <v>2917.5</v>
      </c>
      <c r="R352" s="248">
        <f t="shared" si="454"/>
        <v>3046.25</v>
      </c>
      <c r="S352" s="454">
        <f t="shared" si="509"/>
        <v>3656.9999999999995</v>
      </c>
      <c r="T352" s="454">
        <f t="shared" si="455"/>
        <v>3771.9999999999995</v>
      </c>
      <c r="U352" s="454">
        <f t="shared" si="455"/>
        <v>3888.4374999999995</v>
      </c>
      <c r="V352" s="452">
        <f t="shared" si="456"/>
        <v>1615</v>
      </c>
      <c r="W352" s="405">
        <f t="shared" si="457"/>
        <v>1707</v>
      </c>
      <c r="X352" s="405">
        <f t="shared" si="458"/>
        <v>1783</v>
      </c>
      <c r="Y352" s="405">
        <f t="shared" si="459"/>
        <v>2140</v>
      </c>
      <c r="Z352" s="405">
        <f t="shared" si="460"/>
        <v>2207</v>
      </c>
      <c r="AA352" s="410">
        <f t="shared" si="510"/>
        <v>2275</v>
      </c>
      <c r="AB352" s="257">
        <f t="shared" si="511"/>
        <v>3312</v>
      </c>
      <c r="AC352" s="248">
        <f t="shared" si="461"/>
        <v>3501</v>
      </c>
      <c r="AD352" s="248">
        <f t="shared" si="462"/>
        <v>3655.5</v>
      </c>
      <c r="AE352" s="248">
        <f t="shared" si="463"/>
        <v>4388.3999999999996</v>
      </c>
      <c r="AF352" s="248">
        <f t="shared" si="464"/>
        <v>4526.3999999999996</v>
      </c>
      <c r="AG352" s="258">
        <f t="shared" si="465"/>
        <v>4666.1249999999991</v>
      </c>
      <c r="AH352" s="409">
        <f t="shared" si="466"/>
        <v>1938</v>
      </c>
      <c r="AI352" s="405">
        <f t="shared" si="467"/>
        <v>2049</v>
      </c>
      <c r="AJ352" s="405">
        <f t="shared" si="468"/>
        <v>2139</v>
      </c>
      <c r="AK352" s="405">
        <f t="shared" si="469"/>
        <v>2568</v>
      </c>
      <c r="AL352" s="405">
        <f t="shared" si="470"/>
        <v>2648</v>
      </c>
      <c r="AM352" s="410">
        <f t="shared" si="471"/>
        <v>2730</v>
      </c>
      <c r="AN352" s="263">
        <f t="shared" si="512"/>
        <v>3527.25</v>
      </c>
      <c r="AO352" s="366">
        <f t="shared" si="472"/>
        <v>3747.25</v>
      </c>
      <c r="AP352" s="366">
        <f t="shared" si="473"/>
        <v>3919.375</v>
      </c>
      <c r="AQ352" s="469">
        <f t="shared" si="474"/>
        <v>4528.0499999999993</v>
      </c>
      <c r="AR352" s="469">
        <f t="shared" si="475"/>
        <v>4662.5499999999993</v>
      </c>
      <c r="AS352" s="470">
        <f t="shared" si="476"/>
        <v>4799.0937499999991</v>
      </c>
      <c r="AT352" s="445">
        <f t="shared" si="477"/>
        <v>2064</v>
      </c>
      <c r="AU352" s="446">
        <f t="shared" si="478"/>
        <v>2193</v>
      </c>
      <c r="AV352" s="446">
        <f t="shared" si="479"/>
        <v>2293</v>
      </c>
      <c r="AW352" s="446">
        <f t="shared" si="480"/>
        <v>2649</v>
      </c>
      <c r="AX352" s="446">
        <f t="shared" si="481"/>
        <v>2728</v>
      </c>
      <c r="AY352" s="447">
        <f t="shared" si="513"/>
        <v>2808</v>
      </c>
      <c r="AZ352" s="257">
        <f t="shared" si="514"/>
        <v>3742.5</v>
      </c>
      <c r="BA352" s="248">
        <f t="shared" si="482"/>
        <v>3993.5</v>
      </c>
      <c r="BB352" s="248">
        <f t="shared" si="483"/>
        <v>4183.25</v>
      </c>
      <c r="BC352" s="454">
        <f t="shared" si="484"/>
        <v>4667.6999999999989</v>
      </c>
      <c r="BD352" s="454">
        <f t="shared" si="485"/>
        <v>4798.6999999999989</v>
      </c>
      <c r="BE352" s="457">
        <f t="shared" si="486"/>
        <v>4932.0624999999991</v>
      </c>
      <c r="BF352" s="409">
        <f t="shared" si="487"/>
        <v>2190</v>
      </c>
      <c r="BG352" s="405">
        <f t="shared" si="488"/>
        <v>2337</v>
      </c>
      <c r="BH352" s="405">
        <f t="shared" si="489"/>
        <v>2448</v>
      </c>
      <c r="BI352" s="405">
        <f t="shared" si="490"/>
        <v>2731</v>
      </c>
      <c r="BJ352" s="405">
        <f t="shared" si="491"/>
        <v>2808</v>
      </c>
      <c r="BK352" s="410">
        <f t="shared" si="515"/>
        <v>2886</v>
      </c>
      <c r="BL352" s="263">
        <f t="shared" si="516"/>
        <v>3957.75</v>
      </c>
      <c r="BM352" s="264">
        <f t="shared" si="492"/>
        <v>4239.75</v>
      </c>
      <c r="BN352" s="264">
        <f t="shared" si="493"/>
        <v>4447.125</v>
      </c>
      <c r="BO352" s="454">
        <f t="shared" si="494"/>
        <v>4807.3499999999985</v>
      </c>
      <c r="BP352" s="454">
        <f t="shared" si="495"/>
        <v>4934.8499999999985</v>
      </c>
      <c r="BQ352" s="457">
        <f t="shared" si="496"/>
        <v>5065.0312499999991</v>
      </c>
      <c r="BR352" s="445">
        <f t="shared" si="497"/>
        <v>2316</v>
      </c>
      <c r="BS352" s="446">
        <f t="shared" si="498"/>
        <v>2481</v>
      </c>
      <c r="BT352" s="446">
        <f t="shared" si="499"/>
        <v>2602</v>
      </c>
      <c r="BU352" s="446">
        <f t="shared" si="500"/>
        <v>2813</v>
      </c>
      <c r="BV352" s="446">
        <f t="shared" si="501"/>
        <v>2887</v>
      </c>
      <c r="BW352" s="447">
        <f t="shared" si="517"/>
        <v>2964</v>
      </c>
      <c r="BX352" s="252">
        <v>4173</v>
      </c>
      <c r="BY352" s="387">
        <f t="shared" si="518"/>
        <v>4486</v>
      </c>
      <c r="BZ352" s="387">
        <f t="shared" si="519"/>
        <v>4711</v>
      </c>
      <c r="CA352" s="387">
        <f t="shared" si="520"/>
        <v>4947</v>
      </c>
      <c r="CB352" s="387">
        <f t="shared" si="521"/>
        <v>5071</v>
      </c>
      <c r="CC352" s="388">
        <f t="shared" si="522"/>
        <v>5198</v>
      </c>
      <c r="CD352" s="409">
        <f t="shared" si="502"/>
        <v>2442</v>
      </c>
      <c r="CE352" s="405">
        <f t="shared" si="503"/>
        <v>2625</v>
      </c>
      <c r="CF352" s="405">
        <f t="shared" si="504"/>
        <v>2756</v>
      </c>
      <c r="CG352" s="405">
        <f t="shared" si="505"/>
        <v>2894</v>
      </c>
      <c r="CH352" s="405">
        <f t="shared" si="506"/>
        <v>2967</v>
      </c>
      <c r="CI352" s="440">
        <f t="shared" si="523"/>
        <v>3041</v>
      </c>
      <c r="CJ352" s="246">
        <v>1.67</v>
      </c>
      <c r="CK352" s="389">
        <f t="shared" si="507"/>
        <v>1.79525</v>
      </c>
      <c r="CL352" s="389">
        <f t="shared" si="524"/>
        <v>1.8850125</v>
      </c>
      <c r="CM352" s="389">
        <f t="shared" si="525"/>
        <v>1.9792631249999999</v>
      </c>
      <c r="CN352" s="389">
        <f t="shared" si="526"/>
        <v>2.0287447031250001</v>
      </c>
      <c r="CO352" s="390">
        <f t="shared" si="527"/>
        <v>2.079463320703125</v>
      </c>
    </row>
    <row r="353" spans="1:93" ht="15.75" thickBot="1" x14ac:dyDescent="0.25">
      <c r="A353" s="678"/>
      <c r="B353" s="334" t="s">
        <v>206</v>
      </c>
      <c r="C353" s="335" t="s">
        <v>15</v>
      </c>
      <c r="D353" s="1118">
        <v>1604</v>
      </c>
      <c r="E353" s="1119">
        <v>1662</v>
      </c>
      <c r="F353" s="1119">
        <v>1703</v>
      </c>
      <c r="G353" s="1119">
        <v>1747</v>
      </c>
      <c r="H353" s="1119">
        <v>1770</v>
      </c>
      <c r="I353" s="1120">
        <v>1793</v>
      </c>
      <c r="J353" s="421">
        <f t="shared" si="508"/>
        <v>1126</v>
      </c>
      <c r="K353" s="422">
        <f t="shared" si="447"/>
        <v>1166</v>
      </c>
      <c r="L353" s="422">
        <f t="shared" si="448"/>
        <v>1195</v>
      </c>
      <c r="M353" s="422">
        <f t="shared" si="449"/>
        <v>1226</v>
      </c>
      <c r="N353" s="422">
        <f t="shared" si="450"/>
        <v>1242</v>
      </c>
      <c r="O353" s="423">
        <f t="shared" si="451"/>
        <v>1258</v>
      </c>
      <c r="P353" s="260">
        <f t="shared" si="452"/>
        <v>2005</v>
      </c>
      <c r="Q353" s="261">
        <f t="shared" si="453"/>
        <v>2077.5</v>
      </c>
      <c r="R353" s="261">
        <f t="shared" si="454"/>
        <v>2128.75</v>
      </c>
      <c r="S353" s="454">
        <f t="shared" si="509"/>
        <v>2511.3125</v>
      </c>
      <c r="T353" s="454">
        <f t="shared" si="455"/>
        <v>2544.375</v>
      </c>
      <c r="U353" s="454">
        <f t="shared" si="455"/>
        <v>2577.4375</v>
      </c>
      <c r="V353" s="453">
        <f t="shared" si="456"/>
        <v>1173</v>
      </c>
      <c r="W353" s="412">
        <f t="shared" si="457"/>
        <v>1216</v>
      </c>
      <c r="X353" s="412">
        <f t="shared" si="458"/>
        <v>1246</v>
      </c>
      <c r="Y353" s="412">
        <f t="shared" si="459"/>
        <v>1470</v>
      </c>
      <c r="Z353" s="412">
        <f t="shared" si="460"/>
        <v>1489</v>
      </c>
      <c r="AA353" s="413">
        <f t="shared" si="510"/>
        <v>1508</v>
      </c>
      <c r="AB353" s="260">
        <f t="shared" si="511"/>
        <v>2406</v>
      </c>
      <c r="AC353" s="261">
        <f t="shared" si="461"/>
        <v>2493</v>
      </c>
      <c r="AD353" s="261">
        <f t="shared" si="462"/>
        <v>2554.5</v>
      </c>
      <c r="AE353" s="261">
        <f t="shared" si="463"/>
        <v>3013.5749999999998</v>
      </c>
      <c r="AF353" s="261">
        <f t="shared" si="464"/>
        <v>3053.25</v>
      </c>
      <c r="AG353" s="262">
        <f t="shared" si="465"/>
        <v>3092.9249999999997</v>
      </c>
      <c r="AH353" s="411">
        <f t="shared" si="466"/>
        <v>1408</v>
      </c>
      <c r="AI353" s="412">
        <f t="shared" si="467"/>
        <v>1459</v>
      </c>
      <c r="AJ353" s="412">
        <f t="shared" si="468"/>
        <v>1495</v>
      </c>
      <c r="AK353" s="412">
        <f t="shared" si="469"/>
        <v>1763</v>
      </c>
      <c r="AL353" s="412">
        <f t="shared" si="470"/>
        <v>1787</v>
      </c>
      <c r="AM353" s="413">
        <f t="shared" si="471"/>
        <v>1810</v>
      </c>
      <c r="AN353" s="269">
        <f t="shared" si="512"/>
        <v>2792</v>
      </c>
      <c r="AO353" s="432">
        <f t="shared" si="472"/>
        <v>2931.5</v>
      </c>
      <c r="AP353" s="432">
        <f t="shared" si="473"/>
        <v>3030.875</v>
      </c>
      <c r="AQ353" s="471">
        <f t="shared" si="474"/>
        <v>3430.9312499999996</v>
      </c>
      <c r="AR353" s="471">
        <f t="shared" si="475"/>
        <v>3490.1875</v>
      </c>
      <c r="AS353" s="472">
        <f t="shared" si="476"/>
        <v>3550.1937499999999</v>
      </c>
      <c r="AT353" s="448">
        <f t="shared" si="477"/>
        <v>1634</v>
      </c>
      <c r="AU353" s="449">
        <f t="shared" si="478"/>
        <v>1715</v>
      </c>
      <c r="AV353" s="449">
        <f t="shared" si="479"/>
        <v>1774</v>
      </c>
      <c r="AW353" s="449">
        <f t="shared" si="480"/>
        <v>2008</v>
      </c>
      <c r="AX353" s="449">
        <f t="shared" si="481"/>
        <v>2042</v>
      </c>
      <c r="AY353" s="450">
        <f t="shared" si="513"/>
        <v>2077</v>
      </c>
      <c r="AZ353" s="260">
        <f t="shared" si="514"/>
        <v>3178</v>
      </c>
      <c r="BA353" s="261">
        <f t="shared" si="482"/>
        <v>3370</v>
      </c>
      <c r="BB353" s="261">
        <f t="shared" si="483"/>
        <v>3507.25</v>
      </c>
      <c r="BC353" s="458">
        <f t="shared" si="484"/>
        <v>3848.2874999999995</v>
      </c>
      <c r="BD353" s="458">
        <f t="shared" si="485"/>
        <v>3927.125</v>
      </c>
      <c r="BE353" s="459">
        <f t="shared" si="486"/>
        <v>4007.4625000000001</v>
      </c>
      <c r="BF353" s="411">
        <f t="shared" si="487"/>
        <v>1860</v>
      </c>
      <c r="BG353" s="412">
        <f t="shared" si="488"/>
        <v>1972</v>
      </c>
      <c r="BH353" s="412">
        <f t="shared" si="489"/>
        <v>2052</v>
      </c>
      <c r="BI353" s="412">
        <f t="shared" si="490"/>
        <v>2252</v>
      </c>
      <c r="BJ353" s="412">
        <f t="shared" si="491"/>
        <v>2298</v>
      </c>
      <c r="BK353" s="413">
        <f t="shared" si="515"/>
        <v>2345</v>
      </c>
      <c r="BL353" s="269">
        <f t="shared" si="516"/>
        <v>3564</v>
      </c>
      <c r="BM353" s="270">
        <f t="shared" si="492"/>
        <v>3808.5</v>
      </c>
      <c r="BN353" s="270">
        <f t="shared" si="493"/>
        <v>3983.625</v>
      </c>
      <c r="BO353" s="458">
        <f t="shared" si="494"/>
        <v>4265.6437499999993</v>
      </c>
      <c r="BP353" s="458">
        <f t="shared" si="495"/>
        <v>4364.0625</v>
      </c>
      <c r="BQ353" s="459">
        <f t="shared" si="496"/>
        <v>4464.7312499999998</v>
      </c>
      <c r="BR353" s="448">
        <f t="shared" si="497"/>
        <v>2085</v>
      </c>
      <c r="BS353" s="449">
        <f t="shared" si="498"/>
        <v>2228</v>
      </c>
      <c r="BT353" s="449">
        <f t="shared" si="499"/>
        <v>2331</v>
      </c>
      <c r="BU353" s="449">
        <f t="shared" si="500"/>
        <v>2496</v>
      </c>
      <c r="BV353" s="449">
        <f t="shared" si="501"/>
        <v>2553</v>
      </c>
      <c r="BW353" s="450">
        <f t="shared" si="517"/>
        <v>2612</v>
      </c>
      <c r="BX353" s="253">
        <v>3950</v>
      </c>
      <c r="BY353" s="431">
        <f t="shared" si="518"/>
        <v>4247</v>
      </c>
      <c r="BZ353" s="431">
        <f t="shared" si="519"/>
        <v>4460</v>
      </c>
      <c r="CA353" s="431">
        <f t="shared" si="520"/>
        <v>4683</v>
      </c>
      <c r="CB353" s="431">
        <f t="shared" si="521"/>
        <v>4801</v>
      </c>
      <c r="CC353" s="433">
        <f t="shared" si="522"/>
        <v>4922</v>
      </c>
      <c r="CD353" s="411">
        <f t="shared" si="502"/>
        <v>2311</v>
      </c>
      <c r="CE353" s="412">
        <f t="shared" si="503"/>
        <v>2485</v>
      </c>
      <c r="CF353" s="412">
        <f t="shared" si="504"/>
        <v>2610</v>
      </c>
      <c r="CG353" s="412">
        <f t="shared" si="505"/>
        <v>2740</v>
      </c>
      <c r="CH353" s="412">
        <f t="shared" si="506"/>
        <v>2809</v>
      </c>
      <c r="CI353" s="441">
        <f t="shared" si="523"/>
        <v>2880</v>
      </c>
      <c r="CJ353" s="247">
        <v>1.58</v>
      </c>
      <c r="CK353" s="391">
        <f t="shared" si="507"/>
        <v>1.6985000000000001</v>
      </c>
      <c r="CL353" s="391">
        <f t="shared" si="524"/>
        <v>1.783425</v>
      </c>
      <c r="CM353" s="391">
        <f t="shared" si="525"/>
        <v>1.87259625</v>
      </c>
      <c r="CN353" s="391">
        <f t="shared" si="526"/>
        <v>1.91941115625</v>
      </c>
      <c r="CO353" s="392">
        <f t="shared" si="527"/>
        <v>1.9673964351562501</v>
      </c>
    </row>
    <row r="354" spans="1:93" ht="51" x14ac:dyDescent="0.2">
      <c r="A354" s="677">
        <v>2</v>
      </c>
      <c r="B354" s="330" t="s">
        <v>414</v>
      </c>
      <c r="C354" s="331" t="s">
        <v>195</v>
      </c>
      <c r="D354" s="1112">
        <v>2013</v>
      </c>
      <c r="E354" s="1113">
        <v>2126</v>
      </c>
      <c r="F354" s="1113">
        <v>2220</v>
      </c>
      <c r="G354" s="1113">
        <v>2317</v>
      </c>
      <c r="H354" s="1113">
        <v>2389</v>
      </c>
      <c r="I354" s="1114">
        <v>2461</v>
      </c>
      <c r="J354" s="418">
        <f t="shared" si="508"/>
        <v>1412</v>
      </c>
      <c r="K354" s="419">
        <f t="shared" si="447"/>
        <v>1492</v>
      </c>
      <c r="L354" s="419">
        <f t="shared" si="448"/>
        <v>1558</v>
      </c>
      <c r="M354" s="419">
        <f t="shared" si="449"/>
        <v>1626</v>
      </c>
      <c r="N354" s="419">
        <f t="shared" si="450"/>
        <v>1676</v>
      </c>
      <c r="O354" s="420">
        <f t="shared" si="451"/>
        <v>1727</v>
      </c>
      <c r="P354" s="415">
        <f t="shared" si="452"/>
        <v>2516.25</v>
      </c>
      <c r="Q354" s="416">
        <f t="shared" si="453"/>
        <v>2657.5</v>
      </c>
      <c r="R354" s="416">
        <f t="shared" si="454"/>
        <v>2775</v>
      </c>
      <c r="S354" s="454">
        <f t="shared" si="509"/>
        <v>3330.6874999999995</v>
      </c>
      <c r="T354" s="454">
        <f t="shared" si="455"/>
        <v>3434.1874999999995</v>
      </c>
      <c r="U354" s="454">
        <f t="shared" si="455"/>
        <v>3537.6874999999995</v>
      </c>
      <c r="V354" s="451">
        <f t="shared" si="456"/>
        <v>1473</v>
      </c>
      <c r="W354" s="407">
        <f t="shared" si="457"/>
        <v>1555</v>
      </c>
      <c r="X354" s="407">
        <f t="shared" si="458"/>
        <v>1624</v>
      </c>
      <c r="Y354" s="407">
        <f t="shared" si="459"/>
        <v>1949</v>
      </c>
      <c r="Z354" s="407">
        <f t="shared" si="460"/>
        <v>2009</v>
      </c>
      <c r="AA354" s="408">
        <f t="shared" si="510"/>
        <v>2070</v>
      </c>
      <c r="AB354" s="415">
        <f t="shared" si="511"/>
        <v>3019.5</v>
      </c>
      <c r="AC354" s="416">
        <f t="shared" si="461"/>
        <v>3189</v>
      </c>
      <c r="AD354" s="416">
        <f t="shared" si="462"/>
        <v>3330</v>
      </c>
      <c r="AE354" s="416">
        <f t="shared" si="463"/>
        <v>3996.8249999999994</v>
      </c>
      <c r="AF354" s="416">
        <f t="shared" si="464"/>
        <v>4121.0249999999996</v>
      </c>
      <c r="AG354" s="417">
        <f t="shared" si="465"/>
        <v>4245.2249999999995</v>
      </c>
      <c r="AH354" s="406">
        <f t="shared" si="466"/>
        <v>1767</v>
      </c>
      <c r="AI354" s="407">
        <f t="shared" si="467"/>
        <v>1866</v>
      </c>
      <c r="AJ354" s="407">
        <f t="shared" si="468"/>
        <v>1949</v>
      </c>
      <c r="AK354" s="407">
        <f t="shared" si="469"/>
        <v>2339</v>
      </c>
      <c r="AL354" s="407">
        <f t="shared" si="470"/>
        <v>2411</v>
      </c>
      <c r="AM354" s="408">
        <f t="shared" si="471"/>
        <v>2484</v>
      </c>
      <c r="AN354" s="429">
        <f t="shared" si="512"/>
        <v>3286.375</v>
      </c>
      <c r="AO354" s="427">
        <f t="shared" si="472"/>
        <v>3490.25</v>
      </c>
      <c r="AP354" s="427">
        <f t="shared" si="473"/>
        <v>3651</v>
      </c>
      <c r="AQ354" s="467">
        <f t="shared" si="474"/>
        <v>4208.8687499999996</v>
      </c>
      <c r="AR354" s="467">
        <f t="shared" si="475"/>
        <v>4332.5187499999993</v>
      </c>
      <c r="AS354" s="468">
        <f t="shared" si="476"/>
        <v>4456.9187499999998</v>
      </c>
      <c r="AT354" s="442">
        <f t="shared" si="477"/>
        <v>1923</v>
      </c>
      <c r="AU354" s="443">
        <f t="shared" si="478"/>
        <v>2042</v>
      </c>
      <c r="AV354" s="443">
        <f t="shared" si="479"/>
        <v>2136</v>
      </c>
      <c r="AW354" s="443">
        <f t="shared" si="480"/>
        <v>2463</v>
      </c>
      <c r="AX354" s="443">
        <f t="shared" si="481"/>
        <v>2535</v>
      </c>
      <c r="AY354" s="444">
        <f t="shared" si="513"/>
        <v>2608</v>
      </c>
      <c r="AZ354" s="415">
        <f t="shared" si="514"/>
        <v>3553.25</v>
      </c>
      <c r="BA354" s="416">
        <f t="shared" si="482"/>
        <v>3791.5</v>
      </c>
      <c r="BB354" s="416">
        <f t="shared" si="483"/>
        <v>3972</v>
      </c>
      <c r="BC354" s="455">
        <f t="shared" si="484"/>
        <v>4420.9124999999995</v>
      </c>
      <c r="BD354" s="455">
        <f t="shared" si="485"/>
        <v>4544.0124999999989</v>
      </c>
      <c r="BE354" s="456">
        <f t="shared" si="486"/>
        <v>4668.6125000000002</v>
      </c>
      <c r="BF354" s="406">
        <f t="shared" si="487"/>
        <v>2079</v>
      </c>
      <c r="BG354" s="407">
        <f t="shared" si="488"/>
        <v>2219</v>
      </c>
      <c r="BH354" s="407">
        <f t="shared" si="489"/>
        <v>2324</v>
      </c>
      <c r="BI354" s="407">
        <f t="shared" si="490"/>
        <v>2587</v>
      </c>
      <c r="BJ354" s="407">
        <f t="shared" si="491"/>
        <v>2659</v>
      </c>
      <c r="BK354" s="408">
        <f t="shared" si="515"/>
        <v>2732</v>
      </c>
      <c r="BL354" s="429">
        <f t="shared" si="516"/>
        <v>3820.125</v>
      </c>
      <c r="BM354" s="434">
        <f t="shared" si="492"/>
        <v>4092.75</v>
      </c>
      <c r="BN354" s="434">
        <f t="shared" si="493"/>
        <v>4293</v>
      </c>
      <c r="BO354" s="455">
        <f t="shared" si="494"/>
        <v>4632.9562499999993</v>
      </c>
      <c r="BP354" s="455">
        <f t="shared" si="495"/>
        <v>4755.5062499999985</v>
      </c>
      <c r="BQ354" s="456">
        <f t="shared" si="496"/>
        <v>4880.3062500000005</v>
      </c>
      <c r="BR354" s="442">
        <f t="shared" si="497"/>
        <v>2235</v>
      </c>
      <c r="BS354" s="443">
        <f t="shared" si="498"/>
        <v>2395</v>
      </c>
      <c r="BT354" s="443">
        <f t="shared" si="499"/>
        <v>2512</v>
      </c>
      <c r="BU354" s="443">
        <f t="shared" si="500"/>
        <v>2711</v>
      </c>
      <c r="BV354" s="443">
        <f t="shared" si="501"/>
        <v>2782</v>
      </c>
      <c r="BW354" s="444">
        <f t="shared" si="517"/>
        <v>2855</v>
      </c>
      <c r="BX354" s="430">
        <v>4087</v>
      </c>
      <c r="BY354" s="426">
        <f t="shared" si="518"/>
        <v>4394</v>
      </c>
      <c r="BZ354" s="426">
        <f t="shared" si="519"/>
        <v>4614</v>
      </c>
      <c r="CA354" s="426">
        <f t="shared" si="520"/>
        <v>4845</v>
      </c>
      <c r="CB354" s="426">
        <f t="shared" si="521"/>
        <v>4967</v>
      </c>
      <c r="CC354" s="428">
        <f t="shared" si="522"/>
        <v>5092</v>
      </c>
      <c r="CD354" s="406">
        <f t="shared" si="502"/>
        <v>2391</v>
      </c>
      <c r="CE354" s="407">
        <f t="shared" si="503"/>
        <v>2571</v>
      </c>
      <c r="CF354" s="407">
        <f t="shared" si="504"/>
        <v>2700</v>
      </c>
      <c r="CG354" s="407">
        <f t="shared" si="505"/>
        <v>2835</v>
      </c>
      <c r="CH354" s="407">
        <f t="shared" si="506"/>
        <v>2906</v>
      </c>
      <c r="CI354" s="439">
        <f t="shared" si="523"/>
        <v>2979</v>
      </c>
      <c r="CJ354" s="402">
        <v>1.63</v>
      </c>
      <c r="CK354" s="403">
        <f t="shared" si="507"/>
        <v>1.7522499999999999</v>
      </c>
      <c r="CL354" s="403">
        <f t="shared" si="524"/>
        <v>1.8398625</v>
      </c>
      <c r="CM354" s="403">
        <f t="shared" si="525"/>
        <v>1.9318556249999999</v>
      </c>
      <c r="CN354" s="403">
        <f t="shared" si="526"/>
        <v>1.9801520156249999</v>
      </c>
      <c r="CO354" s="404">
        <f t="shared" si="527"/>
        <v>2.0296558160156248</v>
      </c>
    </row>
    <row r="355" spans="1:93" ht="15" x14ac:dyDescent="0.2">
      <c r="A355" s="679"/>
      <c r="B355" s="332" t="s">
        <v>415</v>
      </c>
      <c r="C355" s="333" t="s">
        <v>195</v>
      </c>
      <c r="D355" s="1115">
        <v>1827</v>
      </c>
      <c r="E355" s="1116">
        <v>1929</v>
      </c>
      <c r="F355" s="1116">
        <v>2014</v>
      </c>
      <c r="G355" s="1116">
        <v>2100</v>
      </c>
      <c r="H355" s="1116">
        <v>2165</v>
      </c>
      <c r="I355" s="1117">
        <v>2230</v>
      </c>
      <c r="J355" s="343">
        <f t="shared" si="508"/>
        <v>1282</v>
      </c>
      <c r="K355" s="344">
        <f t="shared" si="447"/>
        <v>1354</v>
      </c>
      <c r="L355" s="344">
        <f t="shared" si="448"/>
        <v>1413</v>
      </c>
      <c r="M355" s="344">
        <f t="shared" si="449"/>
        <v>1473</v>
      </c>
      <c r="N355" s="344">
        <f t="shared" si="450"/>
        <v>1519</v>
      </c>
      <c r="O355" s="345">
        <f t="shared" si="451"/>
        <v>1565</v>
      </c>
      <c r="P355" s="257">
        <f t="shared" si="452"/>
        <v>2283.75</v>
      </c>
      <c r="Q355" s="248">
        <f t="shared" si="453"/>
        <v>2411.25</v>
      </c>
      <c r="R355" s="248">
        <f t="shared" si="454"/>
        <v>2517.5</v>
      </c>
      <c r="S355" s="454">
        <f t="shared" si="509"/>
        <v>3018.7499999999995</v>
      </c>
      <c r="T355" s="454">
        <f t="shared" si="455"/>
        <v>3112.1874999999995</v>
      </c>
      <c r="U355" s="454">
        <f t="shared" si="455"/>
        <v>3205.6249999999995</v>
      </c>
      <c r="V355" s="452">
        <f t="shared" si="456"/>
        <v>1336</v>
      </c>
      <c r="W355" s="405">
        <f t="shared" si="457"/>
        <v>1411</v>
      </c>
      <c r="X355" s="405">
        <f t="shared" si="458"/>
        <v>1473</v>
      </c>
      <c r="Y355" s="405">
        <f t="shared" si="459"/>
        <v>1766</v>
      </c>
      <c r="Z355" s="405">
        <f t="shared" si="460"/>
        <v>1821</v>
      </c>
      <c r="AA355" s="410">
        <f t="shared" si="510"/>
        <v>1876</v>
      </c>
      <c r="AB355" s="257">
        <f t="shared" si="511"/>
        <v>2740.5</v>
      </c>
      <c r="AC355" s="248">
        <f t="shared" si="461"/>
        <v>2893.5</v>
      </c>
      <c r="AD355" s="248">
        <f t="shared" si="462"/>
        <v>3021</v>
      </c>
      <c r="AE355" s="248">
        <f t="shared" si="463"/>
        <v>3622.4999999999995</v>
      </c>
      <c r="AF355" s="248">
        <f t="shared" si="464"/>
        <v>3734.6249999999991</v>
      </c>
      <c r="AG355" s="258">
        <f t="shared" si="465"/>
        <v>3846.7499999999991</v>
      </c>
      <c r="AH355" s="409">
        <f t="shared" si="466"/>
        <v>1604</v>
      </c>
      <c r="AI355" s="405">
        <f t="shared" si="467"/>
        <v>1693</v>
      </c>
      <c r="AJ355" s="405">
        <f t="shared" si="468"/>
        <v>1768</v>
      </c>
      <c r="AK355" s="405">
        <f t="shared" si="469"/>
        <v>2120</v>
      </c>
      <c r="AL355" s="405">
        <f t="shared" si="470"/>
        <v>2185</v>
      </c>
      <c r="AM355" s="410">
        <f t="shared" si="471"/>
        <v>2251</v>
      </c>
      <c r="AN355" s="263">
        <f t="shared" si="512"/>
        <v>3042.875</v>
      </c>
      <c r="AO355" s="366">
        <f t="shared" si="472"/>
        <v>3231.875</v>
      </c>
      <c r="AP355" s="366">
        <f t="shared" si="473"/>
        <v>3380.75</v>
      </c>
      <c r="AQ355" s="469">
        <f t="shared" si="474"/>
        <v>3887.6249999999995</v>
      </c>
      <c r="AR355" s="469">
        <f t="shared" si="475"/>
        <v>4001.2187499999991</v>
      </c>
      <c r="AS355" s="470">
        <f t="shared" si="476"/>
        <v>4115.5624999999991</v>
      </c>
      <c r="AT355" s="445">
        <f t="shared" si="477"/>
        <v>1781</v>
      </c>
      <c r="AU355" s="446">
        <f t="shared" si="478"/>
        <v>1891</v>
      </c>
      <c r="AV355" s="446">
        <f t="shared" si="479"/>
        <v>1978</v>
      </c>
      <c r="AW355" s="446">
        <f t="shared" si="480"/>
        <v>2275</v>
      </c>
      <c r="AX355" s="446">
        <f t="shared" si="481"/>
        <v>2341</v>
      </c>
      <c r="AY355" s="447">
        <f t="shared" si="513"/>
        <v>2408</v>
      </c>
      <c r="AZ355" s="257">
        <f t="shared" si="514"/>
        <v>3345.25</v>
      </c>
      <c r="BA355" s="248">
        <f t="shared" si="482"/>
        <v>3570.25</v>
      </c>
      <c r="BB355" s="248">
        <f t="shared" si="483"/>
        <v>3740.5</v>
      </c>
      <c r="BC355" s="454">
        <f t="shared" si="484"/>
        <v>4152.75</v>
      </c>
      <c r="BD355" s="454">
        <f t="shared" si="485"/>
        <v>4267.8124999999991</v>
      </c>
      <c r="BE355" s="457">
        <f t="shared" si="486"/>
        <v>4384.3749999999991</v>
      </c>
      <c r="BF355" s="409">
        <f t="shared" si="487"/>
        <v>1957</v>
      </c>
      <c r="BG355" s="405">
        <f t="shared" si="488"/>
        <v>2089</v>
      </c>
      <c r="BH355" s="405">
        <f t="shared" si="489"/>
        <v>2189</v>
      </c>
      <c r="BI355" s="405">
        <f t="shared" si="490"/>
        <v>2430</v>
      </c>
      <c r="BJ355" s="405">
        <f t="shared" si="491"/>
        <v>2497</v>
      </c>
      <c r="BK355" s="410">
        <f t="shared" si="515"/>
        <v>2565</v>
      </c>
      <c r="BL355" s="263">
        <f t="shared" si="516"/>
        <v>3647.625</v>
      </c>
      <c r="BM355" s="264">
        <f t="shared" si="492"/>
        <v>3908.625</v>
      </c>
      <c r="BN355" s="264">
        <f t="shared" si="493"/>
        <v>4100.25</v>
      </c>
      <c r="BO355" s="454">
        <f t="shared" si="494"/>
        <v>4417.875</v>
      </c>
      <c r="BP355" s="454">
        <f t="shared" si="495"/>
        <v>4534.4062499999991</v>
      </c>
      <c r="BQ355" s="457">
        <f t="shared" si="496"/>
        <v>4653.1874999999991</v>
      </c>
      <c r="BR355" s="445">
        <f t="shared" si="497"/>
        <v>2134</v>
      </c>
      <c r="BS355" s="446">
        <f t="shared" si="498"/>
        <v>2287</v>
      </c>
      <c r="BT355" s="446">
        <f t="shared" si="499"/>
        <v>2399</v>
      </c>
      <c r="BU355" s="446">
        <f t="shared" si="500"/>
        <v>2585</v>
      </c>
      <c r="BV355" s="446">
        <f t="shared" si="501"/>
        <v>2653</v>
      </c>
      <c r="BW355" s="447">
        <f t="shared" si="517"/>
        <v>2723</v>
      </c>
      <c r="BX355" s="252">
        <v>3950</v>
      </c>
      <c r="BY355" s="387">
        <f t="shared" si="518"/>
        <v>4247</v>
      </c>
      <c r="BZ355" s="387">
        <f t="shared" si="519"/>
        <v>4460</v>
      </c>
      <c r="CA355" s="387">
        <f t="shared" si="520"/>
        <v>4683</v>
      </c>
      <c r="CB355" s="387">
        <f t="shared" si="521"/>
        <v>4801</v>
      </c>
      <c r="CC355" s="388">
        <f t="shared" si="522"/>
        <v>4922</v>
      </c>
      <c r="CD355" s="409">
        <f t="shared" si="502"/>
        <v>2311</v>
      </c>
      <c r="CE355" s="405">
        <f t="shared" si="503"/>
        <v>2485</v>
      </c>
      <c r="CF355" s="405">
        <f t="shared" si="504"/>
        <v>2610</v>
      </c>
      <c r="CG355" s="405">
        <f t="shared" si="505"/>
        <v>2740</v>
      </c>
      <c r="CH355" s="405">
        <f t="shared" si="506"/>
        <v>2809</v>
      </c>
      <c r="CI355" s="440">
        <f t="shared" si="523"/>
        <v>2880</v>
      </c>
      <c r="CJ355" s="246">
        <v>1.58</v>
      </c>
      <c r="CK355" s="389">
        <f t="shared" si="507"/>
        <v>1.6985000000000001</v>
      </c>
      <c r="CL355" s="389">
        <f t="shared" si="524"/>
        <v>1.783425</v>
      </c>
      <c r="CM355" s="389">
        <f t="shared" si="525"/>
        <v>1.87259625</v>
      </c>
      <c r="CN355" s="389">
        <f t="shared" si="526"/>
        <v>1.91941115625</v>
      </c>
      <c r="CO355" s="390">
        <f t="shared" si="527"/>
        <v>1.9673964351562501</v>
      </c>
    </row>
    <row r="356" spans="1:93" ht="15" x14ac:dyDescent="0.2">
      <c r="A356" s="679"/>
      <c r="B356" s="332" t="s">
        <v>224</v>
      </c>
      <c r="C356" s="333" t="s">
        <v>195</v>
      </c>
      <c r="D356" s="1115">
        <v>1632</v>
      </c>
      <c r="E356" s="1116">
        <v>1721</v>
      </c>
      <c r="F356" s="1116">
        <v>1796</v>
      </c>
      <c r="G356" s="1116">
        <v>1872</v>
      </c>
      <c r="H356" s="1116">
        <v>1929</v>
      </c>
      <c r="I356" s="1117">
        <v>1986</v>
      </c>
      <c r="J356" s="343">
        <f t="shared" si="508"/>
        <v>1145</v>
      </c>
      <c r="K356" s="344">
        <f t="shared" si="447"/>
        <v>1208</v>
      </c>
      <c r="L356" s="344">
        <f t="shared" si="448"/>
        <v>1260</v>
      </c>
      <c r="M356" s="344">
        <f t="shared" si="449"/>
        <v>1314</v>
      </c>
      <c r="N356" s="344">
        <f t="shared" si="450"/>
        <v>1354</v>
      </c>
      <c r="O356" s="345">
        <f t="shared" si="451"/>
        <v>1393</v>
      </c>
      <c r="P356" s="257">
        <f t="shared" si="452"/>
        <v>2040</v>
      </c>
      <c r="Q356" s="248">
        <f t="shared" si="453"/>
        <v>2151.25</v>
      </c>
      <c r="R356" s="248">
        <f t="shared" si="454"/>
        <v>2245</v>
      </c>
      <c r="S356" s="454">
        <f t="shared" si="509"/>
        <v>2691</v>
      </c>
      <c r="T356" s="454">
        <f t="shared" si="455"/>
        <v>2772.9375</v>
      </c>
      <c r="U356" s="454">
        <f t="shared" si="455"/>
        <v>2854.875</v>
      </c>
      <c r="V356" s="452">
        <f t="shared" si="456"/>
        <v>1194</v>
      </c>
      <c r="W356" s="405">
        <f t="shared" si="457"/>
        <v>1259</v>
      </c>
      <c r="X356" s="405">
        <f t="shared" si="458"/>
        <v>1314</v>
      </c>
      <c r="Y356" s="405">
        <f t="shared" si="459"/>
        <v>1575</v>
      </c>
      <c r="Z356" s="405">
        <f t="shared" si="460"/>
        <v>1623</v>
      </c>
      <c r="AA356" s="410">
        <f t="shared" si="510"/>
        <v>1671</v>
      </c>
      <c r="AB356" s="257">
        <f t="shared" si="511"/>
        <v>2448</v>
      </c>
      <c r="AC356" s="248">
        <f t="shared" si="461"/>
        <v>2581.5</v>
      </c>
      <c r="AD356" s="248">
        <f t="shared" si="462"/>
        <v>2694</v>
      </c>
      <c r="AE356" s="248">
        <f t="shared" si="463"/>
        <v>3229.2</v>
      </c>
      <c r="AF356" s="248">
        <f t="shared" si="464"/>
        <v>3327.5250000000001</v>
      </c>
      <c r="AG356" s="258">
        <f t="shared" si="465"/>
        <v>3425.85</v>
      </c>
      <c r="AH356" s="409">
        <f t="shared" si="466"/>
        <v>1433</v>
      </c>
      <c r="AI356" s="405">
        <f t="shared" si="467"/>
        <v>1511</v>
      </c>
      <c r="AJ356" s="405">
        <f t="shared" si="468"/>
        <v>1576</v>
      </c>
      <c r="AK356" s="405">
        <f t="shared" si="469"/>
        <v>1890</v>
      </c>
      <c r="AL356" s="405">
        <f t="shared" si="470"/>
        <v>1947</v>
      </c>
      <c r="AM356" s="410">
        <f t="shared" si="471"/>
        <v>2005</v>
      </c>
      <c r="AN356" s="263">
        <f t="shared" si="512"/>
        <v>2811</v>
      </c>
      <c r="AO356" s="366">
        <f t="shared" si="472"/>
        <v>2984.375</v>
      </c>
      <c r="AP356" s="366">
        <f t="shared" si="473"/>
        <v>3121.25</v>
      </c>
      <c r="AQ356" s="469">
        <f t="shared" si="474"/>
        <v>3577.8999999999996</v>
      </c>
      <c r="AR356" s="469">
        <f t="shared" si="475"/>
        <v>3680.6437500000002</v>
      </c>
      <c r="AS356" s="470">
        <f t="shared" si="476"/>
        <v>3784.1374999999998</v>
      </c>
      <c r="AT356" s="445">
        <f t="shared" si="477"/>
        <v>1645</v>
      </c>
      <c r="AU356" s="446">
        <f t="shared" si="478"/>
        <v>1746</v>
      </c>
      <c r="AV356" s="446">
        <f t="shared" si="479"/>
        <v>1826</v>
      </c>
      <c r="AW356" s="446">
        <f t="shared" si="480"/>
        <v>2094</v>
      </c>
      <c r="AX356" s="446">
        <f t="shared" si="481"/>
        <v>2154</v>
      </c>
      <c r="AY356" s="447">
        <f t="shared" si="513"/>
        <v>2214</v>
      </c>
      <c r="AZ356" s="257">
        <f t="shared" si="514"/>
        <v>3174</v>
      </c>
      <c r="BA356" s="248">
        <f t="shared" si="482"/>
        <v>3387.25</v>
      </c>
      <c r="BB356" s="248">
        <f t="shared" si="483"/>
        <v>3548.5</v>
      </c>
      <c r="BC356" s="454">
        <f t="shared" si="484"/>
        <v>3926.5999999999995</v>
      </c>
      <c r="BD356" s="454">
        <f t="shared" si="485"/>
        <v>4033.7625000000003</v>
      </c>
      <c r="BE356" s="457">
        <f t="shared" si="486"/>
        <v>4142.4250000000002</v>
      </c>
      <c r="BF356" s="409">
        <f t="shared" si="487"/>
        <v>1857</v>
      </c>
      <c r="BG356" s="405">
        <f t="shared" si="488"/>
        <v>1982</v>
      </c>
      <c r="BH356" s="405">
        <f t="shared" si="489"/>
        <v>2076</v>
      </c>
      <c r="BI356" s="405">
        <f t="shared" si="490"/>
        <v>2298</v>
      </c>
      <c r="BJ356" s="405">
        <f t="shared" si="491"/>
        <v>2360</v>
      </c>
      <c r="BK356" s="410">
        <f t="shared" si="515"/>
        <v>2424</v>
      </c>
      <c r="BL356" s="263">
        <f t="shared" si="516"/>
        <v>3537</v>
      </c>
      <c r="BM356" s="264">
        <f t="shared" si="492"/>
        <v>3790.125</v>
      </c>
      <c r="BN356" s="264">
        <f t="shared" si="493"/>
        <v>3975.75</v>
      </c>
      <c r="BO356" s="454">
        <f t="shared" si="494"/>
        <v>4275.2999999999993</v>
      </c>
      <c r="BP356" s="454">
        <f t="shared" si="495"/>
        <v>4386.8812500000004</v>
      </c>
      <c r="BQ356" s="457">
        <f t="shared" si="496"/>
        <v>4500.7125000000005</v>
      </c>
      <c r="BR356" s="445">
        <f t="shared" si="497"/>
        <v>2070</v>
      </c>
      <c r="BS356" s="446">
        <f t="shared" si="498"/>
        <v>2218</v>
      </c>
      <c r="BT356" s="446">
        <f t="shared" si="499"/>
        <v>2326</v>
      </c>
      <c r="BU356" s="446">
        <f t="shared" si="500"/>
        <v>2502</v>
      </c>
      <c r="BV356" s="446">
        <f t="shared" si="501"/>
        <v>2567</v>
      </c>
      <c r="BW356" s="447">
        <f t="shared" si="517"/>
        <v>2633</v>
      </c>
      <c r="BX356" s="252">
        <v>3900</v>
      </c>
      <c r="BY356" s="387">
        <f t="shared" si="518"/>
        <v>4193</v>
      </c>
      <c r="BZ356" s="387">
        <f t="shared" si="519"/>
        <v>4403</v>
      </c>
      <c r="CA356" s="387">
        <f t="shared" si="520"/>
        <v>4624</v>
      </c>
      <c r="CB356" s="387">
        <f t="shared" si="521"/>
        <v>4740</v>
      </c>
      <c r="CC356" s="388">
        <f t="shared" si="522"/>
        <v>4859</v>
      </c>
      <c r="CD356" s="409">
        <f t="shared" si="502"/>
        <v>2282</v>
      </c>
      <c r="CE356" s="405">
        <f t="shared" si="503"/>
        <v>2453</v>
      </c>
      <c r="CF356" s="405">
        <f t="shared" si="504"/>
        <v>2576</v>
      </c>
      <c r="CG356" s="405">
        <f t="shared" si="505"/>
        <v>2706</v>
      </c>
      <c r="CH356" s="405">
        <f t="shared" si="506"/>
        <v>2773</v>
      </c>
      <c r="CI356" s="440">
        <f t="shared" si="523"/>
        <v>2843</v>
      </c>
      <c r="CJ356" s="246">
        <v>1.56</v>
      </c>
      <c r="CK356" s="389">
        <f t="shared" si="507"/>
        <v>1.677</v>
      </c>
      <c r="CL356" s="389">
        <f t="shared" si="524"/>
        <v>1.76085</v>
      </c>
      <c r="CM356" s="389">
        <f t="shared" si="525"/>
        <v>1.8488925</v>
      </c>
      <c r="CN356" s="389">
        <f t="shared" si="526"/>
        <v>1.8951148125000001</v>
      </c>
      <c r="CO356" s="390">
        <f t="shared" si="527"/>
        <v>1.9424926828125002</v>
      </c>
    </row>
    <row r="357" spans="1:93" ht="15.75" thickBot="1" x14ac:dyDescent="0.25">
      <c r="A357" s="678"/>
      <c r="B357" s="334" t="s">
        <v>209</v>
      </c>
      <c r="C357" s="335" t="s">
        <v>195</v>
      </c>
      <c r="D357" s="1118">
        <v>1554</v>
      </c>
      <c r="E357" s="1119">
        <v>1608</v>
      </c>
      <c r="F357" s="1119">
        <v>1646</v>
      </c>
      <c r="G357" s="1119">
        <v>1687</v>
      </c>
      <c r="H357" s="1119">
        <v>1708</v>
      </c>
      <c r="I357" s="1120">
        <v>1730</v>
      </c>
      <c r="J357" s="421">
        <f t="shared" si="508"/>
        <v>1090</v>
      </c>
      <c r="K357" s="422">
        <f t="shared" si="447"/>
        <v>1128</v>
      </c>
      <c r="L357" s="422">
        <f t="shared" si="448"/>
        <v>1155</v>
      </c>
      <c r="M357" s="422">
        <f t="shared" si="449"/>
        <v>1184</v>
      </c>
      <c r="N357" s="422">
        <f t="shared" si="450"/>
        <v>1198</v>
      </c>
      <c r="O357" s="423">
        <f t="shared" si="451"/>
        <v>1214</v>
      </c>
      <c r="P357" s="260">
        <f t="shared" si="452"/>
        <v>1942.5</v>
      </c>
      <c r="Q357" s="261">
        <f t="shared" si="453"/>
        <v>2010</v>
      </c>
      <c r="R357" s="261">
        <f t="shared" si="454"/>
        <v>2057.5</v>
      </c>
      <c r="S357" s="454">
        <f t="shared" si="509"/>
        <v>2425.0625</v>
      </c>
      <c r="T357" s="454">
        <f t="shared" si="455"/>
        <v>2455.25</v>
      </c>
      <c r="U357" s="454">
        <f t="shared" si="455"/>
        <v>2486.875</v>
      </c>
      <c r="V357" s="453">
        <f t="shared" si="456"/>
        <v>1137</v>
      </c>
      <c r="W357" s="412">
        <f t="shared" si="457"/>
        <v>1176</v>
      </c>
      <c r="X357" s="412">
        <f t="shared" si="458"/>
        <v>1204</v>
      </c>
      <c r="Y357" s="412">
        <f t="shared" si="459"/>
        <v>1419</v>
      </c>
      <c r="Z357" s="412">
        <f t="shared" si="460"/>
        <v>1437</v>
      </c>
      <c r="AA357" s="413">
        <f t="shared" si="510"/>
        <v>1455</v>
      </c>
      <c r="AB357" s="260">
        <f t="shared" si="511"/>
        <v>2331</v>
      </c>
      <c r="AC357" s="261">
        <f t="shared" si="461"/>
        <v>2412</v>
      </c>
      <c r="AD357" s="261">
        <f t="shared" si="462"/>
        <v>2469</v>
      </c>
      <c r="AE357" s="261">
        <f t="shared" si="463"/>
        <v>2910.0749999999998</v>
      </c>
      <c r="AF357" s="261">
        <f t="shared" si="464"/>
        <v>2946.2999999999997</v>
      </c>
      <c r="AG357" s="262">
        <f t="shared" si="465"/>
        <v>2984.25</v>
      </c>
      <c r="AH357" s="411">
        <f t="shared" si="466"/>
        <v>1364</v>
      </c>
      <c r="AI357" s="412">
        <f t="shared" si="467"/>
        <v>1412</v>
      </c>
      <c r="AJ357" s="412">
        <f t="shared" si="468"/>
        <v>1445</v>
      </c>
      <c r="AK357" s="412">
        <f t="shared" si="469"/>
        <v>1703</v>
      </c>
      <c r="AL357" s="412">
        <f t="shared" si="470"/>
        <v>1724</v>
      </c>
      <c r="AM357" s="413">
        <f t="shared" si="471"/>
        <v>1746</v>
      </c>
      <c r="AN357" s="269">
        <f t="shared" si="512"/>
        <v>2710.75</v>
      </c>
      <c r="AO357" s="432">
        <f t="shared" si="472"/>
        <v>2843.75</v>
      </c>
      <c r="AP357" s="432">
        <f t="shared" si="473"/>
        <v>2938.25</v>
      </c>
      <c r="AQ357" s="471">
        <f t="shared" si="474"/>
        <v>3323.5562499999996</v>
      </c>
      <c r="AR357" s="471">
        <f t="shared" si="475"/>
        <v>3379.4749999999999</v>
      </c>
      <c r="AS357" s="472">
        <f t="shared" si="476"/>
        <v>3437.1875</v>
      </c>
      <c r="AT357" s="448">
        <f t="shared" si="477"/>
        <v>1586</v>
      </c>
      <c r="AU357" s="449">
        <f t="shared" si="478"/>
        <v>1664</v>
      </c>
      <c r="AV357" s="449">
        <f t="shared" si="479"/>
        <v>1719</v>
      </c>
      <c r="AW357" s="449">
        <f t="shared" si="480"/>
        <v>1945</v>
      </c>
      <c r="AX357" s="449">
        <f t="shared" si="481"/>
        <v>1977</v>
      </c>
      <c r="AY357" s="450">
        <f t="shared" si="513"/>
        <v>2011</v>
      </c>
      <c r="AZ357" s="260">
        <f t="shared" si="514"/>
        <v>3090.5</v>
      </c>
      <c r="BA357" s="261">
        <f t="shared" si="482"/>
        <v>3275.5</v>
      </c>
      <c r="BB357" s="261">
        <f t="shared" si="483"/>
        <v>3407.5</v>
      </c>
      <c r="BC357" s="458">
        <f t="shared" si="484"/>
        <v>3737.0374999999995</v>
      </c>
      <c r="BD357" s="458">
        <f t="shared" si="485"/>
        <v>3812.65</v>
      </c>
      <c r="BE357" s="459">
        <f t="shared" si="486"/>
        <v>3890.125</v>
      </c>
      <c r="BF357" s="411">
        <f t="shared" si="487"/>
        <v>1808</v>
      </c>
      <c r="BG357" s="412">
        <f t="shared" si="488"/>
        <v>1917</v>
      </c>
      <c r="BH357" s="412">
        <f t="shared" si="489"/>
        <v>1994</v>
      </c>
      <c r="BI357" s="412">
        <f t="shared" si="490"/>
        <v>2187</v>
      </c>
      <c r="BJ357" s="412">
        <f t="shared" si="491"/>
        <v>2231</v>
      </c>
      <c r="BK357" s="413">
        <f t="shared" si="515"/>
        <v>2276</v>
      </c>
      <c r="BL357" s="269">
        <f t="shared" si="516"/>
        <v>3470.25</v>
      </c>
      <c r="BM357" s="270">
        <f t="shared" si="492"/>
        <v>3707.25</v>
      </c>
      <c r="BN357" s="270">
        <f t="shared" si="493"/>
        <v>3876.75</v>
      </c>
      <c r="BO357" s="458">
        <f t="shared" si="494"/>
        <v>4150.5187499999993</v>
      </c>
      <c r="BP357" s="458">
        <f t="shared" si="495"/>
        <v>4245.8249999999998</v>
      </c>
      <c r="BQ357" s="459">
        <f t="shared" si="496"/>
        <v>4343.0625</v>
      </c>
      <c r="BR357" s="448">
        <f t="shared" si="497"/>
        <v>2031</v>
      </c>
      <c r="BS357" s="449">
        <f t="shared" si="498"/>
        <v>2169</v>
      </c>
      <c r="BT357" s="449">
        <f t="shared" si="499"/>
        <v>2268</v>
      </c>
      <c r="BU357" s="449">
        <f t="shared" si="500"/>
        <v>2429</v>
      </c>
      <c r="BV357" s="449">
        <f t="shared" si="501"/>
        <v>2484</v>
      </c>
      <c r="BW357" s="450">
        <f t="shared" si="517"/>
        <v>2541</v>
      </c>
      <c r="BX357" s="253">
        <v>3850</v>
      </c>
      <c r="BY357" s="431">
        <f t="shared" si="518"/>
        <v>4139</v>
      </c>
      <c r="BZ357" s="431">
        <f t="shared" si="519"/>
        <v>4346</v>
      </c>
      <c r="CA357" s="431">
        <f t="shared" si="520"/>
        <v>4564</v>
      </c>
      <c r="CB357" s="431">
        <f t="shared" si="521"/>
        <v>4679</v>
      </c>
      <c r="CC357" s="433">
        <f t="shared" si="522"/>
        <v>4796</v>
      </c>
      <c r="CD357" s="411">
        <f t="shared" si="502"/>
        <v>2253</v>
      </c>
      <c r="CE357" s="412">
        <f t="shared" si="503"/>
        <v>2422</v>
      </c>
      <c r="CF357" s="412">
        <f t="shared" si="504"/>
        <v>2543</v>
      </c>
      <c r="CG357" s="412">
        <f t="shared" si="505"/>
        <v>2670</v>
      </c>
      <c r="CH357" s="412">
        <f t="shared" si="506"/>
        <v>2738</v>
      </c>
      <c r="CI357" s="441">
        <f t="shared" si="523"/>
        <v>2806</v>
      </c>
      <c r="CJ357" s="247">
        <v>1.54</v>
      </c>
      <c r="CK357" s="391">
        <f t="shared" si="507"/>
        <v>1.6555</v>
      </c>
      <c r="CL357" s="391">
        <f t="shared" si="524"/>
        <v>1.738275</v>
      </c>
      <c r="CM357" s="391">
        <f t="shared" si="525"/>
        <v>1.8251887500000001</v>
      </c>
      <c r="CN357" s="391">
        <f t="shared" si="526"/>
        <v>1.8708184687500002</v>
      </c>
      <c r="CO357" s="392">
        <f t="shared" si="527"/>
        <v>1.9175889304687503</v>
      </c>
    </row>
    <row r="358" spans="1:93" ht="25.5" x14ac:dyDescent="0.2">
      <c r="A358" s="677">
        <v>3</v>
      </c>
      <c r="B358" s="330" t="s">
        <v>416</v>
      </c>
      <c r="C358" s="331" t="s">
        <v>417</v>
      </c>
      <c r="D358" s="1112">
        <v>1755</v>
      </c>
      <c r="E358" s="1113">
        <v>1852</v>
      </c>
      <c r="F358" s="1113">
        <v>1933</v>
      </c>
      <c r="G358" s="1113">
        <v>2016</v>
      </c>
      <c r="H358" s="1113">
        <v>2078</v>
      </c>
      <c r="I358" s="1114">
        <v>2140</v>
      </c>
      <c r="J358" s="418">
        <f t="shared" si="508"/>
        <v>1231</v>
      </c>
      <c r="K358" s="419">
        <f t="shared" si="447"/>
        <v>1299</v>
      </c>
      <c r="L358" s="419">
        <f t="shared" si="448"/>
        <v>1356</v>
      </c>
      <c r="M358" s="419">
        <f t="shared" si="449"/>
        <v>1415</v>
      </c>
      <c r="N358" s="419">
        <f t="shared" si="450"/>
        <v>1458</v>
      </c>
      <c r="O358" s="420">
        <f t="shared" si="451"/>
        <v>1501</v>
      </c>
      <c r="P358" s="415">
        <f t="shared" si="452"/>
        <v>2193.75</v>
      </c>
      <c r="Q358" s="416">
        <f t="shared" si="453"/>
        <v>2315</v>
      </c>
      <c r="R358" s="416">
        <f t="shared" si="454"/>
        <v>2416.25</v>
      </c>
      <c r="S358" s="454">
        <f t="shared" si="509"/>
        <v>2898</v>
      </c>
      <c r="T358" s="454">
        <f t="shared" si="455"/>
        <v>2987.1249999999995</v>
      </c>
      <c r="U358" s="454">
        <f t="shared" si="455"/>
        <v>3076.2499999999995</v>
      </c>
      <c r="V358" s="451">
        <f t="shared" si="456"/>
        <v>1284</v>
      </c>
      <c r="W358" s="407">
        <f t="shared" si="457"/>
        <v>1355</v>
      </c>
      <c r="X358" s="407">
        <f t="shared" si="458"/>
        <v>1414</v>
      </c>
      <c r="Y358" s="407">
        <f t="shared" si="459"/>
        <v>1696</v>
      </c>
      <c r="Z358" s="407">
        <f t="shared" si="460"/>
        <v>1748</v>
      </c>
      <c r="AA358" s="408">
        <f t="shared" si="510"/>
        <v>1800</v>
      </c>
      <c r="AB358" s="415">
        <f t="shared" si="511"/>
        <v>2632.5</v>
      </c>
      <c r="AC358" s="416">
        <f t="shared" si="461"/>
        <v>2778</v>
      </c>
      <c r="AD358" s="416">
        <f t="shared" si="462"/>
        <v>2899.5</v>
      </c>
      <c r="AE358" s="416">
        <f t="shared" si="463"/>
        <v>3477.6</v>
      </c>
      <c r="AF358" s="416">
        <f t="shared" si="464"/>
        <v>3584.5499999999993</v>
      </c>
      <c r="AG358" s="417">
        <f t="shared" si="465"/>
        <v>3691.4999999999991</v>
      </c>
      <c r="AH358" s="406">
        <f t="shared" si="466"/>
        <v>1541</v>
      </c>
      <c r="AI358" s="407">
        <f t="shared" si="467"/>
        <v>1626</v>
      </c>
      <c r="AJ358" s="407">
        <f t="shared" si="468"/>
        <v>1697</v>
      </c>
      <c r="AK358" s="407">
        <f t="shared" si="469"/>
        <v>2035</v>
      </c>
      <c r="AL358" s="407">
        <f t="shared" si="470"/>
        <v>2097</v>
      </c>
      <c r="AM358" s="408">
        <f t="shared" si="471"/>
        <v>2160</v>
      </c>
      <c r="AN358" s="429">
        <f t="shared" si="512"/>
        <v>2961.875</v>
      </c>
      <c r="AO358" s="427">
        <f t="shared" si="472"/>
        <v>3145.25</v>
      </c>
      <c r="AP358" s="427">
        <f t="shared" si="473"/>
        <v>3289.625</v>
      </c>
      <c r="AQ358" s="467">
        <f t="shared" si="474"/>
        <v>3778.95</v>
      </c>
      <c r="AR358" s="467">
        <f t="shared" si="475"/>
        <v>3888.6624999999995</v>
      </c>
      <c r="AS358" s="468">
        <f t="shared" si="476"/>
        <v>3999.1249999999991</v>
      </c>
      <c r="AT358" s="442">
        <f t="shared" si="477"/>
        <v>1733</v>
      </c>
      <c r="AU358" s="443">
        <f t="shared" si="478"/>
        <v>1840</v>
      </c>
      <c r="AV358" s="443">
        <f t="shared" si="479"/>
        <v>1925</v>
      </c>
      <c r="AW358" s="443">
        <f t="shared" si="480"/>
        <v>2211</v>
      </c>
      <c r="AX358" s="443">
        <f t="shared" si="481"/>
        <v>2275</v>
      </c>
      <c r="AY358" s="444">
        <f t="shared" si="513"/>
        <v>2340</v>
      </c>
      <c r="AZ358" s="415">
        <f t="shared" si="514"/>
        <v>3291.25</v>
      </c>
      <c r="BA358" s="416">
        <f t="shared" si="482"/>
        <v>3512.5</v>
      </c>
      <c r="BB358" s="416">
        <f t="shared" si="483"/>
        <v>3679.75</v>
      </c>
      <c r="BC358" s="455">
        <f t="shared" si="484"/>
        <v>4080.2999999999997</v>
      </c>
      <c r="BD358" s="455">
        <f t="shared" si="485"/>
        <v>4192.7749999999996</v>
      </c>
      <c r="BE358" s="456">
        <f t="shared" si="486"/>
        <v>4306.7499999999991</v>
      </c>
      <c r="BF358" s="406">
        <f t="shared" si="487"/>
        <v>1926</v>
      </c>
      <c r="BG358" s="407">
        <f t="shared" si="488"/>
        <v>2055</v>
      </c>
      <c r="BH358" s="407">
        <f t="shared" si="489"/>
        <v>2153</v>
      </c>
      <c r="BI358" s="407">
        <f t="shared" si="490"/>
        <v>2387</v>
      </c>
      <c r="BJ358" s="407">
        <f t="shared" si="491"/>
        <v>2453</v>
      </c>
      <c r="BK358" s="408">
        <f t="shared" si="515"/>
        <v>2520</v>
      </c>
      <c r="BL358" s="429">
        <f t="shared" si="516"/>
        <v>3620.625</v>
      </c>
      <c r="BM358" s="434">
        <f t="shared" si="492"/>
        <v>3879.75</v>
      </c>
      <c r="BN358" s="434">
        <f t="shared" si="493"/>
        <v>4069.875</v>
      </c>
      <c r="BO358" s="455">
        <f t="shared" si="494"/>
        <v>4381.6499999999996</v>
      </c>
      <c r="BP358" s="455">
        <f t="shared" si="495"/>
        <v>4496.8874999999998</v>
      </c>
      <c r="BQ358" s="456">
        <f t="shared" si="496"/>
        <v>4614.3749999999991</v>
      </c>
      <c r="BR358" s="442">
        <f t="shared" si="497"/>
        <v>2119</v>
      </c>
      <c r="BS358" s="443">
        <f t="shared" si="498"/>
        <v>2270</v>
      </c>
      <c r="BT358" s="443">
        <f t="shared" si="499"/>
        <v>2381</v>
      </c>
      <c r="BU358" s="443">
        <f t="shared" si="500"/>
        <v>2564</v>
      </c>
      <c r="BV358" s="443">
        <f t="shared" si="501"/>
        <v>2631</v>
      </c>
      <c r="BW358" s="444">
        <f t="shared" si="517"/>
        <v>2700</v>
      </c>
      <c r="BX358" s="430">
        <v>3950</v>
      </c>
      <c r="BY358" s="426">
        <f t="shared" si="518"/>
        <v>4247</v>
      </c>
      <c r="BZ358" s="426">
        <f t="shared" si="519"/>
        <v>4460</v>
      </c>
      <c r="CA358" s="426">
        <f t="shared" si="520"/>
        <v>4683</v>
      </c>
      <c r="CB358" s="426">
        <f t="shared" si="521"/>
        <v>4801</v>
      </c>
      <c r="CC358" s="428">
        <f t="shared" si="522"/>
        <v>4922</v>
      </c>
      <c r="CD358" s="406">
        <f t="shared" si="502"/>
        <v>2311</v>
      </c>
      <c r="CE358" s="407">
        <f t="shared" si="503"/>
        <v>2485</v>
      </c>
      <c r="CF358" s="407">
        <f t="shared" si="504"/>
        <v>2610</v>
      </c>
      <c r="CG358" s="407">
        <f t="shared" si="505"/>
        <v>2740</v>
      </c>
      <c r="CH358" s="407">
        <f t="shared" si="506"/>
        <v>2809</v>
      </c>
      <c r="CI358" s="439">
        <f t="shared" si="523"/>
        <v>2880</v>
      </c>
      <c r="CJ358" s="402">
        <v>1.58</v>
      </c>
      <c r="CK358" s="403">
        <f t="shared" si="507"/>
        <v>1.6985000000000001</v>
      </c>
      <c r="CL358" s="403">
        <f t="shared" si="524"/>
        <v>1.783425</v>
      </c>
      <c r="CM358" s="403">
        <f t="shared" si="525"/>
        <v>1.87259625</v>
      </c>
      <c r="CN358" s="403">
        <f t="shared" si="526"/>
        <v>1.91941115625</v>
      </c>
      <c r="CO358" s="404">
        <f t="shared" si="527"/>
        <v>1.9673964351562501</v>
      </c>
    </row>
    <row r="359" spans="1:93" ht="15" x14ac:dyDescent="0.2">
      <c r="A359" s="679"/>
      <c r="B359" s="332" t="s">
        <v>211</v>
      </c>
      <c r="C359" s="333" t="s">
        <v>417</v>
      </c>
      <c r="D359" s="1115">
        <v>1618</v>
      </c>
      <c r="E359" s="1116">
        <v>1707</v>
      </c>
      <c r="F359" s="1116">
        <v>1781</v>
      </c>
      <c r="G359" s="1116">
        <v>1856</v>
      </c>
      <c r="H359" s="1116">
        <v>1913</v>
      </c>
      <c r="I359" s="1117">
        <v>1969</v>
      </c>
      <c r="J359" s="343">
        <f t="shared" si="508"/>
        <v>1135</v>
      </c>
      <c r="K359" s="344">
        <f t="shared" si="447"/>
        <v>1198</v>
      </c>
      <c r="L359" s="344">
        <f t="shared" si="448"/>
        <v>1250</v>
      </c>
      <c r="M359" s="344">
        <f t="shared" si="449"/>
        <v>1302</v>
      </c>
      <c r="N359" s="344">
        <f t="shared" si="450"/>
        <v>1342</v>
      </c>
      <c r="O359" s="345">
        <f t="shared" si="451"/>
        <v>1382</v>
      </c>
      <c r="P359" s="257">
        <f t="shared" si="452"/>
        <v>2022.5</v>
      </c>
      <c r="Q359" s="248">
        <f t="shared" si="453"/>
        <v>2133.75</v>
      </c>
      <c r="R359" s="248">
        <f t="shared" si="454"/>
        <v>2226.25</v>
      </c>
      <c r="S359" s="454">
        <f t="shared" si="509"/>
        <v>2668</v>
      </c>
      <c r="T359" s="454">
        <f t="shared" si="455"/>
        <v>2749.9375</v>
      </c>
      <c r="U359" s="454">
        <f t="shared" si="455"/>
        <v>2830.4375</v>
      </c>
      <c r="V359" s="452">
        <f t="shared" si="456"/>
        <v>1184</v>
      </c>
      <c r="W359" s="405">
        <f t="shared" si="457"/>
        <v>1249</v>
      </c>
      <c r="X359" s="405">
        <f t="shared" si="458"/>
        <v>1303</v>
      </c>
      <c r="Y359" s="405">
        <f t="shared" si="459"/>
        <v>1561</v>
      </c>
      <c r="Z359" s="405">
        <f t="shared" si="460"/>
        <v>1609</v>
      </c>
      <c r="AA359" s="410">
        <f t="shared" si="510"/>
        <v>1656</v>
      </c>
      <c r="AB359" s="257">
        <f t="shared" si="511"/>
        <v>2427</v>
      </c>
      <c r="AC359" s="248">
        <f t="shared" si="461"/>
        <v>2560.5</v>
      </c>
      <c r="AD359" s="248">
        <f t="shared" si="462"/>
        <v>2671.5</v>
      </c>
      <c r="AE359" s="248">
        <f t="shared" si="463"/>
        <v>3201.6</v>
      </c>
      <c r="AF359" s="248">
        <f t="shared" si="464"/>
        <v>3299.9249999999997</v>
      </c>
      <c r="AG359" s="258">
        <f t="shared" si="465"/>
        <v>3396.5250000000001</v>
      </c>
      <c r="AH359" s="409">
        <f t="shared" si="466"/>
        <v>1420</v>
      </c>
      <c r="AI359" s="405">
        <f t="shared" si="467"/>
        <v>1498</v>
      </c>
      <c r="AJ359" s="405">
        <f t="shared" si="468"/>
        <v>1563</v>
      </c>
      <c r="AK359" s="405">
        <f t="shared" si="469"/>
        <v>1873</v>
      </c>
      <c r="AL359" s="405">
        <f t="shared" si="470"/>
        <v>1931</v>
      </c>
      <c r="AM359" s="410">
        <f t="shared" si="471"/>
        <v>1987</v>
      </c>
      <c r="AN359" s="263">
        <f t="shared" si="512"/>
        <v>2795.25</v>
      </c>
      <c r="AO359" s="366">
        <f t="shared" si="472"/>
        <v>2968.625</v>
      </c>
      <c r="AP359" s="366">
        <f t="shared" si="473"/>
        <v>3104.375</v>
      </c>
      <c r="AQ359" s="469">
        <f t="shared" si="474"/>
        <v>3557.2</v>
      </c>
      <c r="AR359" s="469">
        <f t="shared" si="475"/>
        <v>3659.9437499999999</v>
      </c>
      <c r="AS359" s="470">
        <f t="shared" si="476"/>
        <v>3762.1437500000002</v>
      </c>
      <c r="AT359" s="445">
        <f t="shared" si="477"/>
        <v>1636</v>
      </c>
      <c r="AU359" s="446">
        <f t="shared" si="478"/>
        <v>1737</v>
      </c>
      <c r="AV359" s="446">
        <f t="shared" si="479"/>
        <v>1817</v>
      </c>
      <c r="AW359" s="446">
        <f t="shared" si="480"/>
        <v>2081</v>
      </c>
      <c r="AX359" s="446">
        <f t="shared" si="481"/>
        <v>2142</v>
      </c>
      <c r="AY359" s="447">
        <f t="shared" si="513"/>
        <v>2201</v>
      </c>
      <c r="AZ359" s="257">
        <f t="shared" si="514"/>
        <v>3163.5</v>
      </c>
      <c r="BA359" s="248">
        <f t="shared" si="482"/>
        <v>3376.75</v>
      </c>
      <c r="BB359" s="248">
        <f t="shared" si="483"/>
        <v>3537.25</v>
      </c>
      <c r="BC359" s="454">
        <f t="shared" si="484"/>
        <v>3912.7999999999997</v>
      </c>
      <c r="BD359" s="454">
        <f t="shared" si="485"/>
        <v>4019.9625000000001</v>
      </c>
      <c r="BE359" s="457">
        <f t="shared" si="486"/>
        <v>4127.7624999999998</v>
      </c>
      <c r="BF359" s="409">
        <f t="shared" si="487"/>
        <v>1851</v>
      </c>
      <c r="BG359" s="405">
        <f t="shared" si="488"/>
        <v>1976</v>
      </c>
      <c r="BH359" s="405">
        <f t="shared" si="489"/>
        <v>2070</v>
      </c>
      <c r="BI359" s="405">
        <f t="shared" si="490"/>
        <v>2289</v>
      </c>
      <c r="BJ359" s="405">
        <f t="shared" si="491"/>
        <v>2352</v>
      </c>
      <c r="BK359" s="410">
        <f t="shared" si="515"/>
        <v>2415</v>
      </c>
      <c r="BL359" s="263">
        <f t="shared" si="516"/>
        <v>3531.75</v>
      </c>
      <c r="BM359" s="264">
        <f t="shared" si="492"/>
        <v>3784.875</v>
      </c>
      <c r="BN359" s="264">
        <f t="shared" si="493"/>
        <v>3970.125</v>
      </c>
      <c r="BO359" s="454">
        <f t="shared" si="494"/>
        <v>4268.3999999999996</v>
      </c>
      <c r="BP359" s="454">
        <f t="shared" si="495"/>
        <v>4379.9812499999998</v>
      </c>
      <c r="BQ359" s="457">
        <f t="shared" si="496"/>
        <v>4493.3812499999995</v>
      </c>
      <c r="BR359" s="445">
        <f t="shared" si="497"/>
        <v>2067</v>
      </c>
      <c r="BS359" s="446">
        <f t="shared" si="498"/>
        <v>2215</v>
      </c>
      <c r="BT359" s="446">
        <f t="shared" si="499"/>
        <v>2323</v>
      </c>
      <c r="BU359" s="446">
        <f t="shared" si="500"/>
        <v>2498</v>
      </c>
      <c r="BV359" s="446">
        <f t="shared" si="501"/>
        <v>2563</v>
      </c>
      <c r="BW359" s="447">
        <f t="shared" si="517"/>
        <v>2629</v>
      </c>
      <c r="BX359" s="252">
        <v>3900</v>
      </c>
      <c r="BY359" s="387">
        <f t="shared" si="518"/>
        <v>4193</v>
      </c>
      <c r="BZ359" s="387">
        <f t="shared" si="519"/>
        <v>4403</v>
      </c>
      <c r="CA359" s="387">
        <f t="shared" si="520"/>
        <v>4624</v>
      </c>
      <c r="CB359" s="387">
        <f t="shared" si="521"/>
        <v>4740</v>
      </c>
      <c r="CC359" s="388">
        <f t="shared" si="522"/>
        <v>4859</v>
      </c>
      <c r="CD359" s="409">
        <f t="shared" si="502"/>
        <v>2282</v>
      </c>
      <c r="CE359" s="405">
        <f t="shared" si="503"/>
        <v>2453</v>
      </c>
      <c r="CF359" s="405">
        <f t="shared" si="504"/>
        <v>2576</v>
      </c>
      <c r="CG359" s="405">
        <f t="shared" si="505"/>
        <v>2706</v>
      </c>
      <c r="CH359" s="405">
        <f t="shared" si="506"/>
        <v>2773</v>
      </c>
      <c r="CI359" s="440">
        <f t="shared" si="523"/>
        <v>2843</v>
      </c>
      <c r="CJ359" s="246">
        <v>1.56</v>
      </c>
      <c r="CK359" s="389">
        <f t="shared" si="507"/>
        <v>1.677</v>
      </c>
      <c r="CL359" s="389">
        <f t="shared" si="524"/>
        <v>1.76085</v>
      </c>
      <c r="CM359" s="389">
        <f t="shared" si="525"/>
        <v>1.8488925</v>
      </c>
      <c r="CN359" s="389">
        <f t="shared" si="526"/>
        <v>1.8951148125000001</v>
      </c>
      <c r="CO359" s="390">
        <f t="shared" si="527"/>
        <v>1.9424926828125002</v>
      </c>
    </row>
    <row r="360" spans="1:93" ht="15" x14ac:dyDescent="0.2">
      <c r="A360" s="679"/>
      <c r="B360" s="332" t="s">
        <v>212</v>
      </c>
      <c r="C360" s="333" t="s">
        <v>417</v>
      </c>
      <c r="D360" s="1115">
        <v>1554</v>
      </c>
      <c r="E360" s="1116">
        <v>1639</v>
      </c>
      <c r="F360" s="1116">
        <v>1709</v>
      </c>
      <c r="G360" s="1116">
        <v>1781</v>
      </c>
      <c r="H360" s="1116">
        <v>1835</v>
      </c>
      <c r="I360" s="1117">
        <v>1889</v>
      </c>
      <c r="J360" s="343">
        <f t="shared" si="508"/>
        <v>1090</v>
      </c>
      <c r="K360" s="344">
        <f t="shared" si="447"/>
        <v>1150</v>
      </c>
      <c r="L360" s="344">
        <f t="shared" si="448"/>
        <v>1199</v>
      </c>
      <c r="M360" s="344">
        <f t="shared" si="449"/>
        <v>1250</v>
      </c>
      <c r="N360" s="344">
        <f t="shared" si="450"/>
        <v>1288</v>
      </c>
      <c r="O360" s="345">
        <f t="shared" si="451"/>
        <v>1325</v>
      </c>
      <c r="P360" s="257">
        <f t="shared" si="452"/>
        <v>1942.5</v>
      </c>
      <c r="Q360" s="248">
        <f t="shared" si="453"/>
        <v>2048.75</v>
      </c>
      <c r="R360" s="248">
        <f t="shared" si="454"/>
        <v>2136.25</v>
      </c>
      <c r="S360" s="454">
        <f t="shared" si="509"/>
        <v>2560.1875</v>
      </c>
      <c r="T360" s="454">
        <f t="shared" si="455"/>
        <v>2637.8125</v>
      </c>
      <c r="U360" s="454">
        <f t="shared" si="455"/>
        <v>2715.4375</v>
      </c>
      <c r="V360" s="452">
        <f t="shared" si="456"/>
        <v>1137</v>
      </c>
      <c r="W360" s="405">
        <f t="shared" si="457"/>
        <v>1199</v>
      </c>
      <c r="X360" s="405">
        <f t="shared" si="458"/>
        <v>1250</v>
      </c>
      <c r="Y360" s="405">
        <f t="shared" si="459"/>
        <v>1498</v>
      </c>
      <c r="Z360" s="405">
        <f t="shared" si="460"/>
        <v>1544</v>
      </c>
      <c r="AA360" s="410">
        <f t="shared" si="510"/>
        <v>1589</v>
      </c>
      <c r="AB360" s="257">
        <f t="shared" si="511"/>
        <v>2331</v>
      </c>
      <c r="AC360" s="248">
        <f t="shared" si="461"/>
        <v>2458.5</v>
      </c>
      <c r="AD360" s="248">
        <f t="shared" si="462"/>
        <v>2563.5</v>
      </c>
      <c r="AE360" s="248">
        <f t="shared" si="463"/>
        <v>3072.2249999999999</v>
      </c>
      <c r="AF360" s="248">
        <f t="shared" si="464"/>
        <v>3165.375</v>
      </c>
      <c r="AG360" s="258">
        <f t="shared" si="465"/>
        <v>3258.5250000000001</v>
      </c>
      <c r="AH360" s="409">
        <f t="shared" si="466"/>
        <v>1364</v>
      </c>
      <c r="AI360" s="405">
        <f t="shared" si="467"/>
        <v>1439</v>
      </c>
      <c r="AJ360" s="405">
        <f t="shared" si="468"/>
        <v>1500</v>
      </c>
      <c r="AK360" s="405">
        <f t="shared" si="469"/>
        <v>1798</v>
      </c>
      <c r="AL360" s="405">
        <f t="shared" si="470"/>
        <v>1852</v>
      </c>
      <c r="AM360" s="410">
        <f t="shared" si="471"/>
        <v>1907</v>
      </c>
      <c r="AN360" s="263">
        <f t="shared" si="512"/>
        <v>2710.75</v>
      </c>
      <c r="AO360" s="366">
        <f t="shared" si="472"/>
        <v>2878.625</v>
      </c>
      <c r="AP360" s="366">
        <f t="shared" si="473"/>
        <v>3009.125</v>
      </c>
      <c r="AQ360" s="469">
        <f t="shared" si="474"/>
        <v>3445.1687499999998</v>
      </c>
      <c r="AR360" s="469">
        <f t="shared" si="475"/>
        <v>3543.78125</v>
      </c>
      <c r="AS360" s="470">
        <f t="shared" si="476"/>
        <v>3642.8937500000002</v>
      </c>
      <c r="AT360" s="445">
        <f t="shared" si="477"/>
        <v>1586</v>
      </c>
      <c r="AU360" s="446">
        <f t="shared" si="478"/>
        <v>1684</v>
      </c>
      <c r="AV360" s="446">
        <f t="shared" si="479"/>
        <v>1761</v>
      </c>
      <c r="AW360" s="446">
        <f t="shared" si="480"/>
        <v>2016</v>
      </c>
      <c r="AX360" s="446">
        <f t="shared" si="481"/>
        <v>2074</v>
      </c>
      <c r="AY360" s="447">
        <f t="shared" si="513"/>
        <v>2132</v>
      </c>
      <c r="AZ360" s="257">
        <f t="shared" si="514"/>
        <v>3090.5</v>
      </c>
      <c r="BA360" s="248">
        <f t="shared" si="482"/>
        <v>3298.75</v>
      </c>
      <c r="BB360" s="248">
        <f t="shared" si="483"/>
        <v>3454.75</v>
      </c>
      <c r="BC360" s="454">
        <f t="shared" si="484"/>
        <v>3818.1124999999997</v>
      </c>
      <c r="BD360" s="454">
        <f t="shared" si="485"/>
        <v>3922.1875</v>
      </c>
      <c r="BE360" s="457">
        <f t="shared" si="486"/>
        <v>4027.2625000000003</v>
      </c>
      <c r="BF360" s="409">
        <f t="shared" si="487"/>
        <v>1808</v>
      </c>
      <c r="BG360" s="405">
        <f t="shared" si="488"/>
        <v>1930</v>
      </c>
      <c r="BH360" s="405">
        <f t="shared" si="489"/>
        <v>2022</v>
      </c>
      <c r="BI360" s="405">
        <f t="shared" si="490"/>
        <v>2234</v>
      </c>
      <c r="BJ360" s="405">
        <f t="shared" si="491"/>
        <v>2295</v>
      </c>
      <c r="BK360" s="410">
        <f t="shared" si="515"/>
        <v>2356</v>
      </c>
      <c r="BL360" s="263">
        <f t="shared" si="516"/>
        <v>3470.25</v>
      </c>
      <c r="BM360" s="264">
        <f t="shared" si="492"/>
        <v>3718.875</v>
      </c>
      <c r="BN360" s="264">
        <f t="shared" si="493"/>
        <v>3900.375</v>
      </c>
      <c r="BO360" s="454">
        <f t="shared" si="494"/>
        <v>4191.0562499999996</v>
      </c>
      <c r="BP360" s="454">
        <f t="shared" si="495"/>
        <v>4300.59375</v>
      </c>
      <c r="BQ360" s="457">
        <f t="shared" si="496"/>
        <v>4411.6312500000004</v>
      </c>
      <c r="BR360" s="445">
        <f t="shared" si="497"/>
        <v>2031</v>
      </c>
      <c r="BS360" s="446">
        <f t="shared" si="498"/>
        <v>2176</v>
      </c>
      <c r="BT360" s="446">
        <f t="shared" si="499"/>
        <v>2282</v>
      </c>
      <c r="BU360" s="446">
        <f t="shared" si="500"/>
        <v>2452</v>
      </c>
      <c r="BV360" s="446">
        <f t="shared" si="501"/>
        <v>2516</v>
      </c>
      <c r="BW360" s="447">
        <f t="shared" si="517"/>
        <v>2581</v>
      </c>
      <c r="BX360" s="252">
        <v>3850</v>
      </c>
      <c r="BY360" s="387">
        <f t="shared" si="518"/>
        <v>4139</v>
      </c>
      <c r="BZ360" s="387">
        <f t="shared" si="519"/>
        <v>4346</v>
      </c>
      <c r="CA360" s="387">
        <f t="shared" si="520"/>
        <v>4564</v>
      </c>
      <c r="CB360" s="387">
        <f t="shared" si="521"/>
        <v>4679</v>
      </c>
      <c r="CC360" s="388">
        <f t="shared" si="522"/>
        <v>4796</v>
      </c>
      <c r="CD360" s="409">
        <f t="shared" si="502"/>
        <v>2253</v>
      </c>
      <c r="CE360" s="405">
        <f t="shared" si="503"/>
        <v>2422</v>
      </c>
      <c r="CF360" s="405">
        <f t="shared" si="504"/>
        <v>2543</v>
      </c>
      <c r="CG360" s="405">
        <f t="shared" si="505"/>
        <v>2670</v>
      </c>
      <c r="CH360" s="405">
        <f t="shared" si="506"/>
        <v>2738</v>
      </c>
      <c r="CI360" s="440">
        <f t="shared" si="523"/>
        <v>2806</v>
      </c>
      <c r="CJ360" s="246">
        <v>1.54</v>
      </c>
      <c r="CK360" s="389">
        <f t="shared" si="507"/>
        <v>1.6555</v>
      </c>
      <c r="CL360" s="389">
        <f t="shared" si="524"/>
        <v>1.738275</v>
      </c>
      <c r="CM360" s="389">
        <f t="shared" si="525"/>
        <v>1.8251887500000001</v>
      </c>
      <c r="CN360" s="389">
        <f t="shared" si="526"/>
        <v>1.8708184687500002</v>
      </c>
      <c r="CO360" s="390">
        <f t="shared" si="527"/>
        <v>1.9175889304687503</v>
      </c>
    </row>
    <row r="361" spans="1:93" ht="15.75" thickBot="1" x14ac:dyDescent="0.25">
      <c r="A361" s="678"/>
      <c r="B361" s="334" t="s">
        <v>213</v>
      </c>
      <c r="C361" s="335" t="s">
        <v>417</v>
      </c>
      <c r="D361" s="1118">
        <v>1516</v>
      </c>
      <c r="E361" s="1119">
        <v>1567</v>
      </c>
      <c r="F361" s="1119">
        <v>1604</v>
      </c>
      <c r="G361" s="1119">
        <v>1643</v>
      </c>
      <c r="H361" s="1119">
        <v>1663</v>
      </c>
      <c r="I361" s="1120">
        <v>1683</v>
      </c>
      <c r="J361" s="421">
        <f t="shared" si="508"/>
        <v>1064</v>
      </c>
      <c r="K361" s="422">
        <f t="shared" si="447"/>
        <v>1100</v>
      </c>
      <c r="L361" s="422">
        <f t="shared" si="448"/>
        <v>1126</v>
      </c>
      <c r="M361" s="422">
        <f t="shared" si="449"/>
        <v>1153</v>
      </c>
      <c r="N361" s="422">
        <f t="shared" si="450"/>
        <v>1167</v>
      </c>
      <c r="O361" s="423">
        <f t="shared" si="451"/>
        <v>1181</v>
      </c>
      <c r="P361" s="260">
        <f t="shared" si="452"/>
        <v>1895</v>
      </c>
      <c r="Q361" s="261">
        <f t="shared" si="453"/>
        <v>1958.75</v>
      </c>
      <c r="R361" s="261">
        <f t="shared" si="454"/>
        <v>2005</v>
      </c>
      <c r="S361" s="454">
        <f t="shared" si="509"/>
        <v>2361.8125</v>
      </c>
      <c r="T361" s="454">
        <f t="shared" si="455"/>
        <v>2390.5625</v>
      </c>
      <c r="U361" s="454">
        <f t="shared" si="455"/>
        <v>2419.3125</v>
      </c>
      <c r="V361" s="453">
        <f t="shared" si="456"/>
        <v>1109</v>
      </c>
      <c r="W361" s="412">
        <f t="shared" si="457"/>
        <v>1146</v>
      </c>
      <c r="X361" s="412">
        <f t="shared" si="458"/>
        <v>1173</v>
      </c>
      <c r="Y361" s="412">
        <f t="shared" si="459"/>
        <v>1382</v>
      </c>
      <c r="Z361" s="412">
        <f t="shared" si="460"/>
        <v>1399</v>
      </c>
      <c r="AA361" s="413">
        <f t="shared" si="510"/>
        <v>1416</v>
      </c>
      <c r="AB361" s="260">
        <f t="shared" si="511"/>
        <v>2274</v>
      </c>
      <c r="AC361" s="261">
        <f t="shared" si="461"/>
        <v>2350.5</v>
      </c>
      <c r="AD361" s="261">
        <f t="shared" si="462"/>
        <v>2406</v>
      </c>
      <c r="AE361" s="261">
        <f t="shared" si="463"/>
        <v>2834.1749999999997</v>
      </c>
      <c r="AF361" s="261">
        <f t="shared" si="464"/>
        <v>2868.6749999999997</v>
      </c>
      <c r="AG361" s="262">
        <f t="shared" si="465"/>
        <v>2903.1749999999997</v>
      </c>
      <c r="AH361" s="411">
        <f t="shared" si="466"/>
        <v>1331</v>
      </c>
      <c r="AI361" s="412">
        <f t="shared" si="467"/>
        <v>1376</v>
      </c>
      <c r="AJ361" s="412">
        <f t="shared" si="468"/>
        <v>1408</v>
      </c>
      <c r="AK361" s="412">
        <f t="shared" si="469"/>
        <v>1658</v>
      </c>
      <c r="AL361" s="412">
        <f t="shared" si="470"/>
        <v>1679</v>
      </c>
      <c r="AM361" s="413">
        <f t="shared" si="471"/>
        <v>1699</v>
      </c>
      <c r="AN361" s="269">
        <f t="shared" si="512"/>
        <v>2643</v>
      </c>
      <c r="AO361" s="432">
        <f t="shared" si="472"/>
        <v>2770.875</v>
      </c>
      <c r="AP361" s="432">
        <f t="shared" si="473"/>
        <v>2863</v>
      </c>
      <c r="AQ361" s="471">
        <f t="shared" si="474"/>
        <v>3237.1312499999999</v>
      </c>
      <c r="AR361" s="471">
        <f t="shared" si="475"/>
        <v>3291.0062499999999</v>
      </c>
      <c r="AS361" s="472">
        <f t="shared" si="476"/>
        <v>3345.3812499999999</v>
      </c>
      <c r="AT361" s="448">
        <f t="shared" si="477"/>
        <v>1547</v>
      </c>
      <c r="AU361" s="449">
        <f t="shared" si="478"/>
        <v>1621</v>
      </c>
      <c r="AV361" s="449">
        <f t="shared" si="479"/>
        <v>1675</v>
      </c>
      <c r="AW361" s="449">
        <f t="shared" si="480"/>
        <v>1894</v>
      </c>
      <c r="AX361" s="449">
        <f t="shared" si="481"/>
        <v>1926</v>
      </c>
      <c r="AY361" s="450">
        <f t="shared" si="513"/>
        <v>1958</v>
      </c>
      <c r="AZ361" s="260">
        <f t="shared" si="514"/>
        <v>3012</v>
      </c>
      <c r="BA361" s="261">
        <f t="shared" si="482"/>
        <v>3191.25</v>
      </c>
      <c r="BB361" s="261">
        <f t="shared" si="483"/>
        <v>3320</v>
      </c>
      <c r="BC361" s="458">
        <f t="shared" si="484"/>
        <v>3640.0875000000001</v>
      </c>
      <c r="BD361" s="458">
        <f t="shared" si="485"/>
        <v>3713.3375000000001</v>
      </c>
      <c r="BE361" s="459">
        <f t="shared" si="486"/>
        <v>3787.5875000000001</v>
      </c>
      <c r="BF361" s="411">
        <f t="shared" si="487"/>
        <v>1763</v>
      </c>
      <c r="BG361" s="412">
        <f t="shared" si="488"/>
        <v>1867</v>
      </c>
      <c r="BH361" s="412">
        <f t="shared" si="489"/>
        <v>1943</v>
      </c>
      <c r="BI361" s="412">
        <f t="shared" si="490"/>
        <v>2130</v>
      </c>
      <c r="BJ361" s="412">
        <f t="shared" si="491"/>
        <v>2173</v>
      </c>
      <c r="BK361" s="413">
        <f t="shared" si="515"/>
        <v>2216</v>
      </c>
      <c r="BL361" s="269">
        <f t="shared" si="516"/>
        <v>3381</v>
      </c>
      <c r="BM361" s="270">
        <f t="shared" si="492"/>
        <v>3611.625</v>
      </c>
      <c r="BN361" s="270">
        <f t="shared" si="493"/>
        <v>3777</v>
      </c>
      <c r="BO361" s="458">
        <f t="shared" si="494"/>
        <v>4043.0437500000003</v>
      </c>
      <c r="BP361" s="458">
        <f t="shared" si="495"/>
        <v>4135.6687499999998</v>
      </c>
      <c r="BQ361" s="459">
        <f t="shared" si="496"/>
        <v>4229.7937499999998</v>
      </c>
      <c r="BR361" s="448">
        <f t="shared" si="497"/>
        <v>1978</v>
      </c>
      <c r="BS361" s="449">
        <f t="shared" si="498"/>
        <v>2113</v>
      </c>
      <c r="BT361" s="449">
        <f t="shared" si="499"/>
        <v>2210</v>
      </c>
      <c r="BU361" s="449">
        <f t="shared" si="500"/>
        <v>2366</v>
      </c>
      <c r="BV361" s="449">
        <f t="shared" si="501"/>
        <v>2420</v>
      </c>
      <c r="BW361" s="450">
        <f t="shared" si="517"/>
        <v>2475</v>
      </c>
      <c r="BX361" s="253">
        <v>3750</v>
      </c>
      <c r="BY361" s="431">
        <f t="shared" si="518"/>
        <v>4032</v>
      </c>
      <c r="BZ361" s="431">
        <f t="shared" si="519"/>
        <v>4234</v>
      </c>
      <c r="CA361" s="431">
        <f t="shared" si="520"/>
        <v>4446</v>
      </c>
      <c r="CB361" s="431">
        <f t="shared" si="521"/>
        <v>4558</v>
      </c>
      <c r="CC361" s="433">
        <f t="shared" si="522"/>
        <v>4672</v>
      </c>
      <c r="CD361" s="411">
        <f t="shared" si="502"/>
        <v>2194</v>
      </c>
      <c r="CE361" s="412">
        <f t="shared" si="503"/>
        <v>2359</v>
      </c>
      <c r="CF361" s="412">
        <f t="shared" si="504"/>
        <v>2477</v>
      </c>
      <c r="CG361" s="412">
        <f t="shared" si="505"/>
        <v>2601</v>
      </c>
      <c r="CH361" s="412">
        <f t="shared" si="506"/>
        <v>2667</v>
      </c>
      <c r="CI361" s="441">
        <f t="shared" si="523"/>
        <v>2734</v>
      </c>
      <c r="CJ361" s="247">
        <v>1.5</v>
      </c>
      <c r="CK361" s="391">
        <f t="shared" si="507"/>
        <v>1.6125</v>
      </c>
      <c r="CL361" s="391">
        <f t="shared" si="524"/>
        <v>1.693125</v>
      </c>
      <c r="CM361" s="391">
        <f t="shared" si="525"/>
        <v>1.7777812500000001</v>
      </c>
      <c r="CN361" s="391">
        <f t="shared" si="526"/>
        <v>1.82222578125</v>
      </c>
      <c r="CO361" s="392">
        <f t="shared" si="527"/>
        <v>1.8677814257812499</v>
      </c>
    </row>
    <row r="362" spans="1:93" ht="38.25" x14ac:dyDescent="0.2">
      <c r="A362" s="677">
        <v>4</v>
      </c>
      <c r="B362" s="330" t="s">
        <v>418</v>
      </c>
      <c r="C362" s="331" t="s">
        <v>136</v>
      </c>
      <c r="D362" s="1112">
        <v>1755</v>
      </c>
      <c r="E362" s="1113">
        <v>1852</v>
      </c>
      <c r="F362" s="1113">
        <v>1933</v>
      </c>
      <c r="G362" s="1113">
        <v>2016</v>
      </c>
      <c r="H362" s="1113">
        <v>2078</v>
      </c>
      <c r="I362" s="1114">
        <v>2140</v>
      </c>
      <c r="J362" s="418">
        <f t="shared" si="508"/>
        <v>1231</v>
      </c>
      <c r="K362" s="419">
        <f t="shared" si="447"/>
        <v>1299</v>
      </c>
      <c r="L362" s="419">
        <f t="shared" si="448"/>
        <v>1356</v>
      </c>
      <c r="M362" s="419">
        <f t="shared" si="449"/>
        <v>1415</v>
      </c>
      <c r="N362" s="419">
        <f t="shared" si="450"/>
        <v>1458</v>
      </c>
      <c r="O362" s="420">
        <f t="shared" si="451"/>
        <v>1501</v>
      </c>
      <c r="P362" s="415">
        <f t="shared" si="452"/>
        <v>2193.75</v>
      </c>
      <c r="Q362" s="416">
        <f t="shared" si="453"/>
        <v>2315</v>
      </c>
      <c r="R362" s="416">
        <f t="shared" si="454"/>
        <v>2416.25</v>
      </c>
      <c r="S362" s="454">
        <f t="shared" si="509"/>
        <v>2898</v>
      </c>
      <c r="T362" s="454">
        <f t="shared" si="455"/>
        <v>2987.1249999999995</v>
      </c>
      <c r="U362" s="454">
        <f t="shared" si="455"/>
        <v>3076.2499999999995</v>
      </c>
      <c r="V362" s="451">
        <f t="shared" si="456"/>
        <v>1284</v>
      </c>
      <c r="W362" s="407">
        <f t="shared" si="457"/>
        <v>1355</v>
      </c>
      <c r="X362" s="407">
        <f t="shared" si="458"/>
        <v>1414</v>
      </c>
      <c r="Y362" s="407">
        <f t="shared" si="459"/>
        <v>1696</v>
      </c>
      <c r="Z362" s="407">
        <f t="shared" si="460"/>
        <v>1748</v>
      </c>
      <c r="AA362" s="408">
        <f t="shared" si="510"/>
        <v>1800</v>
      </c>
      <c r="AB362" s="415">
        <f t="shared" si="511"/>
        <v>2632.5</v>
      </c>
      <c r="AC362" s="416">
        <f t="shared" si="461"/>
        <v>2778</v>
      </c>
      <c r="AD362" s="416">
        <f t="shared" si="462"/>
        <v>2899.5</v>
      </c>
      <c r="AE362" s="416">
        <f t="shared" si="463"/>
        <v>3477.6</v>
      </c>
      <c r="AF362" s="416">
        <f t="shared" si="464"/>
        <v>3584.5499999999993</v>
      </c>
      <c r="AG362" s="417">
        <f t="shared" si="465"/>
        <v>3691.4999999999991</v>
      </c>
      <c r="AH362" s="406">
        <f t="shared" si="466"/>
        <v>1541</v>
      </c>
      <c r="AI362" s="407">
        <f t="shared" si="467"/>
        <v>1626</v>
      </c>
      <c r="AJ362" s="407">
        <f t="shared" si="468"/>
        <v>1697</v>
      </c>
      <c r="AK362" s="407">
        <f t="shared" si="469"/>
        <v>2035</v>
      </c>
      <c r="AL362" s="407">
        <f t="shared" si="470"/>
        <v>2097</v>
      </c>
      <c r="AM362" s="408">
        <f t="shared" si="471"/>
        <v>2160</v>
      </c>
      <c r="AN362" s="429">
        <f t="shared" si="512"/>
        <v>2949.375</v>
      </c>
      <c r="AO362" s="427">
        <f t="shared" si="472"/>
        <v>3131.75</v>
      </c>
      <c r="AP362" s="427">
        <f t="shared" si="473"/>
        <v>3275.375</v>
      </c>
      <c r="AQ362" s="467">
        <f t="shared" si="474"/>
        <v>3764.2</v>
      </c>
      <c r="AR362" s="467">
        <f t="shared" si="475"/>
        <v>3873.4124999999995</v>
      </c>
      <c r="AS362" s="468">
        <f t="shared" si="476"/>
        <v>3983.3749999999991</v>
      </c>
      <c r="AT362" s="442">
        <f t="shared" si="477"/>
        <v>1726</v>
      </c>
      <c r="AU362" s="443">
        <f t="shared" si="478"/>
        <v>1833</v>
      </c>
      <c r="AV362" s="443">
        <f t="shared" si="479"/>
        <v>1917</v>
      </c>
      <c r="AW362" s="443">
        <f t="shared" si="480"/>
        <v>2203</v>
      </c>
      <c r="AX362" s="443">
        <f t="shared" si="481"/>
        <v>2266</v>
      </c>
      <c r="AY362" s="444">
        <f t="shared" si="513"/>
        <v>2331</v>
      </c>
      <c r="AZ362" s="415">
        <f t="shared" si="514"/>
        <v>3266.25</v>
      </c>
      <c r="BA362" s="416">
        <f t="shared" si="482"/>
        <v>3485.5</v>
      </c>
      <c r="BB362" s="416">
        <f t="shared" si="483"/>
        <v>3651.25</v>
      </c>
      <c r="BC362" s="455">
        <f t="shared" si="484"/>
        <v>4050.7999999999997</v>
      </c>
      <c r="BD362" s="455">
        <f t="shared" si="485"/>
        <v>4162.2749999999996</v>
      </c>
      <c r="BE362" s="456">
        <f t="shared" si="486"/>
        <v>4275.2499999999991</v>
      </c>
      <c r="BF362" s="406">
        <f t="shared" si="487"/>
        <v>1911</v>
      </c>
      <c r="BG362" s="407">
        <f t="shared" si="488"/>
        <v>2040</v>
      </c>
      <c r="BH362" s="407">
        <f t="shared" si="489"/>
        <v>2136</v>
      </c>
      <c r="BI362" s="407">
        <f t="shared" si="490"/>
        <v>2370</v>
      </c>
      <c r="BJ362" s="407">
        <f t="shared" si="491"/>
        <v>2435</v>
      </c>
      <c r="BK362" s="408">
        <f t="shared" si="515"/>
        <v>2502</v>
      </c>
      <c r="BL362" s="429">
        <f t="shared" si="516"/>
        <v>3583.125</v>
      </c>
      <c r="BM362" s="434">
        <f t="shared" si="492"/>
        <v>3839.25</v>
      </c>
      <c r="BN362" s="434">
        <f t="shared" si="493"/>
        <v>4027.125</v>
      </c>
      <c r="BO362" s="455">
        <f t="shared" si="494"/>
        <v>4337.3999999999996</v>
      </c>
      <c r="BP362" s="455">
        <f t="shared" si="495"/>
        <v>4451.1374999999998</v>
      </c>
      <c r="BQ362" s="456">
        <f t="shared" si="496"/>
        <v>4567.1249999999991</v>
      </c>
      <c r="BR362" s="442">
        <f t="shared" si="497"/>
        <v>2097</v>
      </c>
      <c r="BS362" s="443">
        <f t="shared" si="498"/>
        <v>2246</v>
      </c>
      <c r="BT362" s="443">
        <f t="shared" si="499"/>
        <v>2356</v>
      </c>
      <c r="BU362" s="443">
        <f t="shared" si="500"/>
        <v>2538</v>
      </c>
      <c r="BV362" s="443">
        <f t="shared" si="501"/>
        <v>2604</v>
      </c>
      <c r="BW362" s="444">
        <f t="shared" si="517"/>
        <v>2672</v>
      </c>
      <c r="BX362" s="430">
        <v>3900</v>
      </c>
      <c r="BY362" s="426">
        <f t="shared" si="518"/>
        <v>4193</v>
      </c>
      <c r="BZ362" s="426">
        <f t="shared" si="519"/>
        <v>4403</v>
      </c>
      <c r="CA362" s="426">
        <f t="shared" si="520"/>
        <v>4624</v>
      </c>
      <c r="CB362" s="426">
        <f t="shared" si="521"/>
        <v>4740</v>
      </c>
      <c r="CC362" s="428">
        <f t="shared" si="522"/>
        <v>4859</v>
      </c>
      <c r="CD362" s="406">
        <f t="shared" si="502"/>
        <v>2282</v>
      </c>
      <c r="CE362" s="407">
        <f t="shared" si="503"/>
        <v>2453</v>
      </c>
      <c r="CF362" s="407">
        <f t="shared" si="504"/>
        <v>2576</v>
      </c>
      <c r="CG362" s="407">
        <f t="shared" si="505"/>
        <v>2706</v>
      </c>
      <c r="CH362" s="407">
        <f t="shared" si="506"/>
        <v>2773</v>
      </c>
      <c r="CI362" s="439">
        <f t="shared" si="523"/>
        <v>2843</v>
      </c>
      <c r="CJ362" s="402">
        <v>1.56</v>
      </c>
      <c r="CK362" s="403">
        <f t="shared" si="507"/>
        <v>1.677</v>
      </c>
      <c r="CL362" s="403">
        <f t="shared" si="524"/>
        <v>1.76085</v>
      </c>
      <c r="CM362" s="403">
        <f t="shared" si="525"/>
        <v>1.8488925</v>
      </c>
      <c r="CN362" s="403">
        <f t="shared" si="526"/>
        <v>1.8951148125000001</v>
      </c>
      <c r="CO362" s="404">
        <f t="shared" si="527"/>
        <v>1.9424926828125002</v>
      </c>
    </row>
    <row r="363" spans="1:93" ht="15" x14ac:dyDescent="0.2">
      <c r="A363" s="679"/>
      <c r="B363" s="332" t="s">
        <v>214</v>
      </c>
      <c r="C363" s="333" t="s">
        <v>136</v>
      </c>
      <c r="D363" s="1115">
        <v>1618</v>
      </c>
      <c r="E363" s="1116">
        <v>1707</v>
      </c>
      <c r="F363" s="1116">
        <v>1781</v>
      </c>
      <c r="G363" s="1116">
        <v>1856</v>
      </c>
      <c r="H363" s="1116">
        <v>1913</v>
      </c>
      <c r="I363" s="1117">
        <v>1969</v>
      </c>
      <c r="J363" s="343">
        <f t="shared" si="508"/>
        <v>1135</v>
      </c>
      <c r="K363" s="344">
        <f t="shared" si="447"/>
        <v>1198</v>
      </c>
      <c r="L363" s="344">
        <f t="shared" si="448"/>
        <v>1250</v>
      </c>
      <c r="M363" s="344">
        <f t="shared" si="449"/>
        <v>1302</v>
      </c>
      <c r="N363" s="344">
        <f t="shared" si="450"/>
        <v>1342</v>
      </c>
      <c r="O363" s="345">
        <f t="shared" si="451"/>
        <v>1382</v>
      </c>
      <c r="P363" s="257">
        <f t="shared" si="452"/>
        <v>2022.5</v>
      </c>
      <c r="Q363" s="248">
        <f t="shared" si="453"/>
        <v>2133.75</v>
      </c>
      <c r="R363" s="248">
        <f t="shared" si="454"/>
        <v>2226.25</v>
      </c>
      <c r="S363" s="454">
        <f t="shared" si="509"/>
        <v>2668</v>
      </c>
      <c r="T363" s="454">
        <f t="shared" si="455"/>
        <v>2749.9375</v>
      </c>
      <c r="U363" s="454">
        <f t="shared" si="455"/>
        <v>2830.4375</v>
      </c>
      <c r="V363" s="452">
        <f t="shared" si="456"/>
        <v>1184</v>
      </c>
      <c r="W363" s="405">
        <f t="shared" si="457"/>
        <v>1249</v>
      </c>
      <c r="X363" s="405">
        <f t="shared" si="458"/>
        <v>1303</v>
      </c>
      <c r="Y363" s="405">
        <f t="shared" si="459"/>
        <v>1561</v>
      </c>
      <c r="Z363" s="405">
        <f t="shared" si="460"/>
        <v>1609</v>
      </c>
      <c r="AA363" s="410">
        <f t="shared" si="510"/>
        <v>1656</v>
      </c>
      <c r="AB363" s="257">
        <f t="shared" si="511"/>
        <v>2427</v>
      </c>
      <c r="AC363" s="248">
        <f t="shared" si="461"/>
        <v>2560.5</v>
      </c>
      <c r="AD363" s="248">
        <f t="shared" si="462"/>
        <v>2671.5</v>
      </c>
      <c r="AE363" s="248">
        <f t="shared" si="463"/>
        <v>3201.6</v>
      </c>
      <c r="AF363" s="248">
        <f t="shared" si="464"/>
        <v>3299.9249999999997</v>
      </c>
      <c r="AG363" s="258">
        <f t="shared" si="465"/>
        <v>3396.5250000000001</v>
      </c>
      <c r="AH363" s="409">
        <f t="shared" si="466"/>
        <v>1420</v>
      </c>
      <c r="AI363" s="405">
        <f t="shared" si="467"/>
        <v>1498</v>
      </c>
      <c r="AJ363" s="405">
        <f t="shared" si="468"/>
        <v>1563</v>
      </c>
      <c r="AK363" s="405">
        <f t="shared" si="469"/>
        <v>1873</v>
      </c>
      <c r="AL363" s="405">
        <f t="shared" si="470"/>
        <v>1931</v>
      </c>
      <c r="AM363" s="410">
        <f t="shared" si="471"/>
        <v>1987</v>
      </c>
      <c r="AN363" s="263">
        <f t="shared" si="512"/>
        <v>2782.75</v>
      </c>
      <c r="AO363" s="366">
        <f t="shared" si="472"/>
        <v>2955.125</v>
      </c>
      <c r="AP363" s="366">
        <f t="shared" si="473"/>
        <v>3090.125</v>
      </c>
      <c r="AQ363" s="469">
        <f t="shared" si="474"/>
        <v>3542.2</v>
      </c>
      <c r="AR363" s="469">
        <f t="shared" si="475"/>
        <v>3644.6937499999999</v>
      </c>
      <c r="AS363" s="470">
        <f t="shared" si="476"/>
        <v>3746.3937500000002</v>
      </c>
      <c r="AT363" s="445">
        <f t="shared" si="477"/>
        <v>1628</v>
      </c>
      <c r="AU363" s="446">
        <f t="shared" si="478"/>
        <v>1729</v>
      </c>
      <c r="AV363" s="446">
        <f t="shared" si="479"/>
        <v>1808</v>
      </c>
      <c r="AW363" s="446">
        <f t="shared" si="480"/>
        <v>2073</v>
      </c>
      <c r="AX363" s="446">
        <f t="shared" si="481"/>
        <v>2133</v>
      </c>
      <c r="AY363" s="447">
        <f t="shared" si="513"/>
        <v>2192</v>
      </c>
      <c r="AZ363" s="257">
        <f t="shared" si="514"/>
        <v>3138.5</v>
      </c>
      <c r="BA363" s="248">
        <f t="shared" si="482"/>
        <v>3349.75</v>
      </c>
      <c r="BB363" s="248">
        <f t="shared" si="483"/>
        <v>3508.75</v>
      </c>
      <c r="BC363" s="454">
        <f t="shared" si="484"/>
        <v>3882.7999999999997</v>
      </c>
      <c r="BD363" s="454">
        <f t="shared" si="485"/>
        <v>3989.4625000000001</v>
      </c>
      <c r="BE363" s="457">
        <f t="shared" si="486"/>
        <v>4096.2624999999998</v>
      </c>
      <c r="BF363" s="409">
        <f t="shared" si="487"/>
        <v>1837</v>
      </c>
      <c r="BG363" s="405">
        <f t="shared" si="488"/>
        <v>1960</v>
      </c>
      <c r="BH363" s="405">
        <f t="shared" si="489"/>
        <v>2053</v>
      </c>
      <c r="BI363" s="405">
        <f t="shared" si="490"/>
        <v>2272</v>
      </c>
      <c r="BJ363" s="405">
        <f t="shared" si="491"/>
        <v>2334</v>
      </c>
      <c r="BK363" s="410">
        <f t="shared" si="515"/>
        <v>2397</v>
      </c>
      <c r="BL363" s="263">
        <f t="shared" si="516"/>
        <v>3494.25</v>
      </c>
      <c r="BM363" s="264">
        <f t="shared" si="492"/>
        <v>3744.375</v>
      </c>
      <c r="BN363" s="264">
        <f t="shared" si="493"/>
        <v>3927.375</v>
      </c>
      <c r="BO363" s="454">
        <f t="shared" si="494"/>
        <v>4223.3999999999996</v>
      </c>
      <c r="BP363" s="454">
        <f t="shared" si="495"/>
        <v>4334.2312499999998</v>
      </c>
      <c r="BQ363" s="457">
        <f t="shared" si="496"/>
        <v>4446.1312499999995</v>
      </c>
      <c r="BR363" s="445">
        <f t="shared" si="497"/>
        <v>2045</v>
      </c>
      <c r="BS363" s="446">
        <f t="shared" si="498"/>
        <v>2191</v>
      </c>
      <c r="BT363" s="446">
        <f t="shared" si="499"/>
        <v>2298</v>
      </c>
      <c r="BU363" s="446">
        <f t="shared" si="500"/>
        <v>2471</v>
      </c>
      <c r="BV363" s="446">
        <f t="shared" si="501"/>
        <v>2536</v>
      </c>
      <c r="BW363" s="447">
        <f t="shared" si="517"/>
        <v>2601</v>
      </c>
      <c r="BX363" s="252">
        <v>3850</v>
      </c>
      <c r="BY363" s="387">
        <f t="shared" si="518"/>
        <v>4139</v>
      </c>
      <c r="BZ363" s="387">
        <f t="shared" si="519"/>
        <v>4346</v>
      </c>
      <c r="CA363" s="387">
        <f t="shared" si="520"/>
        <v>4564</v>
      </c>
      <c r="CB363" s="387">
        <f t="shared" si="521"/>
        <v>4679</v>
      </c>
      <c r="CC363" s="388">
        <f t="shared" si="522"/>
        <v>4796</v>
      </c>
      <c r="CD363" s="409">
        <f t="shared" si="502"/>
        <v>2253</v>
      </c>
      <c r="CE363" s="405">
        <f t="shared" si="503"/>
        <v>2422</v>
      </c>
      <c r="CF363" s="405">
        <f t="shared" si="504"/>
        <v>2543</v>
      </c>
      <c r="CG363" s="405">
        <f t="shared" si="505"/>
        <v>2670</v>
      </c>
      <c r="CH363" s="405">
        <f t="shared" si="506"/>
        <v>2738</v>
      </c>
      <c r="CI363" s="440">
        <f t="shared" si="523"/>
        <v>2806</v>
      </c>
      <c r="CJ363" s="246">
        <v>1.54</v>
      </c>
      <c r="CK363" s="389">
        <f t="shared" si="507"/>
        <v>1.6555</v>
      </c>
      <c r="CL363" s="389">
        <f t="shared" si="524"/>
        <v>1.738275</v>
      </c>
      <c r="CM363" s="389">
        <f t="shared" si="525"/>
        <v>1.8251887500000001</v>
      </c>
      <c r="CN363" s="389">
        <f t="shared" si="526"/>
        <v>1.8708184687500002</v>
      </c>
      <c r="CO363" s="390">
        <f t="shared" si="527"/>
        <v>1.9175889304687503</v>
      </c>
    </row>
    <row r="364" spans="1:93" ht="15" x14ac:dyDescent="0.2">
      <c r="A364" s="679"/>
      <c r="B364" s="332" t="s">
        <v>215</v>
      </c>
      <c r="C364" s="333" t="s">
        <v>136</v>
      </c>
      <c r="D364" s="1115">
        <v>1554</v>
      </c>
      <c r="E364" s="1116">
        <v>1639</v>
      </c>
      <c r="F364" s="1116">
        <v>1709</v>
      </c>
      <c r="G364" s="1116">
        <v>1781</v>
      </c>
      <c r="H364" s="1116">
        <v>1835</v>
      </c>
      <c r="I364" s="1117">
        <v>1889</v>
      </c>
      <c r="J364" s="343">
        <f t="shared" si="508"/>
        <v>1090</v>
      </c>
      <c r="K364" s="344">
        <f t="shared" si="447"/>
        <v>1150</v>
      </c>
      <c r="L364" s="344">
        <f t="shared" si="448"/>
        <v>1199</v>
      </c>
      <c r="M364" s="344">
        <f t="shared" si="449"/>
        <v>1250</v>
      </c>
      <c r="N364" s="344">
        <f t="shared" si="450"/>
        <v>1288</v>
      </c>
      <c r="O364" s="345">
        <f t="shared" si="451"/>
        <v>1325</v>
      </c>
      <c r="P364" s="257">
        <f t="shared" si="452"/>
        <v>1942.5</v>
      </c>
      <c r="Q364" s="248">
        <f t="shared" si="453"/>
        <v>2048.75</v>
      </c>
      <c r="R364" s="248">
        <f t="shared" si="454"/>
        <v>2136.25</v>
      </c>
      <c r="S364" s="454">
        <f t="shared" si="509"/>
        <v>2560.1875</v>
      </c>
      <c r="T364" s="454">
        <f t="shared" si="455"/>
        <v>2637.8125</v>
      </c>
      <c r="U364" s="454">
        <f t="shared" si="455"/>
        <v>2715.4375</v>
      </c>
      <c r="V364" s="452">
        <f t="shared" si="456"/>
        <v>1137</v>
      </c>
      <c r="W364" s="405">
        <f t="shared" si="457"/>
        <v>1199</v>
      </c>
      <c r="X364" s="405">
        <f t="shared" si="458"/>
        <v>1250</v>
      </c>
      <c r="Y364" s="405">
        <f t="shared" si="459"/>
        <v>1498</v>
      </c>
      <c r="Z364" s="405">
        <f t="shared" si="460"/>
        <v>1544</v>
      </c>
      <c r="AA364" s="410">
        <f t="shared" si="510"/>
        <v>1589</v>
      </c>
      <c r="AB364" s="257">
        <f t="shared" si="511"/>
        <v>2331</v>
      </c>
      <c r="AC364" s="248">
        <f t="shared" si="461"/>
        <v>2458.5</v>
      </c>
      <c r="AD364" s="248">
        <f t="shared" si="462"/>
        <v>2563.5</v>
      </c>
      <c r="AE364" s="248">
        <f t="shared" si="463"/>
        <v>3072.2249999999999</v>
      </c>
      <c r="AF364" s="248">
        <f t="shared" si="464"/>
        <v>3165.375</v>
      </c>
      <c r="AG364" s="258">
        <f t="shared" si="465"/>
        <v>3258.5250000000001</v>
      </c>
      <c r="AH364" s="409">
        <f t="shared" si="466"/>
        <v>1364</v>
      </c>
      <c r="AI364" s="405">
        <f t="shared" si="467"/>
        <v>1439</v>
      </c>
      <c r="AJ364" s="405">
        <f t="shared" si="468"/>
        <v>1500</v>
      </c>
      <c r="AK364" s="405">
        <f t="shared" si="469"/>
        <v>1798</v>
      </c>
      <c r="AL364" s="405">
        <f t="shared" si="470"/>
        <v>1852</v>
      </c>
      <c r="AM364" s="410">
        <f t="shared" si="471"/>
        <v>1907</v>
      </c>
      <c r="AN364" s="263">
        <f t="shared" si="512"/>
        <v>2685.75</v>
      </c>
      <c r="AO364" s="366">
        <f t="shared" si="472"/>
        <v>2851.875</v>
      </c>
      <c r="AP364" s="366">
        <f t="shared" si="473"/>
        <v>2981.125</v>
      </c>
      <c r="AQ364" s="469">
        <f t="shared" si="474"/>
        <v>3415.6687499999998</v>
      </c>
      <c r="AR364" s="469">
        <f t="shared" si="475"/>
        <v>3513.53125</v>
      </c>
      <c r="AS364" s="470">
        <f t="shared" si="476"/>
        <v>3611.8937500000002</v>
      </c>
      <c r="AT364" s="445">
        <f t="shared" si="477"/>
        <v>1572</v>
      </c>
      <c r="AU364" s="446">
        <f t="shared" si="478"/>
        <v>1669</v>
      </c>
      <c r="AV364" s="446">
        <f t="shared" si="479"/>
        <v>1744</v>
      </c>
      <c r="AW364" s="446">
        <f t="shared" si="480"/>
        <v>1999</v>
      </c>
      <c r="AX364" s="446">
        <f t="shared" si="481"/>
        <v>2056</v>
      </c>
      <c r="AY364" s="447">
        <f t="shared" si="513"/>
        <v>2113</v>
      </c>
      <c r="AZ364" s="257">
        <f t="shared" si="514"/>
        <v>3040.5</v>
      </c>
      <c r="BA364" s="248">
        <f t="shared" si="482"/>
        <v>3245.25</v>
      </c>
      <c r="BB364" s="248">
        <f t="shared" si="483"/>
        <v>3398.75</v>
      </c>
      <c r="BC364" s="454">
        <f t="shared" si="484"/>
        <v>3759.1124999999997</v>
      </c>
      <c r="BD364" s="454">
        <f t="shared" si="485"/>
        <v>3861.6875</v>
      </c>
      <c r="BE364" s="457">
        <f t="shared" si="486"/>
        <v>3965.2625000000003</v>
      </c>
      <c r="BF364" s="409">
        <f t="shared" si="487"/>
        <v>1779</v>
      </c>
      <c r="BG364" s="405">
        <f t="shared" si="488"/>
        <v>1899</v>
      </c>
      <c r="BH364" s="405">
        <f t="shared" si="489"/>
        <v>1989</v>
      </c>
      <c r="BI364" s="405">
        <f t="shared" si="490"/>
        <v>2200</v>
      </c>
      <c r="BJ364" s="405">
        <f t="shared" si="491"/>
        <v>2260</v>
      </c>
      <c r="BK364" s="410">
        <f t="shared" si="515"/>
        <v>2320</v>
      </c>
      <c r="BL364" s="263">
        <f t="shared" si="516"/>
        <v>3395.25</v>
      </c>
      <c r="BM364" s="264">
        <f t="shared" si="492"/>
        <v>3638.625</v>
      </c>
      <c r="BN364" s="264">
        <f t="shared" si="493"/>
        <v>3816.375</v>
      </c>
      <c r="BO364" s="454">
        <f t="shared" si="494"/>
        <v>4102.5562499999996</v>
      </c>
      <c r="BP364" s="454">
        <f t="shared" si="495"/>
        <v>4209.84375</v>
      </c>
      <c r="BQ364" s="457">
        <f t="shared" si="496"/>
        <v>4318.6312500000004</v>
      </c>
      <c r="BR364" s="445">
        <f t="shared" si="497"/>
        <v>1987</v>
      </c>
      <c r="BS364" s="446">
        <f t="shared" si="498"/>
        <v>2129</v>
      </c>
      <c r="BT364" s="446">
        <f t="shared" si="499"/>
        <v>2233</v>
      </c>
      <c r="BU364" s="446">
        <f t="shared" si="500"/>
        <v>2400</v>
      </c>
      <c r="BV364" s="446">
        <f t="shared" si="501"/>
        <v>2463</v>
      </c>
      <c r="BW364" s="447">
        <f t="shared" si="517"/>
        <v>2527</v>
      </c>
      <c r="BX364" s="252">
        <v>3750</v>
      </c>
      <c r="BY364" s="387">
        <f t="shared" si="518"/>
        <v>4032</v>
      </c>
      <c r="BZ364" s="387">
        <f t="shared" si="519"/>
        <v>4234</v>
      </c>
      <c r="CA364" s="387">
        <f t="shared" si="520"/>
        <v>4446</v>
      </c>
      <c r="CB364" s="387">
        <f t="shared" si="521"/>
        <v>4558</v>
      </c>
      <c r="CC364" s="388">
        <f t="shared" si="522"/>
        <v>4672</v>
      </c>
      <c r="CD364" s="409">
        <f t="shared" si="502"/>
        <v>2194</v>
      </c>
      <c r="CE364" s="405">
        <f t="shared" si="503"/>
        <v>2359</v>
      </c>
      <c r="CF364" s="405">
        <f t="shared" si="504"/>
        <v>2477</v>
      </c>
      <c r="CG364" s="405">
        <f t="shared" si="505"/>
        <v>2601</v>
      </c>
      <c r="CH364" s="405">
        <f t="shared" si="506"/>
        <v>2667</v>
      </c>
      <c r="CI364" s="440">
        <f t="shared" si="523"/>
        <v>2734</v>
      </c>
      <c r="CJ364" s="246">
        <v>1.5</v>
      </c>
      <c r="CK364" s="389">
        <f t="shared" si="507"/>
        <v>1.6125</v>
      </c>
      <c r="CL364" s="389">
        <f t="shared" si="524"/>
        <v>1.693125</v>
      </c>
      <c r="CM364" s="389">
        <f t="shared" si="525"/>
        <v>1.7777812500000001</v>
      </c>
      <c r="CN364" s="389">
        <f t="shared" si="526"/>
        <v>1.82222578125</v>
      </c>
      <c r="CO364" s="390">
        <f t="shared" si="527"/>
        <v>1.8677814257812499</v>
      </c>
    </row>
    <row r="365" spans="1:93" ht="15.75" thickBot="1" x14ac:dyDescent="0.25">
      <c r="A365" s="678"/>
      <c r="B365" s="334" t="s">
        <v>216</v>
      </c>
      <c r="C365" s="335" t="s">
        <v>136</v>
      </c>
      <c r="D365" s="1118">
        <v>1516</v>
      </c>
      <c r="E365" s="1119">
        <v>1567</v>
      </c>
      <c r="F365" s="1119">
        <v>1604</v>
      </c>
      <c r="G365" s="1119">
        <v>1643</v>
      </c>
      <c r="H365" s="1119">
        <v>1663</v>
      </c>
      <c r="I365" s="1120">
        <v>1683</v>
      </c>
      <c r="J365" s="421">
        <f t="shared" si="508"/>
        <v>1064</v>
      </c>
      <c r="K365" s="422">
        <f t="shared" si="447"/>
        <v>1100</v>
      </c>
      <c r="L365" s="422">
        <f t="shared" si="448"/>
        <v>1126</v>
      </c>
      <c r="M365" s="422">
        <f t="shared" si="449"/>
        <v>1153</v>
      </c>
      <c r="N365" s="422">
        <f t="shared" si="450"/>
        <v>1167</v>
      </c>
      <c r="O365" s="423">
        <f t="shared" si="451"/>
        <v>1181</v>
      </c>
      <c r="P365" s="260">
        <f t="shared" si="452"/>
        <v>1895</v>
      </c>
      <c r="Q365" s="261">
        <f t="shared" si="453"/>
        <v>1958.75</v>
      </c>
      <c r="R365" s="261">
        <f t="shared" si="454"/>
        <v>2005</v>
      </c>
      <c r="S365" s="454">
        <f t="shared" si="509"/>
        <v>2361.8125</v>
      </c>
      <c r="T365" s="454">
        <f t="shared" si="455"/>
        <v>2390.5625</v>
      </c>
      <c r="U365" s="454">
        <f t="shared" si="455"/>
        <v>2419.3125</v>
      </c>
      <c r="V365" s="453">
        <f t="shared" si="456"/>
        <v>1109</v>
      </c>
      <c r="W365" s="412">
        <f t="shared" si="457"/>
        <v>1146</v>
      </c>
      <c r="X365" s="412">
        <f t="shared" si="458"/>
        <v>1173</v>
      </c>
      <c r="Y365" s="412">
        <f t="shared" si="459"/>
        <v>1382</v>
      </c>
      <c r="Z365" s="412">
        <f t="shared" si="460"/>
        <v>1399</v>
      </c>
      <c r="AA365" s="413">
        <f t="shared" si="510"/>
        <v>1416</v>
      </c>
      <c r="AB365" s="260">
        <f t="shared" si="511"/>
        <v>2274</v>
      </c>
      <c r="AC365" s="261">
        <f t="shared" si="461"/>
        <v>2350.5</v>
      </c>
      <c r="AD365" s="261">
        <f t="shared" si="462"/>
        <v>2406</v>
      </c>
      <c r="AE365" s="261">
        <f t="shared" si="463"/>
        <v>2834.1749999999997</v>
      </c>
      <c r="AF365" s="261">
        <f t="shared" si="464"/>
        <v>2868.6749999999997</v>
      </c>
      <c r="AG365" s="262">
        <f t="shared" si="465"/>
        <v>2903.1749999999997</v>
      </c>
      <c r="AH365" s="411">
        <f t="shared" si="466"/>
        <v>1331</v>
      </c>
      <c r="AI365" s="412">
        <f t="shared" si="467"/>
        <v>1376</v>
      </c>
      <c r="AJ365" s="412">
        <f t="shared" si="468"/>
        <v>1408</v>
      </c>
      <c r="AK365" s="412">
        <f t="shared" si="469"/>
        <v>1658</v>
      </c>
      <c r="AL365" s="412">
        <f t="shared" si="470"/>
        <v>1679</v>
      </c>
      <c r="AM365" s="413">
        <f t="shared" si="471"/>
        <v>1699</v>
      </c>
      <c r="AN365" s="269">
        <f t="shared" si="512"/>
        <v>2608</v>
      </c>
      <c r="AO365" s="432">
        <f t="shared" si="472"/>
        <v>2733.125</v>
      </c>
      <c r="AP365" s="432">
        <f t="shared" si="473"/>
        <v>2823.5</v>
      </c>
      <c r="AQ365" s="471">
        <f t="shared" si="474"/>
        <v>3195.6312499999999</v>
      </c>
      <c r="AR365" s="471">
        <f t="shared" si="475"/>
        <v>3248.2562499999999</v>
      </c>
      <c r="AS365" s="472">
        <f t="shared" si="476"/>
        <v>3301.6312499999999</v>
      </c>
      <c r="AT365" s="448">
        <f t="shared" si="477"/>
        <v>1526</v>
      </c>
      <c r="AU365" s="449">
        <f t="shared" si="478"/>
        <v>1599</v>
      </c>
      <c r="AV365" s="449">
        <f t="shared" si="479"/>
        <v>1652</v>
      </c>
      <c r="AW365" s="449">
        <f t="shared" si="480"/>
        <v>1870</v>
      </c>
      <c r="AX365" s="449">
        <f t="shared" si="481"/>
        <v>1901</v>
      </c>
      <c r="AY365" s="450">
        <f t="shared" si="513"/>
        <v>1932</v>
      </c>
      <c r="AZ365" s="260">
        <f t="shared" si="514"/>
        <v>2942</v>
      </c>
      <c r="BA365" s="261">
        <f t="shared" si="482"/>
        <v>3115.75</v>
      </c>
      <c r="BB365" s="261">
        <f t="shared" si="483"/>
        <v>3241</v>
      </c>
      <c r="BC365" s="458">
        <f t="shared" si="484"/>
        <v>3557.0875000000001</v>
      </c>
      <c r="BD365" s="458">
        <f t="shared" si="485"/>
        <v>3627.8375000000001</v>
      </c>
      <c r="BE365" s="459">
        <f t="shared" si="486"/>
        <v>3700.0875000000001</v>
      </c>
      <c r="BF365" s="411">
        <f t="shared" si="487"/>
        <v>1722</v>
      </c>
      <c r="BG365" s="412">
        <f t="shared" si="488"/>
        <v>1823</v>
      </c>
      <c r="BH365" s="412">
        <f t="shared" si="489"/>
        <v>1896</v>
      </c>
      <c r="BI365" s="412">
        <f t="shared" si="490"/>
        <v>2081</v>
      </c>
      <c r="BJ365" s="412">
        <f t="shared" si="491"/>
        <v>2123</v>
      </c>
      <c r="BK365" s="413">
        <f t="shared" si="515"/>
        <v>2165</v>
      </c>
      <c r="BL365" s="269">
        <f t="shared" si="516"/>
        <v>3276</v>
      </c>
      <c r="BM365" s="270">
        <f t="shared" si="492"/>
        <v>3498.375</v>
      </c>
      <c r="BN365" s="270">
        <f t="shared" si="493"/>
        <v>3658.5</v>
      </c>
      <c r="BO365" s="458">
        <f t="shared" si="494"/>
        <v>3918.5437500000003</v>
      </c>
      <c r="BP365" s="458">
        <f t="shared" si="495"/>
        <v>4007.4187500000003</v>
      </c>
      <c r="BQ365" s="459">
        <f t="shared" si="496"/>
        <v>4098.5437499999998</v>
      </c>
      <c r="BR365" s="448">
        <f t="shared" si="497"/>
        <v>1917</v>
      </c>
      <c r="BS365" s="449">
        <f t="shared" si="498"/>
        <v>2047</v>
      </c>
      <c r="BT365" s="449">
        <f t="shared" si="499"/>
        <v>2141</v>
      </c>
      <c r="BU365" s="449">
        <f t="shared" si="500"/>
        <v>2293</v>
      </c>
      <c r="BV365" s="449">
        <f t="shared" si="501"/>
        <v>2345</v>
      </c>
      <c r="BW365" s="450">
        <f t="shared" si="517"/>
        <v>2398</v>
      </c>
      <c r="BX365" s="253">
        <v>3610</v>
      </c>
      <c r="BY365" s="431">
        <f t="shared" si="518"/>
        <v>3881</v>
      </c>
      <c r="BZ365" s="431">
        <f t="shared" si="519"/>
        <v>4076</v>
      </c>
      <c r="CA365" s="431">
        <f t="shared" si="520"/>
        <v>4280</v>
      </c>
      <c r="CB365" s="431">
        <f t="shared" si="521"/>
        <v>4387</v>
      </c>
      <c r="CC365" s="433">
        <f t="shared" si="522"/>
        <v>4497</v>
      </c>
      <c r="CD365" s="411">
        <f t="shared" si="502"/>
        <v>2112</v>
      </c>
      <c r="CE365" s="412">
        <f t="shared" si="503"/>
        <v>2271</v>
      </c>
      <c r="CF365" s="412">
        <f t="shared" si="504"/>
        <v>2385</v>
      </c>
      <c r="CG365" s="412">
        <f t="shared" si="505"/>
        <v>2504</v>
      </c>
      <c r="CH365" s="412">
        <f t="shared" si="506"/>
        <v>2567</v>
      </c>
      <c r="CI365" s="441">
        <f t="shared" si="523"/>
        <v>2631</v>
      </c>
      <c r="CJ365" s="247">
        <v>1.44</v>
      </c>
      <c r="CK365" s="391">
        <f t="shared" si="507"/>
        <v>1.548</v>
      </c>
      <c r="CL365" s="391">
        <f t="shared" si="524"/>
        <v>1.6254</v>
      </c>
      <c r="CM365" s="391">
        <f t="shared" si="525"/>
        <v>1.7066699999999999</v>
      </c>
      <c r="CN365" s="391">
        <f t="shared" si="526"/>
        <v>1.7493367499999999</v>
      </c>
      <c r="CO365" s="392">
        <f t="shared" si="527"/>
        <v>1.7930701687499999</v>
      </c>
    </row>
    <row r="366" spans="1:93" ht="15.75" thickBot="1" x14ac:dyDescent="0.25">
      <c r="A366" s="1110">
        <v>5</v>
      </c>
      <c r="B366" s="1083" t="s">
        <v>176</v>
      </c>
      <c r="C366" s="1084" t="s">
        <v>15</v>
      </c>
      <c r="D366" s="1121">
        <v>1516</v>
      </c>
      <c r="E366" s="1122">
        <v>1599</v>
      </c>
      <c r="F366" s="1122">
        <v>1668</v>
      </c>
      <c r="G366" s="1122">
        <v>1738</v>
      </c>
      <c r="H366" s="1122">
        <v>1790</v>
      </c>
      <c r="I366" s="1123">
        <v>1842</v>
      </c>
      <c r="J366" s="1085">
        <f t="shared" si="508"/>
        <v>1064</v>
      </c>
      <c r="K366" s="1086">
        <f t="shared" si="447"/>
        <v>1122</v>
      </c>
      <c r="L366" s="1086">
        <f t="shared" si="448"/>
        <v>1170</v>
      </c>
      <c r="M366" s="1086">
        <f t="shared" si="449"/>
        <v>1220</v>
      </c>
      <c r="N366" s="1086">
        <f t="shared" si="450"/>
        <v>1256</v>
      </c>
      <c r="O366" s="1087">
        <f t="shared" si="451"/>
        <v>1292</v>
      </c>
      <c r="P366" s="1088">
        <f t="shared" si="452"/>
        <v>1895</v>
      </c>
      <c r="Q366" s="1089">
        <f t="shared" si="453"/>
        <v>1998.75</v>
      </c>
      <c r="R366" s="1089">
        <f t="shared" si="454"/>
        <v>2085</v>
      </c>
      <c r="S366" s="454">
        <f t="shared" si="509"/>
        <v>2498.375</v>
      </c>
      <c r="T366" s="454">
        <f t="shared" si="509"/>
        <v>2573.125</v>
      </c>
      <c r="U366" s="454">
        <f t="shared" si="509"/>
        <v>2647.875</v>
      </c>
      <c r="V366" s="1127">
        <f t="shared" si="456"/>
        <v>1109</v>
      </c>
      <c r="W366" s="1092">
        <f t="shared" si="457"/>
        <v>1170</v>
      </c>
      <c r="X366" s="1092">
        <f t="shared" si="458"/>
        <v>1220</v>
      </c>
      <c r="Y366" s="1092">
        <f t="shared" si="459"/>
        <v>1462</v>
      </c>
      <c r="Z366" s="1092">
        <f t="shared" si="460"/>
        <v>1506</v>
      </c>
      <c r="AA366" s="1093">
        <f t="shared" si="510"/>
        <v>1550</v>
      </c>
      <c r="AB366" s="1088">
        <f t="shared" si="511"/>
        <v>2274</v>
      </c>
      <c r="AC366" s="1089">
        <f t="shared" si="461"/>
        <v>2398.5</v>
      </c>
      <c r="AD366" s="1089">
        <f t="shared" si="462"/>
        <v>2502</v>
      </c>
      <c r="AE366" s="1089">
        <f t="shared" si="463"/>
        <v>2998.0499999999997</v>
      </c>
      <c r="AF366" s="1089">
        <f t="shared" si="464"/>
        <v>3087.75</v>
      </c>
      <c r="AG366" s="1090">
        <f t="shared" si="465"/>
        <v>3177.45</v>
      </c>
      <c r="AH366" s="1091">
        <f t="shared" si="466"/>
        <v>1331</v>
      </c>
      <c r="AI366" s="1092">
        <f t="shared" si="467"/>
        <v>1404</v>
      </c>
      <c r="AJ366" s="1092">
        <f t="shared" si="468"/>
        <v>1464</v>
      </c>
      <c r="AK366" s="1092">
        <f t="shared" si="469"/>
        <v>1754</v>
      </c>
      <c r="AL366" s="1092">
        <f t="shared" si="470"/>
        <v>1807</v>
      </c>
      <c r="AM366" s="1093">
        <f t="shared" si="471"/>
        <v>1859</v>
      </c>
      <c r="AN366" s="1094">
        <f t="shared" si="512"/>
        <v>2430.5</v>
      </c>
      <c r="AO366" s="1095">
        <f t="shared" si="472"/>
        <v>2578.375</v>
      </c>
      <c r="AP366" s="1095">
        <f t="shared" si="473"/>
        <v>2695</v>
      </c>
      <c r="AQ366" s="1134">
        <f t="shared" si="474"/>
        <v>3108.0374999999999</v>
      </c>
      <c r="AR366" s="1134">
        <f t="shared" si="475"/>
        <v>3196.8125</v>
      </c>
      <c r="AS366" s="1135">
        <f t="shared" si="476"/>
        <v>3286.3374999999996</v>
      </c>
      <c r="AT366" s="1097">
        <f t="shared" si="477"/>
        <v>1422</v>
      </c>
      <c r="AU366" s="1098">
        <f t="shared" si="478"/>
        <v>1509</v>
      </c>
      <c r="AV366" s="1098">
        <f t="shared" si="479"/>
        <v>1577</v>
      </c>
      <c r="AW366" s="1098">
        <f t="shared" si="480"/>
        <v>1819</v>
      </c>
      <c r="AX366" s="1098">
        <f t="shared" si="481"/>
        <v>1871</v>
      </c>
      <c r="AY366" s="1099">
        <f t="shared" si="513"/>
        <v>1923</v>
      </c>
      <c r="AZ366" s="1088">
        <f t="shared" si="514"/>
        <v>2587</v>
      </c>
      <c r="BA366" s="1089">
        <f t="shared" si="482"/>
        <v>2758.25</v>
      </c>
      <c r="BB366" s="1089">
        <f t="shared" si="483"/>
        <v>2888</v>
      </c>
      <c r="BC366" s="1136">
        <f t="shared" si="484"/>
        <v>3218.0250000000001</v>
      </c>
      <c r="BD366" s="1136">
        <f t="shared" si="485"/>
        <v>3305.875</v>
      </c>
      <c r="BE366" s="1137">
        <f t="shared" si="486"/>
        <v>3395.2249999999995</v>
      </c>
      <c r="BF366" s="1091">
        <f t="shared" si="487"/>
        <v>1514</v>
      </c>
      <c r="BG366" s="1092">
        <f t="shared" si="488"/>
        <v>1614</v>
      </c>
      <c r="BH366" s="1092">
        <f t="shared" si="489"/>
        <v>1690</v>
      </c>
      <c r="BI366" s="1092">
        <f t="shared" si="490"/>
        <v>1883</v>
      </c>
      <c r="BJ366" s="1092">
        <f t="shared" si="491"/>
        <v>1934</v>
      </c>
      <c r="BK366" s="1093">
        <f t="shared" si="515"/>
        <v>1987</v>
      </c>
      <c r="BL366" s="1094">
        <f t="shared" si="516"/>
        <v>2743.5</v>
      </c>
      <c r="BM366" s="1100">
        <f t="shared" si="492"/>
        <v>2938.125</v>
      </c>
      <c r="BN366" s="1100">
        <f t="shared" si="493"/>
        <v>3081</v>
      </c>
      <c r="BO366" s="1136">
        <f t="shared" si="494"/>
        <v>3328.0125000000003</v>
      </c>
      <c r="BP366" s="1136">
        <f t="shared" si="495"/>
        <v>3414.9375</v>
      </c>
      <c r="BQ366" s="1137">
        <f t="shared" si="496"/>
        <v>3504.1124999999993</v>
      </c>
      <c r="BR366" s="1097">
        <f t="shared" si="497"/>
        <v>1605</v>
      </c>
      <c r="BS366" s="1098">
        <f t="shared" si="498"/>
        <v>1719</v>
      </c>
      <c r="BT366" s="1098">
        <f t="shared" si="499"/>
        <v>1803</v>
      </c>
      <c r="BU366" s="1098">
        <f t="shared" si="500"/>
        <v>1947</v>
      </c>
      <c r="BV366" s="1098">
        <f t="shared" si="501"/>
        <v>1998</v>
      </c>
      <c r="BW366" s="1099">
        <f t="shared" si="517"/>
        <v>2050</v>
      </c>
      <c r="BX366" s="1102">
        <v>2900</v>
      </c>
      <c r="BY366" s="1103">
        <f t="shared" si="518"/>
        <v>3118</v>
      </c>
      <c r="BZ366" s="1103">
        <f t="shared" si="519"/>
        <v>3274</v>
      </c>
      <c r="CA366" s="1103">
        <f t="shared" si="520"/>
        <v>3438</v>
      </c>
      <c r="CB366" s="1103">
        <f t="shared" si="521"/>
        <v>3524</v>
      </c>
      <c r="CC366" s="1104">
        <f t="shared" si="522"/>
        <v>3613</v>
      </c>
      <c r="CD366" s="1091">
        <f t="shared" si="502"/>
        <v>1697</v>
      </c>
      <c r="CE366" s="1092">
        <f t="shared" si="503"/>
        <v>1825</v>
      </c>
      <c r="CF366" s="1092">
        <f t="shared" si="504"/>
        <v>1916</v>
      </c>
      <c r="CG366" s="1092">
        <f t="shared" si="505"/>
        <v>2012</v>
      </c>
      <c r="CH366" s="1092">
        <f t="shared" si="506"/>
        <v>2062</v>
      </c>
      <c r="CI366" s="1105">
        <f t="shared" si="523"/>
        <v>2114</v>
      </c>
      <c r="CJ366" s="1106">
        <v>1.1599999999999999</v>
      </c>
      <c r="CK366" s="1107">
        <f t="shared" si="507"/>
        <v>1.2469999999999999</v>
      </c>
      <c r="CL366" s="1107">
        <f t="shared" si="524"/>
        <v>1.3093499999999998</v>
      </c>
      <c r="CM366" s="1107">
        <f t="shared" si="525"/>
        <v>1.3748174999999998</v>
      </c>
      <c r="CN366" s="1107">
        <f t="shared" si="526"/>
        <v>1.4091879374999998</v>
      </c>
      <c r="CO366" s="1108">
        <f t="shared" si="527"/>
        <v>1.4444176359374998</v>
      </c>
    </row>
    <row r="367" spans="1:93" ht="15.75" thickBot="1" x14ac:dyDescent="0.25">
      <c r="A367" s="1110">
        <v>6</v>
      </c>
      <c r="B367" s="1083" t="s">
        <v>177</v>
      </c>
      <c r="C367" s="1084" t="s">
        <v>15</v>
      </c>
      <c r="D367" s="1121">
        <v>1516</v>
      </c>
      <c r="E367" s="1122">
        <v>1599</v>
      </c>
      <c r="F367" s="1122">
        <v>1668</v>
      </c>
      <c r="G367" s="1122">
        <v>1738</v>
      </c>
      <c r="H367" s="1122">
        <v>1790</v>
      </c>
      <c r="I367" s="1123">
        <v>1842</v>
      </c>
      <c r="J367" s="1085">
        <f t="shared" si="508"/>
        <v>1064</v>
      </c>
      <c r="K367" s="1086">
        <f t="shared" si="447"/>
        <v>1122</v>
      </c>
      <c r="L367" s="1086">
        <f t="shared" si="448"/>
        <v>1170</v>
      </c>
      <c r="M367" s="1086">
        <f t="shared" si="449"/>
        <v>1220</v>
      </c>
      <c r="N367" s="1086">
        <f t="shared" si="450"/>
        <v>1256</v>
      </c>
      <c r="O367" s="1087">
        <f t="shared" si="451"/>
        <v>1292</v>
      </c>
      <c r="P367" s="1088">
        <f t="shared" si="452"/>
        <v>1895</v>
      </c>
      <c r="Q367" s="1089">
        <f t="shared" si="453"/>
        <v>1998.75</v>
      </c>
      <c r="R367" s="1089">
        <f t="shared" si="454"/>
        <v>2085</v>
      </c>
      <c r="S367" s="454">
        <f t="shared" si="509"/>
        <v>2498.375</v>
      </c>
      <c r="T367" s="454">
        <f t="shared" si="509"/>
        <v>2573.125</v>
      </c>
      <c r="U367" s="454">
        <f t="shared" si="509"/>
        <v>2647.875</v>
      </c>
      <c r="V367" s="1127">
        <f t="shared" si="456"/>
        <v>1109</v>
      </c>
      <c r="W367" s="1092">
        <f t="shared" si="457"/>
        <v>1170</v>
      </c>
      <c r="X367" s="1092">
        <f t="shared" si="458"/>
        <v>1220</v>
      </c>
      <c r="Y367" s="1092">
        <f t="shared" si="459"/>
        <v>1462</v>
      </c>
      <c r="Z367" s="1092">
        <f t="shared" si="460"/>
        <v>1506</v>
      </c>
      <c r="AA367" s="1093">
        <f t="shared" si="510"/>
        <v>1550</v>
      </c>
      <c r="AB367" s="1088">
        <f t="shared" si="511"/>
        <v>2274</v>
      </c>
      <c r="AC367" s="1089">
        <f t="shared" si="461"/>
        <v>2398.5</v>
      </c>
      <c r="AD367" s="1089">
        <f t="shared" si="462"/>
        <v>2502</v>
      </c>
      <c r="AE367" s="1089">
        <f t="shared" si="463"/>
        <v>2998.0499999999997</v>
      </c>
      <c r="AF367" s="1089">
        <f t="shared" si="464"/>
        <v>3087.75</v>
      </c>
      <c r="AG367" s="1090">
        <f t="shared" si="465"/>
        <v>3177.45</v>
      </c>
      <c r="AH367" s="1091">
        <f t="shared" si="466"/>
        <v>1331</v>
      </c>
      <c r="AI367" s="1092">
        <f t="shared" si="467"/>
        <v>1404</v>
      </c>
      <c r="AJ367" s="1092">
        <f t="shared" si="468"/>
        <v>1464</v>
      </c>
      <c r="AK367" s="1092">
        <f t="shared" si="469"/>
        <v>1754</v>
      </c>
      <c r="AL367" s="1092">
        <f t="shared" si="470"/>
        <v>1807</v>
      </c>
      <c r="AM367" s="1093">
        <f t="shared" si="471"/>
        <v>1859</v>
      </c>
      <c r="AN367" s="1094">
        <f t="shared" si="512"/>
        <v>2430.5</v>
      </c>
      <c r="AO367" s="1095">
        <f t="shared" si="472"/>
        <v>2578.375</v>
      </c>
      <c r="AP367" s="1095">
        <f t="shared" si="473"/>
        <v>2695</v>
      </c>
      <c r="AQ367" s="1134">
        <f t="shared" si="474"/>
        <v>3108.0374999999999</v>
      </c>
      <c r="AR367" s="1134">
        <f t="shared" si="475"/>
        <v>3196.8125</v>
      </c>
      <c r="AS367" s="1135">
        <f t="shared" si="476"/>
        <v>3286.3374999999996</v>
      </c>
      <c r="AT367" s="1097">
        <f t="shared" si="477"/>
        <v>1422</v>
      </c>
      <c r="AU367" s="1098">
        <f t="shared" si="478"/>
        <v>1509</v>
      </c>
      <c r="AV367" s="1098">
        <f t="shared" si="479"/>
        <v>1577</v>
      </c>
      <c r="AW367" s="1098">
        <f t="shared" si="480"/>
        <v>1819</v>
      </c>
      <c r="AX367" s="1098">
        <f t="shared" si="481"/>
        <v>1871</v>
      </c>
      <c r="AY367" s="1099">
        <f t="shared" si="513"/>
        <v>1923</v>
      </c>
      <c r="AZ367" s="1088">
        <f t="shared" si="514"/>
        <v>2587</v>
      </c>
      <c r="BA367" s="1089">
        <f t="shared" si="482"/>
        <v>2758.25</v>
      </c>
      <c r="BB367" s="1089">
        <f t="shared" si="483"/>
        <v>2888</v>
      </c>
      <c r="BC367" s="1136">
        <f t="shared" si="484"/>
        <v>3218.0250000000001</v>
      </c>
      <c r="BD367" s="1136">
        <f t="shared" si="485"/>
        <v>3305.875</v>
      </c>
      <c r="BE367" s="1137">
        <f t="shared" si="486"/>
        <v>3395.2249999999995</v>
      </c>
      <c r="BF367" s="1091">
        <f t="shared" si="487"/>
        <v>1514</v>
      </c>
      <c r="BG367" s="1092">
        <f t="shared" si="488"/>
        <v>1614</v>
      </c>
      <c r="BH367" s="1092">
        <f t="shared" si="489"/>
        <v>1690</v>
      </c>
      <c r="BI367" s="1092">
        <f t="shared" si="490"/>
        <v>1883</v>
      </c>
      <c r="BJ367" s="1092">
        <f t="shared" si="491"/>
        <v>1934</v>
      </c>
      <c r="BK367" s="1093">
        <f t="shared" si="515"/>
        <v>1987</v>
      </c>
      <c r="BL367" s="1094">
        <f t="shared" si="516"/>
        <v>2743.5</v>
      </c>
      <c r="BM367" s="1100">
        <f t="shared" si="492"/>
        <v>2938.125</v>
      </c>
      <c r="BN367" s="1100">
        <f t="shared" si="493"/>
        <v>3081</v>
      </c>
      <c r="BO367" s="1136">
        <f t="shared" si="494"/>
        <v>3328.0125000000003</v>
      </c>
      <c r="BP367" s="1136">
        <f t="shared" si="495"/>
        <v>3414.9375</v>
      </c>
      <c r="BQ367" s="1137">
        <f t="shared" si="496"/>
        <v>3504.1124999999993</v>
      </c>
      <c r="BR367" s="1097">
        <f t="shared" si="497"/>
        <v>1605</v>
      </c>
      <c r="BS367" s="1098">
        <f t="shared" si="498"/>
        <v>1719</v>
      </c>
      <c r="BT367" s="1098">
        <f t="shared" si="499"/>
        <v>1803</v>
      </c>
      <c r="BU367" s="1098">
        <f t="shared" si="500"/>
        <v>1947</v>
      </c>
      <c r="BV367" s="1098">
        <f t="shared" si="501"/>
        <v>1998</v>
      </c>
      <c r="BW367" s="1099">
        <f t="shared" si="517"/>
        <v>2050</v>
      </c>
      <c r="BX367" s="1102">
        <v>2900</v>
      </c>
      <c r="BY367" s="1103">
        <f t="shared" si="518"/>
        <v>3118</v>
      </c>
      <c r="BZ367" s="1103">
        <f t="shared" si="519"/>
        <v>3274</v>
      </c>
      <c r="CA367" s="1103">
        <f t="shared" si="520"/>
        <v>3438</v>
      </c>
      <c r="CB367" s="1103">
        <f t="shared" si="521"/>
        <v>3524</v>
      </c>
      <c r="CC367" s="1104">
        <f t="shared" si="522"/>
        <v>3613</v>
      </c>
      <c r="CD367" s="1091">
        <f t="shared" si="502"/>
        <v>1697</v>
      </c>
      <c r="CE367" s="1092">
        <f t="shared" si="503"/>
        <v>1825</v>
      </c>
      <c r="CF367" s="1092">
        <f t="shared" si="504"/>
        <v>1916</v>
      </c>
      <c r="CG367" s="1092">
        <f t="shared" si="505"/>
        <v>2012</v>
      </c>
      <c r="CH367" s="1092">
        <f t="shared" si="506"/>
        <v>2062</v>
      </c>
      <c r="CI367" s="1105">
        <f t="shared" si="523"/>
        <v>2114</v>
      </c>
      <c r="CJ367" s="1106">
        <v>1.1599999999999999</v>
      </c>
      <c r="CK367" s="1107">
        <f t="shared" si="507"/>
        <v>1.2469999999999999</v>
      </c>
      <c r="CL367" s="1107">
        <f t="shared" si="524"/>
        <v>1.3093499999999998</v>
      </c>
      <c r="CM367" s="1107">
        <f t="shared" si="525"/>
        <v>1.3748174999999998</v>
      </c>
      <c r="CN367" s="1107">
        <f t="shared" si="526"/>
        <v>1.4091879374999998</v>
      </c>
      <c r="CO367" s="1108">
        <f t="shared" si="527"/>
        <v>1.4444176359374998</v>
      </c>
    </row>
    <row r="368" spans="1:93" ht="13.5" thickBot="1" x14ac:dyDescent="0.25">
      <c r="A368" s="363"/>
      <c r="B368" s="364"/>
      <c r="C368" s="365"/>
      <c r="P368" s="700"/>
      <c r="Q368" s="701"/>
      <c r="R368" s="701"/>
      <c r="S368" s="701"/>
      <c r="T368" s="702"/>
      <c r="U368" s="393"/>
      <c r="V368" s="701"/>
      <c r="W368" s="701"/>
      <c r="X368" s="701"/>
      <c r="Y368" s="701"/>
      <c r="Z368" s="702"/>
      <c r="AA368" s="393"/>
      <c r="AB368" s="703" t="s">
        <v>282</v>
      </c>
      <c r="AC368" s="704"/>
      <c r="AD368" s="704"/>
      <c r="AE368" s="704"/>
      <c r="AF368" s="705"/>
      <c r="AG368" s="393">
        <f>ROUNDUP(2*$W$5/12,0)</f>
        <v>317</v>
      </c>
      <c r="AH368" s="706" t="s">
        <v>192</v>
      </c>
      <c r="AI368" s="706"/>
      <c r="AJ368" s="706"/>
      <c r="AK368" s="706"/>
      <c r="AL368" s="707"/>
      <c r="AM368" s="394">
        <f>ROUNDUP(AG368*0.585,0)</f>
        <v>186</v>
      </c>
      <c r="AN368" s="703" t="s">
        <v>45</v>
      </c>
      <c r="AO368" s="704"/>
      <c r="AP368" s="704"/>
      <c r="AQ368" s="704"/>
      <c r="AR368" s="705"/>
      <c r="AS368" s="393">
        <f>ROUNDUP(2*$AU$5/12,0)</f>
        <v>347</v>
      </c>
      <c r="AT368" s="708" t="s">
        <v>49</v>
      </c>
      <c r="AU368" s="706"/>
      <c r="AV368" s="706"/>
      <c r="AW368" s="706"/>
      <c r="AX368" s="707"/>
      <c r="AY368" s="394">
        <f>ROUNDUP(AS368*0.585,0)</f>
        <v>203</v>
      </c>
      <c r="AZ368" s="704" t="s">
        <v>45</v>
      </c>
      <c r="BA368" s="704"/>
      <c r="BB368" s="704"/>
      <c r="BC368" s="704"/>
      <c r="BD368" s="705"/>
      <c r="BE368" s="393">
        <f>ROUNDUP(2*$BG$5/12,0)</f>
        <v>367</v>
      </c>
      <c r="BF368" s="706" t="s">
        <v>49</v>
      </c>
      <c r="BG368" s="706"/>
      <c r="BH368" s="706"/>
      <c r="BI368" s="706"/>
      <c r="BJ368" s="707"/>
      <c r="BK368" s="395">
        <f>ROUNDUP(BE368*0.585,0)</f>
        <v>215</v>
      </c>
      <c r="BL368" s="703" t="s">
        <v>45</v>
      </c>
      <c r="BM368" s="704"/>
      <c r="BN368" s="704"/>
      <c r="BO368" s="704"/>
      <c r="BP368" s="705"/>
      <c r="BQ368" s="393">
        <f>ROUNDUP(2*$BS$5/12,0)</f>
        <v>392</v>
      </c>
      <c r="BR368" s="706" t="s">
        <v>49</v>
      </c>
      <c r="BS368" s="706"/>
      <c r="BT368" s="706"/>
      <c r="BU368" s="706"/>
      <c r="BV368" s="707"/>
      <c r="BW368" s="395">
        <f>ROUNDUP(BQ368*0.585,0)</f>
        <v>230</v>
      </c>
      <c r="BX368" s="703" t="s">
        <v>45</v>
      </c>
      <c r="BY368" s="704"/>
      <c r="BZ368" s="704"/>
      <c r="CA368" s="704"/>
      <c r="CB368" s="705"/>
      <c r="CC368" s="396">
        <f>ROUNDUP(2*$CE$5/12,0)</f>
        <v>417</v>
      </c>
      <c r="CD368" s="709" t="s">
        <v>49</v>
      </c>
      <c r="CE368" s="710"/>
      <c r="CF368" s="710"/>
      <c r="CG368" s="710"/>
      <c r="CH368" s="710"/>
      <c r="CI368" s="394">
        <f>ROUNDUP(CC368*0.585,0)</f>
        <v>244</v>
      </c>
      <c r="CJ368" s="397"/>
      <c r="CK368" s="397"/>
      <c r="CL368" s="397"/>
      <c r="CM368" s="397"/>
      <c r="CN368" s="397"/>
      <c r="CO368" s="397"/>
    </row>
    <row r="369" spans="1:93" ht="13.5" thickBot="1" x14ac:dyDescent="0.25">
      <c r="A369" s="789"/>
      <c r="B369" s="790"/>
      <c r="C369" s="791"/>
      <c r="P369" s="693"/>
      <c r="Q369" s="694"/>
      <c r="R369" s="694"/>
      <c r="S369" s="694"/>
      <c r="T369" s="695"/>
      <c r="U369" s="398"/>
      <c r="V369" s="694"/>
      <c r="W369" s="694"/>
      <c r="X369" s="694"/>
      <c r="Y369" s="694"/>
      <c r="Z369" s="695"/>
      <c r="AA369" s="398"/>
      <c r="AB369" s="688" t="s">
        <v>193</v>
      </c>
      <c r="AC369" s="689"/>
      <c r="AD369" s="689"/>
      <c r="AE369" s="689"/>
      <c r="AF369" s="690"/>
      <c r="AG369" s="398">
        <v>1450</v>
      </c>
      <c r="AH369" s="686" t="s">
        <v>194</v>
      </c>
      <c r="AI369" s="686"/>
      <c r="AJ369" s="686"/>
      <c r="AK369" s="686"/>
      <c r="AL369" s="687"/>
      <c r="AM369" s="399">
        <f>AG369-AG369/10</f>
        <v>1305</v>
      </c>
      <c r="AN369" s="688" t="s">
        <v>193</v>
      </c>
      <c r="AO369" s="689"/>
      <c r="AP369" s="689"/>
      <c r="AQ369" s="689"/>
      <c r="AR369" s="690"/>
      <c r="AS369" s="398">
        <v>1450</v>
      </c>
      <c r="AT369" s="696" t="s">
        <v>194</v>
      </c>
      <c r="AU369" s="686"/>
      <c r="AV369" s="686"/>
      <c r="AW369" s="686"/>
      <c r="AX369" s="687"/>
      <c r="AY369" s="399">
        <f>AS369-AS369/10</f>
        <v>1305</v>
      </c>
      <c r="AZ369" s="688" t="s">
        <v>193</v>
      </c>
      <c r="BA369" s="689"/>
      <c r="BB369" s="689"/>
      <c r="BC369" s="689"/>
      <c r="BD369" s="690"/>
      <c r="BE369" s="398">
        <v>1450</v>
      </c>
      <c r="BF369" s="686" t="s">
        <v>194</v>
      </c>
      <c r="BG369" s="686"/>
      <c r="BH369" s="686"/>
      <c r="BI369" s="686"/>
      <c r="BJ369" s="687"/>
      <c r="BK369" s="399">
        <f>BE369-BE369/10</f>
        <v>1305</v>
      </c>
      <c r="BL369" s="688" t="s">
        <v>46</v>
      </c>
      <c r="BM369" s="689"/>
      <c r="BN369" s="689"/>
      <c r="BO369" s="689"/>
      <c r="BP369" s="690"/>
      <c r="BQ369" s="398">
        <f>ROUNDUP($BS$5/12,0)</f>
        <v>196</v>
      </c>
      <c r="BR369" s="686" t="s">
        <v>48</v>
      </c>
      <c r="BS369" s="686"/>
      <c r="BT369" s="686"/>
      <c r="BU369" s="686"/>
      <c r="BV369" s="687"/>
      <c r="BW369" s="400">
        <f>ROUNDUP(BQ369*0.585,0)</f>
        <v>115</v>
      </c>
      <c r="BX369" s="688" t="s">
        <v>46</v>
      </c>
      <c r="BY369" s="689"/>
      <c r="BZ369" s="689"/>
      <c r="CA369" s="689"/>
      <c r="CB369" s="690"/>
      <c r="CC369" s="401">
        <f>ROUNDUP($CE$5/12,0)</f>
        <v>209</v>
      </c>
      <c r="CD369" s="691" t="s">
        <v>48</v>
      </c>
      <c r="CE369" s="692"/>
      <c r="CF369" s="692"/>
      <c r="CG369" s="692"/>
      <c r="CH369" s="692"/>
      <c r="CI369" s="399">
        <f>ROUNDUP(CC369*0.585,0)</f>
        <v>123</v>
      </c>
      <c r="CJ369" s="397"/>
      <c r="CK369" s="397"/>
      <c r="CL369" s="397"/>
      <c r="CM369" s="397"/>
      <c r="CN369" s="397"/>
      <c r="CO369" s="397"/>
    </row>
    <row r="373" spans="1:93" ht="13.5" thickBot="1" x14ac:dyDescent="0.25"/>
    <row r="374" spans="1:93" ht="45.75" thickBot="1" x14ac:dyDescent="0.3">
      <c r="A374" s="862"/>
      <c r="B374" s="1068" t="s">
        <v>421</v>
      </c>
      <c r="C374" s="861"/>
      <c r="D374" s="861"/>
      <c r="E374" s="862"/>
      <c r="F374" s="862"/>
      <c r="G374" s="862"/>
      <c r="H374" s="862"/>
      <c r="I374" s="862"/>
      <c r="J374" s="862"/>
      <c r="K374" s="255"/>
      <c r="L374" s="862"/>
      <c r="M374" s="862"/>
      <c r="N374" s="862"/>
      <c r="O374" s="862"/>
      <c r="P374" s="862"/>
      <c r="Q374" s="863"/>
    </row>
    <row r="375" spans="1:93" ht="15.75" thickBot="1" x14ac:dyDescent="0.3">
      <c r="A375" s="1111"/>
      <c r="B375" s="865"/>
      <c r="C375" s="866"/>
      <c r="D375" s="866"/>
      <c r="E375" s="867"/>
      <c r="F375" s="868"/>
      <c r="G375" s="868"/>
      <c r="H375" s="868"/>
      <c r="I375" s="868"/>
      <c r="J375" s="868"/>
      <c r="K375" s="869"/>
      <c r="L375" s="863"/>
      <c r="M375" s="863"/>
      <c r="N375" s="863"/>
      <c r="O375" s="863"/>
      <c r="P375" s="863"/>
      <c r="Q375" s="863"/>
    </row>
    <row r="376" spans="1:93" ht="16.5" thickBot="1" x14ac:dyDescent="0.25">
      <c r="A376" s="718" t="s">
        <v>10</v>
      </c>
      <c r="B376" s="720" t="s">
        <v>312</v>
      </c>
      <c r="C376" s="722" t="s">
        <v>12</v>
      </c>
      <c r="D376" s="870" t="s">
        <v>313</v>
      </c>
      <c r="E376" s="871" t="s">
        <v>314</v>
      </c>
      <c r="F376" s="872"/>
      <c r="G376" s="872"/>
      <c r="H376" s="872"/>
      <c r="I376" s="872"/>
      <c r="J376" s="873"/>
      <c r="K376" s="874"/>
      <c r="L376" s="835" t="s">
        <v>315</v>
      </c>
      <c r="M376" s="836"/>
      <c r="N376" s="836"/>
      <c r="O376" s="836"/>
      <c r="P376" s="836"/>
      <c r="Q376" s="837"/>
    </row>
    <row r="377" spans="1:93" ht="14.25" x14ac:dyDescent="0.2">
      <c r="A377" s="719"/>
      <c r="B377" s="721"/>
      <c r="C377" s="723"/>
      <c r="D377" s="875"/>
      <c r="E377" s="876">
        <v>0</v>
      </c>
      <c r="F377" s="877">
        <v>1</v>
      </c>
      <c r="G377" s="877">
        <v>2</v>
      </c>
      <c r="H377" s="877">
        <v>3</v>
      </c>
      <c r="I377" s="877">
        <v>4</v>
      </c>
      <c r="J377" s="878">
        <v>5</v>
      </c>
      <c r="K377" s="879"/>
      <c r="L377" s="225">
        <v>0</v>
      </c>
      <c r="M377" s="226">
        <v>1</v>
      </c>
      <c r="N377" s="226">
        <v>2</v>
      </c>
      <c r="O377" s="226">
        <v>3</v>
      </c>
      <c r="P377" s="226">
        <v>4</v>
      </c>
      <c r="Q377" s="227">
        <v>5</v>
      </c>
    </row>
    <row r="378" spans="1:93" ht="14.25" x14ac:dyDescent="0.2">
      <c r="A378" s="719"/>
      <c r="B378" s="721"/>
      <c r="C378" s="723"/>
      <c r="D378" s="875"/>
      <c r="E378" s="876"/>
      <c r="F378" s="877"/>
      <c r="G378" s="877"/>
      <c r="H378" s="877"/>
      <c r="I378" s="877"/>
      <c r="J378" s="878"/>
      <c r="K378" s="879"/>
      <c r="L378" s="225" t="s">
        <v>160</v>
      </c>
      <c r="M378" s="226" t="s">
        <v>161</v>
      </c>
      <c r="N378" s="226" t="s">
        <v>162</v>
      </c>
      <c r="O378" s="226" t="s">
        <v>163</v>
      </c>
      <c r="P378" s="226" t="s">
        <v>164</v>
      </c>
      <c r="Q378" s="227" t="s">
        <v>165</v>
      </c>
    </row>
    <row r="379" spans="1:93" ht="15" thickBot="1" x14ac:dyDescent="0.25">
      <c r="A379" s="880"/>
      <c r="B379" s="881"/>
      <c r="C379" s="882"/>
      <c r="D379" s="883"/>
      <c r="E379" s="884"/>
      <c r="F379" s="885"/>
      <c r="G379" s="885"/>
      <c r="H379" s="885"/>
      <c r="I379" s="885"/>
      <c r="J379" s="886"/>
      <c r="K379" s="879"/>
      <c r="L379" s="887"/>
      <c r="M379" s="888"/>
      <c r="N379" s="888"/>
      <c r="O379" s="888"/>
      <c r="P379" s="888"/>
      <c r="Q379" s="889"/>
    </row>
    <row r="380" spans="1:93" ht="15" x14ac:dyDescent="0.2">
      <c r="A380" s="890">
        <v>1</v>
      </c>
      <c r="B380" s="891" t="s">
        <v>316</v>
      </c>
      <c r="C380" s="892" t="s">
        <v>15</v>
      </c>
      <c r="D380" s="893">
        <f>SUM(E380:J380)</f>
        <v>0</v>
      </c>
      <c r="E380" s="894"/>
      <c r="F380" s="895"/>
      <c r="G380" s="895"/>
      <c r="H380" s="895"/>
      <c r="I380" s="895"/>
      <c r="J380" s="896"/>
      <c r="K380" s="869"/>
      <c r="L380" s="308">
        <v>2425</v>
      </c>
      <c r="M380" s="309">
        <v>2565</v>
      </c>
      <c r="N380" s="309">
        <v>2681</v>
      </c>
      <c r="O380" s="309">
        <v>2799</v>
      </c>
      <c r="P380" s="309">
        <v>2887</v>
      </c>
      <c r="Q380" s="310">
        <v>2976</v>
      </c>
    </row>
    <row r="381" spans="1:93" ht="15" x14ac:dyDescent="0.2">
      <c r="A381" s="897"/>
      <c r="B381" s="898" t="s">
        <v>317</v>
      </c>
      <c r="C381" s="899" t="s">
        <v>15</v>
      </c>
      <c r="D381" s="900">
        <f>SUM(E381:J381)</f>
        <v>0</v>
      </c>
      <c r="E381" s="901"/>
      <c r="F381" s="902"/>
      <c r="G381" s="902"/>
      <c r="H381" s="902"/>
      <c r="I381" s="902"/>
      <c r="J381" s="903"/>
      <c r="K381" s="869"/>
      <c r="L381" s="855">
        <v>2024</v>
      </c>
      <c r="M381" s="856">
        <v>2139</v>
      </c>
      <c r="N381" s="856">
        <v>2234</v>
      </c>
      <c r="O381" s="856">
        <v>2331</v>
      </c>
      <c r="P381" s="856">
        <v>2403</v>
      </c>
      <c r="Q381" s="857">
        <v>2475</v>
      </c>
    </row>
    <row r="382" spans="1:93" ht="15" x14ac:dyDescent="0.2">
      <c r="A382" s="897"/>
      <c r="B382" s="898" t="s">
        <v>318</v>
      </c>
      <c r="C382" s="899" t="s">
        <v>15</v>
      </c>
      <c r="D382" s="900">
        <f>SUM(E382:J382)</f>
        <v>0</v>
      </c>
      <c r="E382" s="901"/>
      <c r="F382" s="904"/>
      <c r="G382" s="904"/>
      <c r="H382" s="904"/>
      <c r="I382" s="904"/>
      <c r="J382" s="905"/>
      <c r="K382" s="906"/>
      <c r="L382" s="855">
        <v>1905</v>
      </c>
      <c r="M382" s="856">
        <v>2013</v>
      </c>
      <c r="N382" s="856">
        <v>2102</v>
      </c>
      <c r="O382" s="856">
        <v>2193</v>
      </c>
      <c r="P382" s="856">
        <v>2260</v>
      </c>
      <c r="Q382" s="857">
        <v>2327</v>
      </c>
    </row>
    <row r="383" spans="1:93" ht="15.75" thickBot="1" x14ac:dyDescent="0.25">
      <c r="A383" s="907"/>
      <c r="B383" s="908" t="s">
        <v>319</v>
      </c>
      <c r="C383" s="909" t="s">
        <v>15</v>
      </c>
      <c r="D383" s="910">
        <f>SUM(E383:J383)</f>
        <v>0</v>
      </c>
      <c r="E383" s="911"/>
      <c r="F383" s="912"/>
      <c r="G383" s="912"/>
      <c r="H383" s="912"/>
      <c r="I383" s="912"/>
      <c r="J383" s="913"/>
      <c r="K383" s="869"/>
      <c r="L383" s="858">
        <v>1604</v>
      </c>
      <c r="M383" s="859">
        <v>1662</v>
      </c>
      <c r="N383" s="859">
        <v>1703</v>
      </c>
      <c r="O383" s="859">
        <v>1747</v>
      </c>
      <c r="P383" s="859">
        <v>1770</v>
      </c>
      <c r="Q383" s="860">
        <v>1793</v>
      </c>
    </row>
    <row r="384" spans="1:93" ht="15" x14ac:dyDescent="0.2">
      <c r="A384" s="890">
        <v>2</v>
      </c>
      <c r="B384" s="914" t="s">
        <v>320</v>
      </c>
      <c r="C384" s="915" t="s">
        <v>15</v>
      </c>
      <c r="D384" s="893">
        <f>SUM(E384:J384)</f>
        <v>0</v>
      </c>
      <c r="E384" s="916"/>
      <c r="F384" s="917"/>
      <c r="G384" s="917"/>
      <c r="H384" s="917"/>
      <c r="I384" s="917"/>
      <c r="J384" s="918"/>
      <c r="K384" s="869"/>
      <c r="L384" s="308">
        <v>2425</v>
      </c>
      <c r="M384" s="309">
        <v>2565</v>
      </c>
      <c r="N384" s="309">
        <v>2681</v>
      </c>
      <c r="O384" s="309">
        <v>2799</v>
      </c>
      <c r="P384" s="309">
        <v>2887</v>
      </c>
      <c r="Q384" s="310">
        <v>2976</v>
      </c>
    </row>
    <row r="385" spans="1:17" ht="15" x14ac:dyDescent="0.2">
      <c r="A385" s="897"/>
      <c r="B385" s="919" t="s">
        <v>178</v>
      </c>
      <c r="C385" s="920" t="s">
        <v>15</v>
      </c>
      <c r="D385" s="900">
        <f>SUM(E385:J385)</f>
        <v>0</v>
      </c>
      <c r="E385" s="921"/>
      <c r="F385" s="922"/>
      <c r="G385" s="922"/>
      <c r="H385" s="922"/>
      <c r="I385" s="922"/>
      <c r="J385" s="923"/>
      <c r="K385" s="869"/>
      <c r="L385" s="855">
        <v>2024</v>
      </c>
      <c r="M385" s="856">
        <v>2139</v>
      </c>
      <c r="N385" s="856">
        <v>2234</v>
      </c>
      <c r="O385" s="856">
        <v>2331</v>
      </c>
      <c r="P385" s="856">
        <v>2403</v>
      </c>
      <c r="Q385" s="857">
        <v>2475</v>
      </c>
    </row>
    <row r="386" spans="1:17" ht="15" x14ac:dyDescent="0.2">
      <c r="A386" s="897"/>
      <c r="B386" s="919" t="s">
        <v>179</v>
      </c>
      <c r="C386" s="920" t="s">
        <v>15</v>
      </c>
      <c r="D386" s="900">
        <f>SUM(E386:J386)</f>
        <v>0</v>
      </c>
      <c r="E386" s="921"/>
      <c r="F386" s="922"/>
      <c r="G386" s="922"/>
      <c r="H386" s="922"/>
      <c r="I386" s="922"/>
      <c r="J386" s="923"/>
      <c r="K386" s="869"/>
      <c r="L386" s="855">
        <v>1905</v>
      </c>
      <c r="M386" s="856">
        <v>2013</v>
      </c>
      <c r="N386" s="856">
        <v>2102</v>
      </c>
      <c r="O386" s="856">
        <v>2193</v>
      </c>
      <c r="P386" s="856">
        <v>2260</v>
      </c>
      <c r="Q386" s="857">
        <v>2327</v>
      </c>
    </row>
    <row r="387" spans="1:17" ht="15.75" thickBot="1" x14ac:dyDescent="0.25">
      <c r="A387" s="907"/>
      <c r="B387" s="924" t="s">
        <v>138</v>
      </c>
      <c r="C387" s="925" t="s">
        <v>15</v>
      </c>
      <c r="D387" s="910">
        <f>SUM(E387:J387)</f>
        <v>0</v>
      </c>
      <c r="E387" s="926"/>
      <c r="F387" s="927"/>
      <c r="G387" s="927"/>
      <c r="H387" s="927"/>
      <c r="I387" s="927"/>
      <c r="J387" s="928"/>
      <c r="K387" s="869"/>
      <c r="L387" s="858">
        <v>1604</v>
      </c>
      <c r="M387" s="859">
        <v>1662</v>
      </c>
      <c r="N387" s="859">
        <v>1703</v>
      </c>
      <c r="O387" s="859">
        <v>1747</v>
      </c>
      <c r="P387" s="859">
        <v>1770</v>
      </c>
      <c r="Q387" s="860">
        <v>1793</v>
      </c>
    </row>
    <row r="388" spans="1:17" ht="15" x14ac:dyDescent="0.2">
      <c r="A388" s="890">
        <v>3</v>
      </c>
      <c r="B388" s="914" t="s">
        <v>321</v>
      </c>
      <c r="C388" s="915" t="s">
        <v>15</v>
      </c>
      <c r="D388" s="893">
        <f>SUM(E388:J388)</f>
        <v>0</v>
      </c>
      <c r="E388" s="916"/>
      <c r="F388" s="917"/>
      <c r="G388" s="917"/>
      <c r="H388" s="917"/>
      <c r="I388" s="917"/>
      <c r="J388" s="918"/>
      <c r="K388" s="869"/>
      <c r="L388" s="308">
        <v>2458</v>
      </c>
      <c r="M388" s="309">
        <v>2600</v>
      </c>
      <c r="N388" s="309">
        <v>2717</v>
      </c>
      <c r="O388" s="309">
        <v>2837</v>
      </c>
      <c r="P388" s="309">
        <v>2926</v>
      </c>
      <c r="Q388" s="310">
        <v>3017</v>
      </c>
    </row>
    <row r="389" spans="1:17" ht="15" x14ac:dyDescent="0.2">
      <c r="A389" s="897"/>
      <c r="B389" s="929" t="s">
        <v>322</v>
      </c>
      <c r="C389" s="899" t="s">
        <v>15</v>
      </c>
      <c r="D389" s="900">
        <f>SUM(E389:J389)</f>
        <v>0</v>
      </c>
      <c r="E389" s="901"/>
      <c r="F389" s="902"/>
      <c r="G389" s="902"/>
      <c r="H389" s="902"/>
      <c r="I389" s="902"/>
      <c r="J389" s="903"/>
      <c r="K389" s="869"/>
      <c r="L389" s="855">
        <v>2344</v>
      </c>
      <c r="M389" s="856">
        <v>2478</v>
      </c>
      <c r="N389" s="856">
        <v>2589</v>
      </c>
      <c r="O389" s="856">
        <v>2703</v>
      </c>
      <c r="P389" s="856">
        <v>2788</v>
      </c>
      <c r="Q389" s="857">
        <v>2875</v>
      </c>
    </row>
    <row r="390" spans="1:17" ht="15" x14ac:dyDescent="0.2">
      <c r="A390" s="897"/>
      <c r="B390" s="898" t="s">
        <v>179</v>
      </c>
      <c r="C390" s="899" t="s">
        <v>15</v>
      </c>
      <c r="D390" s="900">
        <f>SUM(E390:J390)</f>
        <v>0</v>
      </c>
      <c r="E390" s="901"/>
      <c r="F390" s="902"/>
      <c r="G390" s="902"/>
      <c r="H390" s="902"/>
      <c r="I390" s="902"/>
      <c r="J390" s="903"/>
      <c r="K390" s="869"/>
      <c r="L390" s="855">
        <v>2245</v>
      </c>
      <c r="M390" s="856">
        <v>2373</v>
      </c>
      <c r="N390" s="856">
        <v>2479</v>
      </c>
      <c r="O390" s="856">
        <v>2587</v>
      </c>
      <c r="P390" s="856">
        <v>2669</v>
      </c>
      <c r="Q390" s="857">
        <v>2751</v>
      </c>
    </row>
    <row r="391" spans="1:17" ht="15.75" thickBot="1" x14ac:dyDescent="0.25">
      <c r="A391" s="907"/>
      <c r="B391" s="908" t="s">
        <v>138</v>
      </c>
      <c r="C391" s="909" t="s">
        <v>15</v>
      </c>
      <c r="D391" s="910">
        <f>SUM(E391:J391)</f>
        <v>0</v>
      </c>
      <c r="E391" s="911"/>
      <c r="F391" s="912"/>
      <c r="G391" s="912"/>
      <c r="H391" s="912"/>
      <c r="I391" s="912"/>
      <c r="J391" s="913"/>
      <c r="K391" s="869"/>
      <c r="L391" s="858">
        <v>1604</v>
      </c>
      <c r="M391" s="859">
        <v>1662</v>
      </c>
      <c r="N391" s="859">
        <v>1703</v>
      </c>
      <c r="O391" s="859">
        <v>1747</v>
      </c>
      <c r="P391" s="859">
        <v>1770</v>
      </c>
      <c r="Q391" s="860">
        <v>1793</v>
      </c>
    </row>
    <row r="392" spans="1:17" ht="30" x14ac:dyDescent="0.2">
      <c r="A392" s="890">
        <v>4</v>
      </c>
      <c r="B392" s="891" t="s">
        <v>323</v>
      </c>
      <c r="C392" s="892" t="s">
        <v>15</v>
      </c>
      <c r="D392" s="893">
        <f>SUM(E392:J392)</f>
        <v>0</v>
      </c>
      <c r="E392" s="894"/>
      <c r="F392" s="895"/>
      <c r="G392" s="895"/>
      <c r="H392" s="895"/>
      <c r="I392" s="895"/>
      <c r="J392" s="896"/>
      <c r="K392" s="869"/>
      <c r="L392" s="308">
        <v>2391</v>
      </c>
      <c r="M392" s="309">
        <v>2528</v>
      </c>
      <c r="N392" s="309">
        <v>2642</v>
      </c>
      <c r="O392" s="309">
        <v>2759</v>
      </c>
      <c r="P392" s="309">
        <v>2845</v>
      </c>
      <c r="Q392" s="310">
        <v>2933</v>
      </c>
    </row>
    <row r="393" spans="1:17" ht="15" x14ac:dyDescent="0.2">
      <c r="A393" s="897"/>
      <c r="B393" s="898" t="s">
        <v>317</v>
      </c>
      <c r="C393" s="899" t="s">
        <v>15</v>
      </c>
      <c r="D393" s="900">
        <f>SUM(E393:J393)</f>
        <v>0</v>
      </c>
      <c r="E393" s="901"/>
      <c r="F393" s="904"/>
      <c r="G393" s="904"/>
      <c r="H393" s="904"/>
      <c r="I393" s="904"/>
      <c r="J393" s="905"/>
      <c r="K393" s="869"/>
      <c r="L393" s="855">
        <v>2290</v>
      </c>
      <c r="M393" s="856">
        <v>2421</v>
      </c>
      <c r="N393" s="856">
        <v>2530</v>
      </c>
      <c r="O393" s="856">
        <v>2641</v>
      </c>
      <c r="P393" s="856">
        <v>2724</v>
      </c>
      <c r="Q393" s="857">
        <v>2807</v>
      </c>
    </row>
    <row r="394" spans="1:17" ht="15" x14ac:dyDescent="0.2">
      <c r="A394" s="897"/>
      <c r="B394" s="898" t="s">
        <v>318</v>
      </c>
      <c r="C394" s="899" t="s">
        <v>15</v>
      </c>
      <c r="D394" s="900">
        <f>SUM(E394:J394)</f>
        <v>0</v>
      </c>
      <c r="E394" s="901"/>
      <c r="F394" s="904"/>
      <c r="G394" s="904"/>
      <c r="H394" s="904"/>
      <c r="I394" s="904"/>
      <c r="J394" s="905"/>
      <c r="K394" s="869"/>
      <c r="L394" s="855">
        <v>1905</v>
      </c>
      <c r="M394" s="856">
        <v>2013</v>
      </c>
      <c r="N394" s="856">
        <v>2102</v>
      </c>
      <c r="O394" s="856">
        <v>2193</v>
      </c>
      <c r="P394" s="856">
        <v>2260</v>
      </c>
      <c r="Q394" s="857">
        <v>2327</v>
      </c>
    </row>
    <row r="395" spans="1:17" ht="15.75" thickBot="1" x14ac:dyDescent="0.25">
      <c r="A395" s="907"/>
      <c r="B395" s="908" t="s">
        <v>319</v>
      </c>
      <c r="C395" s="909" t="s">
        <v>15</v>
      </c>
      <c r="D395" s="910">
        <f>SUM(E395:J395)</f>
        <v>0</v>
      </c>
      <c r="E395" s="911"/>
      <c r="F395" s="912"/>
      <c r="G395" s="912"/>
      <c r="H395" s="912"/>
      <c r="I395" s="912"/>
      <c r="J395" s="913"/>
      <c r="K395" s="869"/>
      <c r="L395" s="858">
        <v>1604</v>
      </c>
      <c r="M395" s="859">
        <v>1662</v>
      </c>
      <c r="N395" s="859">
        <v>1703</v>
      </c>
      <c r="O395" s="859">
        <v>1747</v>
      </c>
      <c r="P395" s="859">
        <v>1770</v>
      </c>
      <c r="Q395" s="860">
        <v>1793</v>
      </c>
    </row>
    <row r="396" spans="1:17" ht="15" x14ac:dyDescent="0.2">
      <c r="A396" s="890">
        <v>5</v>
      </c>
      <c r="B396" s="891" t="s">
        <v>324</v>
      </c>
      <c r="C396" s="892" t="s">
        <v>15</v>
      </c>
      <c r="D396" s="893">
        <f>SUM(E396:J396)</f>
        <v>0</v>
      </c>
      <c r="E396" s="894"/>
      <c r="F396" s="895"/>
      <c r="G396" s="895"/>
      <c r="H396" s="895"/>
      <c r="I396" s="895"/>
      <c r="J396" s="896"/>
      <c r="K396" s="869"/>
      <c r="L396" s="308">
        <v>2142</v>
      </c>
      <c r="M396" s="309">
        <v>2264</v>
      </c>
      <c r="N396" s="309">
        <v>2365</v>
      </c>
      <c r="O396" s="309">
        <v>2469</v>
      </c>
      <c r="P396" s="309">
        <v>2545</v>
      </c>
      <c r="Q396" s="310">
        <v>2623</v>
      </c>
    </row>
    <row r="397" spans="1:17" ht="15" x14ac:dyDescent="0.2">
      <c r="A397" s="897"/>
      <c r="B397" s="929" t="s">
        <v>325</v>
      </c>
      <c r="C397" s="899" t="s">
        <v>15</v>
      </c>
      <c r="D397" s="900">
        <f>SUM(E397:J397)</f>
        <v>0</v>
      </c>
      <c r="E397" s="901"/>
      <c r="F397" s="902"/>
      <c r="G397" s="902"/>
      <c r="H397" s="902"/>
      <c r="I397" s="902"/>
      <c r="J397" s="903"/>
      <c r="K397" s="869"/>
      <c r="L397" s="855">
        <v>1951</v>
      </c>
      <c r="M397" s="856">
        <v>2061</v>
      </c>
      <c r="N397" s="856">
        <v>2152</v>
      </c>
      <c r="O397" s="856">
        <v>2245</v>
      </c>
      <c r="P397" s="856">
        <v>2314</v>
      </c>
      <c r="Q397" s="857">
        <v>2384</v>
      </c>
    </row>
    <row r="398" spans="1:17" ht="15" x14ac:dyDescent="0.2">
      <c r="A398" s="897"/>
      <c r="B398" s="898" t="s">
        <v>179</v>
      </c>
      <c r="C398" s="899" t="s">
        <v>15</v>
      </c>
      <c r="D398" s="900">
        <f>SUM(E398:J398)</f>
        <v>0</v>
      </c>
      <c r="E398" s="901"/>
      <c r="F398" s="902"/>
      <c r="G398" s="902"/>
      <c r="H398" s="902"/>
      <c r="I398" s="902"/>
      <c r="J398" s="903"/>
      <c r="K398" s="869"/>
      <c r="L398" s="855">
        <v>1791</v>
      </c>
      <c r="M398" s="856">
        <v>1891</v>
      </c>
      <c r="N398" s="856">
        <v>1974</v>
      </c>
      <c r="O398" s="856">
        <v>2059</v>
      </c>
      <c r="P398" s="856">
        <v>2122</v>
      </c>
      <c r="Q398" s="857">
        <v>2185</v>
      </c>
    </row>
    <row r="399" spans="1:17" ht="15.75" thickBot="1" x14ac:dyDescent="0.25">
      <c r="A399" s="907"/>
      <c r="B399" s="908" t="s">
        <v>138</v>
      </c>
      <c r="C399" s="909" t="s">
        <v>15</v>
      </c>
      <c r="D399" s="910">
        <f>SUM(E399:J399)</f>
        <v>0</v>
      </c>
      <c r="E399" s="911"/>
      <c r="F399" s="930"/>
      <c r="G399" s="930"/>
      <c r="H399" s="930"/>
      <c r="I399" s="930"/>
      <c r="J399" s="931"/>
      <c r="K399" s="869"/>
      <c r="L399" s="858">
        <v>1604</v>
      </c>
      <c r="M399" s="859">
        <v>1662</v>
      </c>
      <c r="N399" s="859">
        <v>1703</v>
      </c>
      <c r="O399" s="859">
        <v>1747</v>
      </c>
      <c r="P399" s="859">
        <v>1770</v>
      </c>
      <c r="Q399" s="860">
        <v>1793</v>
      </c>
    </row>
    <row r="400" spans="1:17" ht="30" x14ac:dyDescent="0.2">
      <c r="A400" s="890">
        <v>6</v>
      </c>
      <c r="B400" s="891" t="s">
        <v>326</v>
      </c>
      <c r="C400" s="892" t="s">
        <v>15</v>
      </c>
      <c r="D400" s="893">
        <f>SUM(E400:J400)</f>
        <v>0</v>
      </c>
      <c r="E400" s="894"/>
      <c r="F400" s="895"/>
      <c r="G400" s="895"/>
      <c r="H400" s="895"/>
      <c r="I400" s="895"/>
      <c r="J400" s="896"/>
      <c r="K400" s="869"/>
      <c r="L400" s="308">
        <v>1763</v>
      </c>
      <c r="M400" s="309">
        <v>1862</v>
      </c>
      <c r="N400" s="309">
        <v>1943</v>
      </c>
      <c r="O400" s="309">
        <v>2026</v>
      </c>
      <c r="P400" s="309">
        <v>2088</v>
      </c>
      <c r="Q400" s="310">
        <v>2150</v>
      </c>
    </row>
    <row r="401" spans="1:17" ht="15" x14ac:dyDescent="0.2">
      <c r="A401" s="897"/>
      <c r="B401" s="929" t="s">
        <v>327</v>
      </c>
      <c r="C401" s="899" t="s">
        <v>15</v>
      </c>
      <c r="D401" s="900">
        <f>SUM(E401:J401)</f>
        <v>0</v>
      </c>
      <c r="E401" s="901"/>
      <c r="F401" s="902"/>
      <c r="G401" s="902"/>
      <c r="H401" s="902"/>
      <c r="I401" s="902"/>
      <c r="J401" s="903"/>
      <c r="K401" s="869"/>
      <c r="L401" s="855">
        <v>1637</v>
      </c>
      <c r="M401" s="856">
        <v>1729</v>
      </c>
      <c r="N401" s="856">
        <v>1803</v>
      </c>
      <c r="O401" s="856">
        <v>1880</v>
      </c>
      <c r="P401" s="856">
        <v>1936</v>
      </c>
      <c r="Q401" s="857">
        <v>1993</v>
      </c>
    </row>
    <row r="402" spans="1:17" ht="15.75" thickBot="1" x14ac:dyDescent="0.25">
      <c r="A402" s="907"/>
      <c r="B402" s="908" t="s">
        <v>138</v>
      </c>
      <c r="C402" s="909" t="s">
        <v>15</v>
      </c>
      <c r="D402" s="910">
        <f>SUM(E402:J402)</f>
        <v>0</v>
      </c>
      <c r="E402" s="911"/>
      <c r="F402" s="912"/>
      <c r="G402" s="912"/>
      <c r="H402" s="912"/>
      <c r="I402" s="912"/>
      <c r="J402" s="913"/>
      <c r="K402" s="869"/>
      <c r="L402" s="858">
        <v>1604</v>
      </c>
      <c r="M402" s="859">
        <v>1662</v>
      </c>
      <c r="N402" s="859">
        <v>1703</v>
      </c>
      <c r="O402" s="859">
        <v>1747</v>
      </c>
      <c r="P402" s="859">
        <v>1770</v>
      </c>
      <c r="Q402" s="860">
        <v>1793</v>
      </c>
    </row>
    <row r="403" spans="1:17" ht="15" x14ac:dyDescent="0.2">
      <c r="A403" s="890">
        <v>7</v>
      </c>
      <c r="B403" s="891" t="s">
        <v>328</v>
      </c>
      <c r="C403" s="892" t="s">
        <v>15</v>
      </c>
      <c r="D403" s="893">
        <f>SUM(E403:J403)</f>
        <v>0</v>
      </c>
      <c r="E403" s="894"/>
      <c r="F403" s="895"/>
      <c r="G403" s="895"/>
      <c r="H403" s="895"/>
      <c r="I403" s="895"/>
      <c r="J403" s="896"/>
      <c r="K403" s="869"/>
      <c r="L403" s="308">
        <v>2425</v>
      </c>
      <c r="M403" s="309">
        <v>2565</v>
      </c>
      <c r="N403" s="309">
        <v>2680</v>
      </c>
      <c r="O403" s="309">
        <v>2799</v>
      </c>
      <c r="P403" s="309">
        <v>2887</v>
      </c>
      <c r="Q403" s="310">
        <v>2975</v>
      </c>
    </row>
    <row r="404" spans="1:17" ht="15" x14ac:dyDescent="0.2">
      <c r="A404" s="897"/>
      <c r="B404" s="929" t="s">
        <v>317</v>
      </c>
      <c r="C404" s="899" t="s">
        <v>15</v>
      </c>
      <c r="D404" s="900">
        <f>SUM(E404:J404)</f>
        <v>0</v>
      </c>
      <c r="E404" s="901"/>
      <c r="F404" s="902"/>
      <c r="G404" s="902"/>
      <c r="H404" s="902"/>
      <c r="I404" s="902"/>
      <c r="J404" s="903"/>
      <c r="K404" s="869"/>
      <c r="L404" s="855">
        <v>1980</v>
      </c>
      <c r="M404" s="856">
        <v>2092</v>
      </c>
      <c r="N404" s="856">
        <v>2185</v>
      </c>
      <c r="O404" s="856">
        <v>2279</v>
      </c>
      <c r="P404" s="856">
        <v>2350</v>
      </c>
      <c r="Q404" s="857">
        <v>2421</v>
      </c>
    </row>
    <row r="405" spans="1:17" ht="15" x14ac:dyDescent="0.2">
      <c r="A405" s="897"/>
      <c r="B405" s="929" t="s">
        <v>329</v>
      </c>
      <c r="C405" s="899" t="s">
        <v>15</v>
      </c>
      <c r="D405" s="900">
        <f>SUM(E405:J405)</f>
        <v>0</v>
      </c>
      <c r="E405" s="901"/>
      <c r="F405" s="902"/>
      <c r="G405" s="902"/>
      <c r="H405" s="902"/>
      <c r="I405" s="902"/>
      <c r="J405" s="903"/>
      <c r="K405" s="869"/>
      <c r="L405" s="855">
        <v>1841</v>
      </c>
      <c r="M405" s="856">
        <v>1944</v>
      </c>
      <c r="N405" s="856">
        <v>2029</v>
      </c>
      <c r="O405" s="856">
        <v>2117</v>
      </c>
      <c r="P405" s="856">
        <v>2181</v>
      </c>
      <c r="Q405" s="857">
        <v>2247</v>
      </c>
    </row>
    <row r="406" spans="1:17" ht="15.75" thickBot="1" x14ac:dyDescent="0.25">
      <c r="A406" s="907"/>
      <c r="B406" s="932" t="s">
        <v>138</v>
      </c>
      <c r="C406" s="909" t="s">
        <v>15</v>
      </c>
      <c r="D406" s="910">
        <f>SUM(E406:J406)</f>
        <v>0</v>
      </c>
      <c r="E406" s="911"/>
      <c r="F406" s="912"/>
      <c r="G406" s="912"/>
      <c r="H406" s="912"/>
      <c r="I406" s="912"/>
      <c r="J406" s="913"/>
      <c r="K406" s="869"/>
      <c r="L406" s="858">
        <v>1604</v>
      </c>
      <c r="M406" s="859">
        <v>1662</v>
      </c>
      <c r="N406" s="859">
        <v>1703</v>
      </c>
      <c r="O406" s="859">
        <v>1747</v>
      </c>
      <c r="P406" s="859">
        <v>1770</v>
      </c>
      <c r="Q406" s="860">
        <v>1793</v>
      </c>
    </row>
    <row r="407" spans="1:17" ht="15" x14ac:dyDescent="0.2">
      <c r="A407" s="890">
        <v>8</v>
      </c>
      <c r="B407" s="891" t="s">
        <v>316</v>
      </c>
      <c r="C407" s="892" t="s">
        <v>195</v>
      </c>
      <c r="D407" s="893">
        <f>SUM(E407:J407)</f>
        <v>0</v>
      </c>
      <c r="E407" s="894"/>
      <c r="F407" s="895"/>
      <c r="G407" s="895"/>
      <c r="H407" s="895"/>
      <c r="I407" s="895"/>
      <c r="J407" s="896"/>
      <c r="K407" s="869"/>
      <c r="L407" s="933">
        <v>1935</v>
      </c>
      <c r="M407" s="934">
        <v>2044</v>
      </c>
      <c r="N407" s="934">
        <v>2134</v>
      </c>
      <c r="O407" s="934">
        <v>2226</v>
      </c>
      <c r="P407" s="934">
        <v>2295</v>
      </c>
      <c r="Q407" s="935">
        <v>2364</v>
      </c>
    </row>
    <row r="408" spans="1:17" ht="15" x14ac:dyDescent="0.2">
      <c r="A408" s="897"/>
      <c r="B408" s="898" t="s">
        <v>317</v>
      </c>
      <c r="C408" s="899" t="s">
        <v>195</v>
      </c>
      <c r="D408" s="900">
        <f>SUM(E408:J408)</f>
        <v>0</v>
      </c>
      <c r="E408" s="901"/>
      <c r="F408" s="902"/>
      <c r="G408" s="902"/>
      <c r="H408" s="902"/>
      <c r="I408" s="902"/>
      <c r="J408" s="903"/>
      <c r="K408" s="869"/>
      <c r="L408" s="855">
        <v>1813</v>
      </c>
      <c r="M408" s="856">
        <v>1914</v>
      </c>
      <c r="N408" s="856">
        <v>1998</v>
      </c>
      <c r="O408" s="856">
        <v>2084</v>
      </c>
      <c r="P408" s="856">
        <v>2148</v>
      </c>
      <c r="Q408" s="857">
        <v>2212</v>
      </c>
    </row>
    <row r="409" spans="1:17" ht="15" x14ac:dyDescent="0.2">
      <c r="A409" s="897"/>
      <c r="B409" s="898" t="s">
        <v>318</v>
      </c>
      <c r="C409" s="899" t="s">
        <v>195</v>
      </c>
      <c r="D409" s="900">
        <f>SUM(E409:J409)</f>
        <v>0</v>
      </c>
      <c r="E409" s="901"/>
      <c r="F409" s="902"/>
      <c r="G409" s="902"/>
      <c r="H409" s="902"/>
      <c r="I409" s="902"/>
      <c r="J409" s="903"/>
      <c r="K409" s="869"/>
      <c r="L409" s="855">
        <v>1633</v>
      </c>
      <c r="M409" s="856">
        <v>1723</v>
      </c>
      <c r="N409" s="856">
        <v>1797</v>
      </c>
      <c r="O409" s="856">
        <v>1874</v>
      </c>
      <c r="P409" s="856">
        <v>1930</v>
      </c>
      <c r="Q409" s="857">
        <v>1988</v>
      </c>
    </row>
    <row r="410" spans="1:17" ht="15.75" thickBot="1" x14ac:dyDescent="0.25">
      <c r="A410" s="907"/>
      <c r="B410" s="908" t="s">
        <v>319</v>
      </c>
      <c r="C410" s="909" t="s">
        <v>195</v>
      </c>
      <c r="D410" s="910">
        <f>SUM(E410:J410)</f>
        <v>0</v>
      </c>
      <c r="E410" s="911"/>
      <c r="F410" s="912"/>
      <c r="G410" s="912"/>
      <c r="H410" s="912"/>
      <c r="I410" s="912"/>
      <c r="J410" s="913"/>
      <c r="K410" s="869"/>
      <c r="L410" s="858">
        <v>1554</v>
      </c>
      <c r="M410" s="859">
        <v>1608</v>
      </c>
      <c r="N410" s="859">
        <v>1646</v>
      </c>
      <c r="O410" s="859">
        <v>1687</v>
      </c>
      <c r="P410" s="859">
        <v>1708</v>
      </c>
      <c r="Q410" s="860">
        <v>1730</v>
      </c>
    </row>
    <row r="411" spans="1:17" ht="15" x14ac:dyDescent="0.2">
      <c r="A411" s="890">
        <v>9</v>
      </c>
      <c r="B411" s="891" t="s">
        <v>330</v>
      </c>
      <c r="C411" s="892" t="s">
        <v>195</v>
      </c>
      <c r="D411" s="893">
        <f>SUM(E411:J411)</f>
        <v>0</v>
      </c>
      <c r="E411" s="894"/>
      <c r="F411" s="895"/>
      <c r="G411" s="895"/>
      <c r="H411" s="895"/>
      <c r="I411" s="895"/>
      <c r="J411" s="896"/>
      <c r="K411" s="869"/>
      <c r="L411" s="308">
        <v>2014</v>
      </c>
      <c r="M411" s="309">
        <v>2128</v>
      </c>
      <c r="N411" s="309">
        <v>2222</v>
      </c>
      <c r="O411" s="309">
        <v>2319</v>
      </c>
      <c r="P411" s="309">
        <v>2391</v>
      </c>
      <c r="Q411" s="310">
        <v>2463</v>
      </c>
    </row>
    <row r="412" spans="1:17" ht="15" x14ac:dyDescent="0.2">
      <c r="A412" s="897"/>
      <c r="B412" s="898" t="s">
        <v>331</v>
      </c>
      <c r="C412" s="899" t="s">
        <v>195</v>
      </c>
      <c r="D412" s="900">
        <f>SUM(E412:J412)</f>
        <v>0</v>
      </c>
      <c r="E412" s="901"/>
      <c r="F412" s="902"/>
      <c r="G412" s="902"/>
      <c r="H412" s="902"/>
      <c r="I412" s="902"/>
      <c r="J412" s="903"/>
      <c r="K412" s="869"/>
      <c r="L412" s="855">
        <v>1842</v>
      </c>
      <c r="M412" s="856">
        <v>1945</v>
      </c>
      <c r="N412" s="856">
        <v>2030</v>
      </c>
      <c r="O412" s="856">
        <v>2117</v>
      </c>
      <c r="P412" s="856">
        <v>2182</v>
      </c>
      <c r="Q412" s="857">
        <v>2248</v>
      </c>
    </row>
    <row r="413" spans="1:17" ht="15" x14ac:dyDescent="0.2">
      <c r="A413" s="897"/>
      <c r="B413" s="898" t="s">
        <v>332</v>
      </c>
      <c r="C413" s="899" t="s">
        <v>195</v>
      </c>
      <c r="D413" s="900">
        <f>SUM(E413:J413)</f>
        <v>0</v>
      </c>
      <c r="E413" s="901"/>
      <c r="F413" s="902"/>
      <c r="G413" s="902"/>
      <c r="H413" s="902"/>
      <c r="I413" s="902"/>
      <c r="J413" s="903"/>
      <c r="K413" s="869"/>
      <c r="L413" s="855">
        <v>1662</v>
      </c>
      <c r="M413" s="856">
        <v>1754</v>
      </c>
      <c r="N413" s="856">
        <v>1830</v>
      </c>
      <c r="O413" s="856">
        <v>1908</v>
      </c>
      <c r="P413" s="856">
        <v>1966</v>
      </c>
      <c r="Q413" s="857">
        <v>2024</v>
      </c>
    </row>
    <row r="414" spans="1:17" ht="15.75" thickBot="1" x14ac:dyDescent="0.25">
      <c r="A414" s="907"/>
      <c r="B414" s="908" t="s">
        <v>138</v>
      </c>
      <c r="C414" s="909" t="s">
        <v>195</v>
      </c>
      <c r="D414" s="910">
        <f>SUM(E414:J414)</f>
        <v>0</v>
      </c>
      <c r="E414" s="911"/>
      <c r="F414" s="912"/>
      <c r="G414" s="912"/>
      <c r="H414" s="912"/>
      <c r="I414" s="912"/>
      <c r="J414" s="913"/>
      <c r="K414" s="869"/>
      <c r="L414" s="858">
        <v>1554</v>
      </c>
      <c r="M414" s="859">
        <v>1608</v>
      </c>
      <c r="N414" s="859">
        <v>1646</v>
      </c>
      <c r="O414" s="859">
        <v>1687</v>
      </c>
      <c r="P414" s="859">
        <v>1708</v>
      </c>
      <c r="Q414" s="860">
        <v>1730</v>
      </c>
    </row>
    <row r="415" spans="1:17" ht="30" x14ac:dyDescent="0.2">
      <c r="A415" s="890">
        <v>10</v>
      </c>
      <c r="B415" s="891" t="s">
        <v>323</v>
      </c>
      <c r="C415" s="892" t="s">
        <v>195</v>
      </c>
      <c r="D415" s="893">
        <f>SUM(E415:J415)</f>
        <v>0</v>
      </c>
      <c r="E415" s="894"/>
      <c r="F415" s="895"/>
      <c r="G415" s="895"/>
      <c r="H415" s="895"/>
      <c r="I415" s="895"/>
      <c r="J415" s="896"/>
      <c r="K415" s="869"/>
      <c r="L415" s="308">
        <v>2069</v>
      </c>
      <c r="M415" s="309">
        <v>2186</v>
      </c>
      <c r="N415" s="309">
        <v>2283</v>
      </c>
      <c r="O415" s="309">
        <v>2382</v>
      </c>
      <c r="P415" s="309">
        <v>2457</v>
      </c>
      <c r="Q415" s="310">
        <v>2531</v>
      </c>
    </row>
    <row r="416" spans="1:17" ht="15" x14ac:dyDescent="0.2">
      <c r="A416" s="897"/>
      <c r="B416" s="898" t="s">
        <v>327</v>
      </c>
      <c r="C416" s="899" t="s">
        <v>195</v>
      </c>
      <c r="D416" s="900">
        <f>SUM(E416:J416)</f>
        <v>0</v>
      </c>
      <c r="E416" s="901"/>
      <c r="F416" s="902"/>
      <c r="G416" s="902"/>
      <c r="H416" s="902"/>
      <c r="I416" s="902"/>
      <c r="J416" s="903"/>
      <c r="K416" s="869"/>
      <c r="L416" s="855">
        <v>1870</v>
      </c>
      <c r="M416" s="856">
        <v>1975</v>
      </c>
      <c r="N416" s="856">
        <v>2061</v>
      </c>
      <c r="O416" s="856">
        <v>2150</v>
      </c>
      <c r="P416" s="856">
        <v>2217</v>
      </c>
      <c r="Q416" s="857">
        <v>2284</v>
      </c>
    </row>
    <row r="417" spans="1:17" ht="15" x14ac:dyDescent="0.2">
      <c r="A417" s="897"/>
      <c r="B417" s="898" t="s">
        <v>180</v>
      </c>
      <c r="C417" s="899" t="s">
        <v>195</v>
      </c>
      <c r="D417" s="900">
        <f>SUM(E417:J417)</f>
        <v>0</v>
      </c>
      <c r="E417" s="901"/>
      <c r="F417" s="902"/>
      <c r="G417" s="902"/>
      <c r="H417" s="902"/>
      <c r="I417" s="902"/>
      <c r="J417" s="903"/>
      <c r="K417" s="869"/>
      <c r="L417" s="855">
        <v>1690</v>
      </c>
      <c r="M417" s="856">
        <v>1783</v>
      </c>
      <c r="N417" s="856">
        <v>1861</v>
      </c>
      <c r="O417" s="856">
        <v>1940</v>
      </c>
      <c r="P417" s="856">
        <v>1999</v>
      </c>
      <c r="Q417" s="857">
        <v>2059</v>
      </c>
    </row>
    <row r="418" spans="1:17" ht="15.75" thickBot="1" x14ac:dyDescent="0.25">
      <c r="A418" s="907"/>
      <c r="B418" s="908" t="s">
        <v>333</v>
      </c>
      <c r="C418" s="909" t="s">
        <v>195</v>
      </c>
      <c r="D418" s="910">
        <f>SUM(E418:J418)</f>
        <v>0</v>
      </c>
      <c r="E418" s="911"/>
      <c r="F418" s="912"/>
      <c r="G418" s="912"/>
      <c r="H418" s="912"/>
      <c r="I418" s="912"/>
      <c r="J418" s="913"/>
      <c r="K418" s="869"/>
      <c r="L418" s="858">
        <v>1554</v>
      </c>
      <c r="M418" s="859">
        <v>1608</v>
      </c>
      <c r="N418" s="859">
        <v>1646</v>
      </c>
      <c r="O418" s="859">
        <v>1687</v>
      </c>
      <c r="P418" s="859">
        <v>1708</v>
      </c>
      <c r="Q418" s="860">
        <v>1730</v>
      </c>
    </row>
    <row r="419" spans="1:17" ht="15" x14ac:dyDescent="0.2">
      <c r="A419" s="890">
        <v>11</v>
      </c>
      <c r="B419" s="891" t="s">
        <v>334</v>
      </c>
      <c r="C419" s="892" t="s">
        <v>195</v>
      </c>
      <c r="D419" s="893">
        <f>SUM(E419:J419)</f>
        <v>0</v>
      </c>
      <c r="E419" s="894"/>
      <c r="F419" s="895"/>
      <c r="G419" s="895"/>
      <c r="H419" s="895"/>
      <c r="I419" s="895"/>
      <c r="J419" s="896"/>
      <c r="K419" s="869"/>
      <c r="L419" s="308">
        <v>1894</v>
      </c>
      <c r="M419" s="309">
        <v>2000</v>
      </c>
      <c r="N419" s="309">
        <v>2088</v>
      </c>
      <c r="O419" s="309">
        <v>2178</v>
      </c>
      <c r="P419" s="309">
        <v>2245</v>
      </c>
      <c r="Q419" s="310">
        <v>2313</v>
      </c>
    </row>
    <row r="420" spans="1:17" ht="15" x14ac:dyDescent="0.2">
      <c r="A420" s="897"/>
      <c r="B420" s="898" t="s">
        <v>179</v>
      </c>
      <c r="C420" s="899" t="s">
        <v>195</v>
      </c>
      <c r="D420" s="900">
        <f>SUM(E420:J420)</f>
        <v>0</v>
      </c>
      <c r="E420" s="901"/>
      <c r="F420" s="902"/>
      <c r="G420" s="902"/>
      <c r="H420" s="902"/>
      <c r="I420" s="902"/>
      <c r="J420" s="903"/>
      <c r="K420" s="869"/>
      <c r="L420" s="855">
        <v>1777</v>
      </c>
      <c r="M420" s="856">
        <v>1876</v>
      </c>
      <c r="N420" s="856">
        <v>1958</v>
      </c>
      <c r="O420" s="856">
        <v>2042</v>
      </c>
      <c r="P420" s="856">
        <v>2105</v>
      </c>
      <c r="Q420" s="857">
        <v>2168</v>
      </c>
    </row>
    <row r="421" spans="1:17" ht="15" x14ac:dyDescent="0.2">
      <c r="A421" s="897"/>
      <c r="B421" s="898" t="s">
        <v>180</v>
      </c>
      <c r="C421" s="899" t="s">
        <v>195</v>
      </c>
      <c r="D421" s="900">
        <f>SUM(E421:J421)</f>
        <v>0</v>
      </c>
      <c r="E421" s="901"/>
      <c r="F421" s="902"/>
      <c r="G421" s="902"/>
      <c r="H421" s="902"/>
      <c r="I421" s="902"/>
      <c r="J421" s="903"/>
      <c r="K421" s="869"/>
      <c r="L421" s="855">
        <v>1605</v>
      </c>
      <c r="M421" s="856">
        <v>1693</v>
      </c>
      <c r="N421" s="856">
        <v>1766</v>
      </c>
      <c r="O421" s="856">
        <v>1841</v>
      </c>
      <c r="P421" s="856">
        <v>1896</v>
      </c>
      <c r="Q421" s="857">
        <v>1952</v>
      </c>
    </row>
    <row r="422" spans="1:17" ht="15.75" thickBot="1" x14ac:dyDescent="0.25">
      <c r="A422" s="907"/>
      <c r="B422" s="908" t="s">
        <v>138</v>
      </c>
      <c r="C422" s="909" t="s">
        <v>195</v>
      </c>
      <c r="D422" s="910">
        <f>SUM(E422:J422)</f>
        <v>0</v>
      </c>
      <c r="E422" s="911"/>
      <c r="F422" s="912"/>
      <c r="G422" s="912"/>
      <c r="H422" s="912"/>
      <c r="I422" s="912"/>
      <c r="J422" s="913"/>
      <c r="K422" s="869"/>
      <c r="L422" s="858">
        <v>1554</v>
      </c>
      <c r="M422" s="859">
        <v>1608</v>
      </c>
      <c r="N422" s="859">
        <v>1646</v>
      </c>
      <c r="O422" s="859">
        <v>1687</v>
      </c>
      <c r="P422" s="859">
        <v>1708</v>
      </c>
      <c r="Q422" s="860">
        <v>1730</v>
      </c>
    </row>
    <row r="423" spans="1:17" ht="30" x14ac:dyDescent="0.2">
      <c r="A423" s="890">
        <v>12</v>
      </c>
      <c r="B423" s="891" t="s">
        <v>335</v>
      </c>
      <c r="C423" s="892" t="s">
        <v>195</v>
      </c>
      <c r="D423" s="893">
        <f>SUM(E423:J423)</f>
        <v>0</v>
      </c>
      <c r="E423" s="894"/>
      <c r="F423" s="895"/>
      <c r="G423" s="895"/>
      <c r="H423" s="895"/>
      <c r="I423" s="895"/>
      <c r="J423" s="896"/>
      <c r="K423" s="869"/>
      <c r="L423" s="308">
        <v>1639</v>
      </c>
      <c r="M423" s="309">
        <v>1729</v>
      </c>
      <c r="N423" s="309">
        <v>1804</v>
      </c>
      <c r="O423" s="309">
        <v>1881</v>
      </c>
      <c r="P423" s="309">
        <v>1937</v>
      </c>
      <c r="Q423" s="310">
        <v>1995</v>
      </c>
    </row>
    <row r="424" spans="1:17" ht="15" x14ac:dyDescent="0.2">
      <c r="A424" s="897"/>
      <c r="B424" s="898" t="s">
        <v>327</v>
      </c>
      <c r="C424" s="899" t="s">
        <v>195</v>
      </c>
      <c r="D424" s="900">
        <f>SUM(E424:J424)</f>
        <v>0</v>
      </c>
      <c r="E424" s="901"/>
      <c r="F424" s="902"/>
      <c r="G424" s="902"/>
      <c r="H424" s="902"/>
      <c r="I424" s="902"/>
      <c r="J424" s="903"/>
      <c r="K424" s="869"/>
      <c r="L424" s="855">
        <v>1564</v>
      </c>
      <c r="M424" s="856">
        <v>1650</v>
      </c>
      <c r="N424" s="856">
        <v>1721</v>
      </c>
      <c r="O424" s="856">
        <v>1794</v>
      </c>
      <c r="P424" s="856">
        <v>1847</v>
      </c>
      <c r="Q424" s="857">
        <v>1901</v>
      </c>
    </row>
    <row r="425" spans="1:17" ht="15.75" thickBot="1" x14ac:dyDescent="0.25">
      <c r="A425" s="907"/>
      <c r="B425" s="908" t="s">
        <v>138</v>
      </c>
      <c r="C425" s="909" t="s">
        <v>195</v>
      </c>
      <c r="D425" s="910">
        <f>SUM(E425:J425)</f>
        <v>0</v>
      </c>
      <c r="E425" s="911"/>
      <c r="F425" s="912"/>
      <c r="G425" s="912"/>
      <c r="H425" s="912"/>
      <c r="I425" s="912"/>
      <c r="J425" s="913"/>
      <c r="K425" s="869"/>
      <c r="L425" s="858">
        <v>1554</v>
      </c>
      <c r="M425" s="859">
        <v>1608</v>
      </c>
      <c r="N425" s="859">
        <v>1646</v>
      </c>
      <c r="O425" s="859">
        <v>1687</v>
      </c>
      <c r="P425" s="859">
        <v>1708</v>
      </c>
      <c r="Q425" s="860">
        <v>1730</v>
      </c>
    </row>
    <row r="426" spans="1:17" ht="15.75" thickBot="1" x14ac:dyDescent="0.25">
      <c r="A426" s="890">
        <v>13</v>
      </c>
      <c r="B426" s="891" t="s">
        <v>328</v>
      </c>
      <c r="C426" s="892" t="s">
        <v>195</v>
      </c>
      <c r="D426" s="893">
        <f>SUM(E426:J426)</f>
        <v>0</v>
      </c>
      <c r="E426" s="894"/>
      <c r="F426" s="895"/>
      <c r="G426" s="895"/>
      <c r="H426" s="895"/>
      <c r="I426" s="895"/>
      <c r="J426" s="896"/>
      <c r="K426" s="869"/>
      <c r="L426" s="308">
        <v>1706</v>
      </c>
      <c r="M426" s="309">
        <v>1800</v>
      </c>
      <c r="N426" s="309">
        <v>1877</v>
      </c>
      <c r="O426" s="309">
        <v>1956</v>
      </c>
      <c r="P426" s="309">
        <v>2014</v>
      </c>
      <c r="Q426" s="310">
        <v>2074</v>
      </c>
    </row>
    <row r="427" spans="1:17" ht="15" x14ac:dyDescent="0.2">
      <c r="A427" s="897"/>
      <c r="B427" s="898" t="s">
        <v>317</v>
      </c>
      <c r="C427" s="899" t="s">
        <v>195</v>
      </c>
      <c r="D427" s="900">
        <f>SUM(E427:J427)</f>
        <v>0</v>
      </c>
      <c r="E427" s="901"/>
      <c r="F427" s="902"/>
      <c r="G427" s="902"/>
      <c r="H427" s="902"/>
      <c r="I427" s="902"/>
      <c r="J427" s="903"/>
      <c r="K427" s="869"/>
      <c r="L427" s="308">
        <v>1611</v>
      </c>
      <c r="M427" s="309">
        <v>1700</v>
      </c>
      <c r="N427" s="309">
        <v>1773</v>
      </c>
      <c r="O427" s="309">
        <v>1848</v>
      </c>
      <c r="P427" s="309">
        <v>1904</v>
      </c>
      <c r="Q427" s="310">
        <v>1960</v>
      </c>
    </row>
    <row r="428" spans="1:17" ht="15" x14ac:dyDescent="0.2">
      <c r="A428" s="897"/>
      <c r="B428" s="898" t="s">
        <v>329</v>
      </c>
      <c r="C428" s="899" t="s">
        <v>195</v>
      </c>
      <c r="D428" s="900">
        <f>SUM(E428:J428)</f>
        <v>0</v>
      </c>
      <c r="E428" s="901"/>
      <c r="F428" s="902"/>
      <c r="G428" s="902"/>
      <c r="H428" s="902"/>
      <c r="I428" s="902"/>
      <c r="J428" s="903"/>
      <c r="K428" s="869"/>
      <c r="L428" s="855">
        <v>1559</v>
      </c>
      <c r="M428" s="856">
        <v>1645</v>
      </c>
      <c r="N428" s="856">
        <v>1716</v>
      </c>
      <c r="O428" s="856">
        <v>1788</v>
      </c>
      <c r="P428" s="856">
        <v>1841</v>
      </c>
      <c r="Q428" s="857">
        <v>1895</v>
      </c>
    </row>
    <row r="429" spans="1:17" ht="15.75" thickBot="1" x14ac:dyDescent="0.25">
      <c r="A429" s="907"/>
      <c r="B429" s="908" t="s">
        <v>138</v>
      </c>
      <c r="C429" s="909" t="s">
        <v>195</v>
      </c>
      <c r="D429" s="910">
        <f>SUM(E429:J429)</f>
        <v>0</v>
      </c>
      <c r="E429" s="911"/>
      <c r="F429" s="912"/>
      <c r="G429" s="912"/>
      <c r="H429" s="912"/>
      <c r="I429" s="912"/>
      <c r="J429" s="913"/>
      <c r="K429" s="869"/>
      <c r="L429" s="858">
        <v>1554</v>
      </c>
      <c r="M429" s="859">
        <v>1608</v>
      </c>
      <c r="N429" s="859">
        <v>1646</v>
      </c>
      <c r="O429" s="859">
        <v>1687</v>
      </c>
      <c r="P429" s="859">
        <v>1708</v>
      </c>
      <c r="Q429" s="860">
        <v>1730</v>
      </c>
    </row>
    <row r="430" spans="1:17" ht="15" x14ac:dyDescent="0.2">
      <c r="A430" s="890">
        <v>14</v>
      </c>
      <c r="B430" s="891" t="s">
        <v>336</v>
      </c>
      <c r="C430" s="892" t="s">
        <v>136</v>
      </c>
      <c r="D430" s="893">
        <f>SUM(E430:J430)</f>
        <v>0</v>
      </c>
      <c r="E430" s="894"/>
      <c r="F430" s="895"/>
      <c r="G430" s="895"/>
      <c r="H430" s="895"/>
      <c r="I430" s="895"/>
      <c r="J430" s="896"/>
      <c r="K430" s="869"/>
      <c r="L430" s="308">
        <v>1686</v>
      </c>
      <c r="M430" s="309">
        <v>1780</v>
      </c>
      <c r="N430" s="309">
        <v>1857</v>
      </c>
      <c r="O430" s="309">
        <v>1936</v>
      </c>
      <c r="P430" s="309">
        <v>1994</v>
      </c>
      <c r="Q430" s="310">
        <v>2054</v>
      </c>
    </row>
    <row r="431" spans="1:17" ht="15" x14ac:dyDescent="0.2">
      <c r="A431" s="897"/>
      <c r="B431" s="898" t="s">
        <v>337</v>
      </c>
      <c r="C431" s="899" t="s">
        <v>136</v>
      </c>
      <c r="D431" s="900">
        <f>SUM(E431:J431)</f>
        <v>0</v>
      </c>
      <c r="E431" s="901"/>
      <c r="F431" s="902"/>
      <c r="G431" s="902"/>
      <c r="H431" s="902"/>
      <c r="I431" s="902"/>
      <c r="J431" s="903"/>
      <c r="K431" s="869"/>
      <c r="L431" s="855">
        <v>1602</v>
      </c>
      <c r="M431" s="856">
        <v>1690</v>
      </c>
      <c r="N431" s="856">
        <v>1763</v>
      </c>
      <c r="O431" s="856">
        <v>1838</v>
      </c>
      <c r="P431" s="856">
        <v>1893</v>
      </c>
      <c r="Q431" s="857">
        <v>1950</v>
      </c>
    </row>
    <row r="432" spans="1:17" ht="15" x14ac:dyDescent="0.2">
      <c r="A432" s="897"/>
      <c r="B432" s="898" t="s">
        <v>338</v>
      </c>
      <c r="C432" s="899" t="s">
        <v>136</v>
      </c>
      <c r="D432" s="900">
        <f>SUM(E432:J432)</f>
        <v>0</v>
      </c>
      <c r="E432" s="901"/>
      <c r="F432" s="902"/>
      <c r="G432" s="902"/>
      <c r="H432" s="902"/>
      <c r="I432" s="902"/>
      <c r="J432" s="903"/>
      <c r="K432" s="869"/>
      <c r="L432" s="855">
        <v>1534</v>
      </c>
      <c r="M432" s="856">
        <v>1618</v>
      </c>
      <c r="N432" s="856">
        <v>1687</v>
      </c>
      <c r="O432" s="856">
        <v>1758</v>
      </c>
      <c r="P432" s="856">
        <v>1811</v>
      </c>
      <c r="Q432" s="857">
        <v>1864</v>
      </c>
    </row>
    <row r="433" spans="1:17" ht="15.75" thickBot="1" x14ac:dyDescent="0.25">
      <c r="A433" s="907"/>
      <c r="B433" s="908" t="s">
        <v>319</v>
      </c>
      <c r="C433" s="909" t="s">
        <v>136</v>
      </c>
      <c r="D433" s="910">
        <f>SUM(E433:J433)</f>
        <v>0</v>
      </c>
      <c r="E433" s="911"/>
      <c r="F433" s="912"/>
      <c r="G433" s="912"/>
      <c r="H433" s="912"/>
      <c r="I433" s="912"/>
      <c r="J433" s="913"/>
      <c r="K433" s="869"/>
      <c r="L433" s="858">
        <v>1529</v>
      </c>
      <c r="M433" s="859">
        <v>1581</v>
      </c>
      <c r="N433" s="859">
        <v>1618</v>
      </c>
      <c r="O433" s="859">
        <v>1657</v>
      </c>
      <c r="P433" s="859">
        <v>1678</v>
      </c>
      <c r="Q433" s="860">
        <v>1699</v>
      </c>
    </row>
    <row r="434" spans="1:17" ht="15" x14ac:dyDescent="0.2">
      <c r="A434" s="890">
        <v>15</v>
      </c>
      <c r="B434" s="891" t="s">
        <v>339</v>
      </c>
      <c r="C434" s="892" t="s">
        <v>196</v>
      </c>
      <c r="D434" s="893">
        <f>SUM(E434:J434)</f>
        <v>0</v>
      </c>
      <c r="E434" s="894"/>
      <c r="F434" s="895"/>
      <c r="G434" s="895"/>
      <c r="H434" s="895"/>
      <c r="I434" s="895"/>
      <c r="J434" s="896"/>
      <c r="K434" s="869"/>
      <c r="L434" s="308">
        <v>1802</v>
      </c>
      <c r="M434" s="309">
        <v>1902</v>
      </c>
      <c r="N434" s="309">
        <v>1985</v>
      </c>
      <c r="O434" s="309">
        <v>2070</v>
      </c>
      <c r="P434" s="309">
        <v>2134</v>
      </c>
      <c r="Q434" s="310">
        <v>2198</v>
      </c>
    </row>
    <row r="435" spans="1:17" ht="15" x14ac:dyDescent="0.2">
      <c r="A435" s="897"/>
      <c r="B435" s="898" t="s">
        <v>340</v>
      </c>
      <c r="C435" s="899" t="s">
        <v>196</v>
      </c>
      <c r="D435" s="900">
        <f>SUM(E435:J435)</f>
        <v>0</v>
      </c>
      <c r="E435" s="901"/>
      <c r="F435" s="902"/>
      <c r="G435" s="902"/>
      <c r="H435" s="902"/>
      <c r="I435" s="902"/>
      <c r="J435" s="903"/>
      <c r="K435" s="869"/>
      <c r="L435" s="855">
        <v>1681</v>
      </c>
      <c r="M435" s="856">
        <v>1774</v>
      </c>
      <c r="N435" s="856">
        <v>1851</v>
      </c>
      <c r="O435" s="856">
        <v>1930</v>
      </c>
      <c r="P435" s="856">
        <v>1988</v>
      </c>
      <c r="Q435" s="857">
        <v>2047</v>
      </c>
    </row>
    <row r="436" spans="1:17" ht="15" x14ac:dyDescent="0.2">
      <c r="A436" s="897"/>
      <c r="B436" s="898" t="s">
        <v>337</v>
      </c>
      <c r="C436" s="899" t="s">
        <v>196</v>
      </c>
      <c r="D436" s="900">
        <f>SUM(E436:J436)</f>
        <v>0</v>
      </c>
      <c r="E436" s="901"/>
      <c r="F436" s="902"/>
      <c r="G436" s="902"/>
      <c r="H436" s="902"/>
      <c r="I436" s="902"/>
      <c r="J436" s="903"/>
      <c r="K436" s="869"/>
      <c r="L436" s="855">
        <v>1546</v>
      </c>
      <c r="M436" s="856">
        <v>1631</v>
      </c>
      <c r="N436" s="856">
        <v>1700</v>
      </c>
      <c r="O436" s="856">
        <v>1772</v>
      </c>
      <c r="P436" s="856">
        <v>1825</v>
      </c>
      <c r="Q436" s="857">
        <v>1879</v>
      </c>
    </row>
    <row r="437" spans="1:17" ht="15" x14ac:dyDescent="0.2">
      <c r="A437" s="897"/>
      <c r="B437" s="898" t="s">
        <v>338</v>
      </c>
      <c r="C437" s="899" t="s">
        <v>196</v>
      </c>
      <c r="D437" s="900">
        <f>SUM(E437:J437)</f>
        <v>0</v>
      </c>
      <c r="E437" s="901"/>
      <c r="F437" s="902"/>
      <c r="G437" s="902"/>
      <c r="H437" s="902"/>
      <c r="I437" s="902"/>
      <c r="J437" s="903"/>
      <c r="K437" s="869"/>
      <c r="L437" s="855">
        <v>1534</v>
      </c>
      <c r="M437" s="856">
        <v>1618</v>
      </c>
      <c r="N437" s="856">
        <v>1687</v>
      </c>
      <c r="O437" s="856">
        <v>1758</v>
      </c>
      <c r="P437" s="856">
        <v>1811</v>
      </c>
      <c r="Q437" s="857">
        <v>1864</v>
      </c>
    </row>
    <row r="438" spans="1:17" ht="15.75" thickBot="1" x14ac:dyDescent="0.25">
      <c r="A438" s="907"/>
      <c r="B438" s="908" t="s">
        <v>319</v>
      </c>
      <c r="C438" s="909" t="s">
        <v>196</v>
      </c>
      <c r="D438" s="910">
        <f>SUM(E438:J438)</f>
        <v>0</v>
      </c>
      <c r="E438" s="911"/>
      <c r="F438" s="912"/>
      <c r="G438" s="912"/>
      <c r="H438" s="912"/>
      <c r="I438" s="912"/>
      <c r="J438" s="913"/>
      <c r="K438" s="869"/>
      <c r="L438" s="858">
        <v>1529</v>
      </c>
      <c r="M438" s="859">
        <v>1581</v>
      </c>
      <c r="N438" s="859">
        <v>1618</v>
      </c>
      <c r="O438" s="859">
        <v>1657</v>
      </c>
      <c r="P438" s="859">
        <v>1678</v>
      </c>
      <c r="Q438" s="860">
        <v>1699</v>
      </c>
    </row>
    <row r="439" spans="1:17" ht="30" x14ac:dyDescent="0.2">
      <c r="A439" s="890">
        <v>16</v>
      </c>
      <c r="B439" s="891" t="s">
        <v>341</v>
      </c>
      <c r="C439" s="892" t="s">
        <v>136</v>
      </c>
      <c r="D439" s="893">
        <f>SUM(E439:J439)</f>
        <v>0</v>
      </c>
      <c r="E439" s="894"/>
      <c r="F439" s="895"/>
      <c r="G439" s="895"/>
      <c r="H439" s="895"/>
      <c r="I439" s="895"/>
      <c r="J439" s="896"/>
      <c r="K439" s="869"/>
      <c r="L439" s="308">
        <v>1802</v>
      </c>
      <c r="M439" s="309">
        <v>1902</v>
      </c>
      <c r="N439" s="309">
        <v>1985</v>
      </c>
      <c r="O439" s="309">
        <v>2070</v>
      </c>
      <c r="P439" s="309">
        <v>2134</v>
      </c>
      <c r="Q439" s="310">
        <v>2198</v>
      </c>
    </row>
    <row r="440" spans="1:17" ht="15" x14ac:dyDescent="0.2">
      <c r="A440" s="897"/>
      <c r="B440" s="898" t="s">
        <v>340</v>
      </c>
      <c r="C440" s="899" t="s">
        <v>136</v>
      </c>
      <c r="D440" s="900">
        <f>SUM(E440:J440)</f>
        <v>0</v>
      </c>
      <c r="E440" s="901"/>
      <c r="F440" s="902"/>
      <c r="G440" s="902"/>
      <c r="H440" s="902"/>
      <c r="I440" s="902"/>
      <c r="J440" s="903"/>
      <c r="K440" s="869"/>
      <c r="L440" s="855">
        <v>1681</v>
      </c>
      <c r="M440" s="856">
        <v>1774</v>
      </c>
      <c r="N440" s="856">
        <v>1851</v>
      </c>
      <c r="O440" s="856">
        <v>1930</v>
      </c>
      <c r="P440" s="856">
        <v>1988</v>
      </c>
      <c r="Q440" s="857">
        <v>2047</v>
      </c>
    </row>
    <row r="441" spans="1:17" ht="15" x14ac:dyDescent="0.2">
      <c r="A441" s="897"/>
      <c r="B441" s="898" t="s">
        <v>337</v>
      </c>
      <c r="C441" s="899" t="s">
        <v>136</v>
      </c>
      <c r="D441" s="900">
        <f>SUM(E441:J441)</f>
        <v>0</v>
      </c>
      <c r="E441" s="901"/>
      <c r="F441" s="902"/>
      <c r="G441" s="902"/>
      <c r="H441" s="902"/>
      <c r="I441" s="902"/>
      <c r="J441" s="903"/>
      <c r="K441" s="869"/>
      <c r="L441" s="855">
        <v>1546</v>
      </c>
      <c r="M441" s="856">
        <v>1631</v>
      </c>
      <c r="N441" s="856">
        <v>1700</v>
      </c>
      <c r="O441" s="856">
        <v>1772</v>
      </c>
      <c r="P441" s="856">
        <v>1825</v>
      </c>
      <c r="Q441" s="857">
        <v>1879</v>
      </c>
    </row>
    <row r="442" spans="1:17" ht="15" x14ac:dyDescent="0.2">
      <c r="A442" s="897"/>
      <c r="B442" s="898" t="s">
        <v>338</v>
      </c>
      <c r="C442" s="899" t="s">
        <v>136</v>
      </c>
      <c r="D442" s="900">
        <f>SUM(E442:J442)</f>
        <v>0</v>
      </c>
      <c r="E442" s="901"/>
      <c r="F442" s="902"/>
      <c r="G442" s="902"/>
      <c r="H442" s="902"/>
      <c r="I442" s="902"/>
      <c r="J442" s="903"/>
      <c r="K442" s="869"/>
      <c r="L442" s="855">
        <v>1534</v>
      </c>
      <c r="M442" s="856">
        <v>1618</v>
      </c>
      <c r="N442" s="856">
        <v>1687</v>
      </c>
      <c r="O442" s="856">
        <v>1758</v>
      </c>
      <c r="P442" s="856">
        <v>1811</v>
      </c>
      <c r="Q442" s="857">
        <v>1864</v>
      </c>
    </row>
    <row r="443" spans="1:17" ht="15.75" thickBot="1" x14ac:dyDescent="0.25">
      <c r="A443" s="907"/>
      <c r="B443" s="908" t="s">
        <v>319</v>
      </c>
      <c r="C443" s="909" t="s">
        <v>136</v>
      </c>
      <c r="D443" s="910">
        <f>SUM(E443:J443)</f>
        <v>0</v>
      </c>
      <c r="E443" s="911"/>
      <c r="F443" s="912"/>
      <c r="G443" s="912"/>
      <c r="H443" s="912"/>
      <c r="I443" s="912"/>
      <c r="J443" s="913"/>
      <c r="K443" s="869"/>
      <c r="L443" s="858">
        <v>1529</v>
      </c>
      <c r="M443" s="859">
        <v>1581</v>
      </c>
      <c r="N443" s="859">
        <v>1618</v>
      </c>
      <c r="O443" s="859">
        <v>1657</v>
      </c>
      <c r="P443" s="859">
        <v>1678</v>
      </c>
      <c r="Q443" s="860">
        <v>1699</v>
      </c>
    </row>
    <row r="444" spans="1:17" ht="15" x14ac:dyDescent="0.2">
      <c r="A444" s="890">
        <v>17</v>
      </c>
      <c r="B444" s="891" t="s">
        <v>342</v>
      </c>
      <c r="C444" s="892" t="s">
        <v>136</v>
      </c>
      <c r="D444" s="893">
        <f>SUM(E444:J444)</f>
        <v>0</v>
      </c>
      <c r="E444" s="894"/>
      <c r="F444" s="895"/>
      <c r="G444" s="895"/>
      <c r="H444" s="895"/>
      <c r="I444" s="895"/>
      <c r="J444" s="896"/>
      <c r="K444" s="869"/>
      <c r="L444" s="308">
        <v>1541</v>
      </c>
      <c r="M444" s="309">
        <v>1626</v>
      </c>
      <c r="N444" s="309">
        <v>1696</v>
      </c>
      <c r="O444" s="309">
        <v>1767</v>
      </c>
      <c r="P444" s="309">
        <v>1820</v>
      </c>
      <c r="Q444" s="310">
        <v>1873</v>
      </c>
    </row>
    <row r="445" spans="1:17" ht="15" x14ac:dyDescent="0.2">
      <c r="A445" s="897"/>
      <c r="B445" s="898" t="s">
        <v>340</v>
      </c>
      <c r="C445" s="899" t="s">
        <v>136</v>
      </c>
      <c r="D445" s="900">
        <f>SUM(E445:J445)</f>
        <v>0</v>
      </c>
      <c r="E445" s="901"/>
      <c r="F445" s="902"/>
      <c r="G445" s="902"/>
      <c r="H445" s="902"/>
      <c r="I445" s="902"/>
      <c r="J445" s="903"/>
      <c r="K445" s="869"/>
      <c r="L445" s="855">
        <v>1539</v>
      </c>
      <c r="M445" s="856">
        <v>1623</v>
      </c>
      <c r="N445" s="856">
        <v>1693</v>
      </c>
      <c r="O445" s="856">
        <v>1764</v>
      </c>
      <c r="P445" s="856">
        <v>1817</v>
      </c>
      <c r="Q445" s="857">
        <v>1870</v>
      </c>
    </row>
    <row r="446" spans="1:17" ht="15" x14ac:dyDescent="0.2">
      <c r="A446" s="897"/>
      <c r="B446" s="898" t="s">
        <v>337</v>
      </c>
      <c r="C446" s="899" t="s">
        <v>136</v>
      </c>
      <c r="D446" s="900">
        <f>SUM(E446:J446)</f>
        <v>0</v>
      </c>
      <c r="E446" s="901"/>
      <c r="F446" s="902"/>
      <c r="G446" s="902"/>
      <c r="H446" s="902"/>
      <c r="I446" s="902"/>
      <c r="J446" s="903"/>
      <c r="K446" s="869"/>
      <c r="L446" s="855">
        <v>1534</v>
      </c>
      <c r="M446" s="856">
        <v>1618</v>
      </c>
      <c r="N446" s="856">
        <v>1687</v>
      </c>
      <c r="O446" s="856">
        <v>1758</v>
      </c>
      <c r="P446" s="856">
        <v>1811</v>
      </c>
      <c r="Q446" s="857">
        <v>1864</v>
      </c>
    </row>
    <row r="447" spans="1:17" ht="15.75" thickBot="1" x14ac:dyDescent="0.25">
      <c r="A447" s="907"/>
      <c r="B447" s="908" t="s">
        <v>138</v>
      </c>
      <c r="C447" s="909" t="s">
        <v>136</v>
      </c>
      <c r="D447" s="910">
        <f>SUM(E447:J447)</f>
        <v>0</v>
      </c>
      <c r="E447" s="911"/>
      <c r="F447" s="912"/>
      <c r="G447" s="912"/>
      <c r="H447" s="912"/>
      <c r="I447" s="912"/>
      <c r="J447" s="913"/>
      <c r="K447" s="869"/>
      <c r="L447" s="858">
        <v>1529</v>
      </c>
      <c r="M447" s="859">
        <v>1581</v>
      </c>
      <c r="N447" s="859">
        <v>1618</v>
      </c>
      <c r="O447" s="859">
        <v>1657</v>
      </c>
      <c r="P447" s="859">
        <v>1678</v>
      </c>
      <c r="Q447" s="860">
        <v>1699</v>
      </c>
    </row>
    <row r="448" spans="1:17" ht="30" x14ac:dyDescent="0.2">
      <c r="A448" s="890">
        <v>18</v>
      </c>
      <c r="B448" s="891" t="s">
        <v>343</v>
      </c>
      <c r="C448" s="892" t="s">
        <v>136</v>
      </c>
      <c r="D448" s="893">
        <f>SUM(E448:J448)</f>
        <v>0</v>
      </c>
      <c r="E448" s="894"/>
      <c r="F448" s="895"/>
      <c r="G448" s="895"/>
      <c r="H448" s="895"/>
      <c r="I448" s="895"/>
      <c r="J448" s="896"/>
      <c r="K448" s="869"/>
      <c r="L448" s="308">
        <v>1541</v>
      </c>
      <c r="M448" s="309">
        <v>1626</v>
      </c>
      <c r="N448" s="309">
        <v>1696</v>
      </c>
      <c r="O448" s="309">
        <v>1767</v>
      </c>
      <c r="P448" s="309">
        <v>1820</v>
      </c>
      <c r="Q448" s="310">
        <v>1873</v>
      </c>
    </row>
    <row r="449" spans="1:17" ht="15" x14ac:dyDescent="0.2">
      <c r="A449" s="897"/>
      <c r="B449" s="898" t="s">
        <v>340</v>
      </c>
      <c r="C449" s="899" t="s">
        <v>136</v>
      </c>
      <c r="D449" s="900">
        <f>SUM(E449:J449)</f>
        <v>0</v>
      </c>
      <c r="E449" s="901"/>
      <c r="F449" s="902"/>
      <c r="G449" s="902"/>
      <c r="H449" s="902"/>
      <c r="I449" s="902"/>
      <c r="J449" s="903"/>
      <c r="K449" s="869"/>
      <c r="L449" s="855">
        <v>1539</v>
      </c>
      <c r="M449" s="856">
        <v>1623</v>
      </c>
      <c r="N449" s="856">
        <v>1693</v>
      </c>
      <c r="O449" s="856">
        <v>1764</v>
      </c>
      <c r="P449" s="856">
        <v>1817</v>
      </c>
      <c r="Q449" s="857">
        <v>1870</v>
      </c>
    </row>
    <row r="450" spans="1:17" ht="15" x14ac:dyDescent="0.2">
      <c r="A450" s="897"/>
      <c r="B450" s="898" t="s">
        <v>337</v>
      </c>
      <c r="C450" s="899" t="s">
        <v>136</v>
      </c>
      <c r="D450" s="900">
        <f>SUM(E450:J450)</f>
        <v>0</v>
      </c>
      <c r="E450" s="901"/>
      <c r="F450" s="902"/>
      <c r="G450" s="902"/>
      <c r="H450" s="902"/>
      <c r="I450" s="902"/>
      <c r="J450" s="903"/>
      <c r="K450" s="869"/>
      <c r="L450" s="855">
        <v>1534</v>
      </c>
      <c r="M450" s="856">
        <v>1618</v>
      </c>
      <c r="N450" s="856">
        <v>1687</v>
      </c>
      <c r="O450" s="856">
        <v>1758</v>
      </c>
      <c r="P450" s="856">
        <v>1811</v>
      </c>
      <c r="Q450" s="857">
        <v>1864</v>
      </c>
    </row>
    <row r="451" spans="1:17" ht="15.75" thickBot="1" x14ac:dyDescent="0.25">
      <c r="A451" s="907"/>
      <c r="B451" s="908" t="s">
        <v>138</v>
      </c>
      <c r="C451" s="909" t="s">
        <v>136</v>
      </c>
      <c r="D451" s="910">
        <f>SUM(E451:J451)</f>
        <v>0</v>
      </c>
      <c r="E451" s="911"/>
      <c r="F451" s="912"/>
      <c r="G451" s="912"/>
      <c r="H451" s="912"/>
      <c r="I451" s="912"/>
      <c r="J451" s="913"/>
      <c r="K451" s="869"/>
      <c r="L451" s="858">
        <v>1529</v>
      </c>
      <c r="M451" s="859">
        <v>1581</v>
      </c>
      <c r="N451" s="859">
        <v>1618</v>
      </c>
      <c r="O451" s="859">
        <v>1657</v>
      </c>
      <c r="P451" s="859">
        <v>1678</v>
      </c>
      <c r="Q451" s="860">
        <v>1699</v>
      </c>
    </row>
    <row r="452" spans="1:17" ht="15" x14ac:dyDescent="0.2">
      <c r="A452" s="890">
        <v>19</v>
      </c>
      <c r="B452" s="891" t="s">
        <v>344</v>
      </c>
      <c r="C452" s="892" t="s">
        <v>136</v>
      </c>
      <c r="D452" s="893">
        <f>SUM(E452:J452)</f>
        <v>0</v>
      </c>
      <c r="E452" s="894"/>
      <c r="F452" s="895"/>
      <c r="G452" s="895"/>
      <c r="H452" s="895"/>
      <c r="I452" s="895"/>
      <c r="J452" s="896"/>
      <c r="K452" s="869"/>
      <c r="L452" s="308">
        <v>1539</v>
      </c>
      <c r="M452" s="309">
        <v>1623</v>
      </c>
      <c r="N452" s="309">
        <v>1693</v>
      </c>
      <c r="O452" s="309">
        <v>1764</v>
      </c>
      <c r="P452" s="309">
        <v>1817</v>
      </c>
      <c r="Q452" s="310">
        <v>1870</v>
      </c>
    </row>
    <row r="453" spans="1:17" ht="15" x14ac:dyDescent="0.2">
      <c r="A453" s="897"/>
      <c r="B453" s="898" t="s">
        <v>174</v>
      </c>
      <c r="C453" s="899" t="s">
        <v>136</v>
      </c>
      <c r="D453" s="900">
        <f>SUM(E453:J453)</f>
        <v>0</v>
      </c>
      <c r="E453" s="901"/>
      <c r="F453" s="902"/>
      <c r="G453" s="902"/>
      <c r="H453" s="902"/>
      <c r="I453" s="902"/>
      <c r="J453" s="903"/>
      <c r="K453" s="869"/>
      <c r="L453" s="855">
        <v>1534</v>
      </c>
      <c r="M453" s="856">
        <v>1618</v>
      </c>
      <c r="N453" s="856">
        <v>1687</v>
      </c>
      <c r="O453" s="856">
        <v>1758</v>
      </c>
      <c r="P453" s="856">
        <v>1811</v>
      </c>
      <c r="Q453" s="857">
        <v>1864</v>
      </c>
    </row>
    <row r="454" spans="1:17" ht="15.75" thickBot="1" x14ac:dyDescent="0.25">
      <c r="A454" s="907"/>
      <c r="B454" s="908" t="s">
        <v>138</v>
      </c>
      <c r="C454" s="909" t="s">
        <v>136</v>
      </c>
      <c r="D454" s="910">
        <f>SUM(E454:J454)</f>
        <v>0</v>
      </c>
      <c r="E454" s="911"/>
      <c r="F454" s="912"/>
      <c r="G454" s="912"/>
      <c r="H454" s="912"/>
      <c r="I454" s="912"/>
      <c r="J454" s="913"/>
      <c r="K454" s="869"/>
      <c r="L454" s="858">
        <v>1529</v>
      </c>
      <c r="M454" s="859">
        <v>1581</v>
      </c>
      <c r="N454" s="859">
        <v>1618</v>
      </c>
      <c r="O454" s="859">
        <v>1657</v>
      </c>
      <c r="P454" s="859">
        <v>1678</v>
      </c>
      <c r="Q454" s="860">
        <v>1699</v>
      </c>
    </row>
    <row r="455" spans="1:17" ht="30" x14ac:dyDescent="0.2">
      <c r="A455" s="890">
        <v>20</v>
      </c>
      <c r="B455" s="891" t="s">
        <v>345</v>
      </c>
      <c r="C455" s="892" t="s">
        <v>136</v>
      </c>
      <c r="D455" s="893">
        <f>SUM(E455:J455)</f>
        <v>0</v>
      </c>
      <c r="E455" s="894"/>
      <c r="F455" s="895"/>
      <c r="G455" s="895"/>
      <c r="H455" s="895"/>
      <c r="I455" s="895"/>
      <c r="J455" s="896"/>
      <c r="K455" s="869"/>
      <c r="L455" s="308">
        <v>1686</v>
      </c>
      <c r="M455" s="309">
        <v>1780</v>
      </c>
      <c r="N455" s="309">
        <v>1857</v>
      </c>
      <c r="O455" s="309">
        <v>1936</v>
      </c>
      <c r="P455" s="309">
        <v>1994</v>
      </c>
      <c r="Q455" s="310">
        <v>2054</v>
      </c>
    </row>
    <row r="456" spans="1:17" ht="15" x14ac:dyDescent="0.2">
      <c r="A456" s="897"/>
      <c r="B456" s="898" t="s">
        <v>346</v>
      </c>
      <c r="C456" s="899" t="s">
        <v>136</v>
      </c>
      <c r="D456" s="900">
        <f>SUM(E456:J456)</f>
        <v>0</v>
      </c>
      <c r="E456" s="901"/>
      <c r="F456" s="902"/>
      <c r="G456" s="902"/>
      <c r="H456" s="902"/>
      <c r="I456" s="902"/>
      <c r="J456" s="903"/>
      <c r="K456" s="869"/>
      <c r="L456" s="855">
        <v>1602</v>
      </c>
      <c r="M456" s="856">
        <v>1690</v>
      </c>
      <c r="N456" s="856">
        <v>1763</v>
      </c>
      <c r="O456" s="856">
        <v>1838</v>
      </c>
      <c r="P456" s="856">
        <v>1893</v>
      </c>
      <c r="Q456" s="857">
        <v>1950</v>
      </c>
    </row>
    <row r="457" spans="1:17" ht="15" x14ac:dyDescent="0.2">
      <c r="A457" s="897"/>
      <c r="B457" s="898" t="s">
        <v>347</v>
      </c>
      <c r="C457" s="899" t="s">
        <v>136</v>
      </c>
      <c r="D457" s="900">
        <f>SUM(E457:J457)</f>
        <v>0</v>
      </c>
      <c r="E457" s="901"/>
      <c r="F457" s="902"/>
      <c r="G457" s="902"/>
      <c r="H457" s="902"/>
      <c r="I457" s="902"/>
      <c r="J457" s="903"/>
      <c r="K457" s="869"/>
      <c r="L457" s="855">
        <v>1534</v>
      </c>
      <c r="M457" s="856">
        <v>1618</v>
      </c>
      <c r="N457" s="856">
        <v>1687</v>
      </c>
      <c r="O457" s="856">
        <v>1758</v>
      </c>
      <c r="P457" s="856">
        <v>1811</v>
      </c>
      <c r="Q457" s="857">
        <v>1864</v>
      </c>
    </row>
    <row r="458" spans="1:17" ht="15.75" thickBot="1" x14ac:dyDescent="0.25">
      <c r="A458" s="907"/>
      <c r="B458" s="908" t="s">
        <v>319</v>
      </c>
      <c r="C458" s="909" t="s">
        <v>136</v>
      </c>
      <c r="D458" s="910">
        <f>SUM(E458:J458)</f>
        <v>0</v>
      </c>
      <c r="E458" s="911"/>
      <c r="F458" s="912"/>
      <c r="G458" s="912"/>
      <c r="H458" s="912"/>
      <c r="I458" s="912"/>
      <c r="J458" s="913"/>
      <c r="K458" s="869"/>
      <c r="L458" s="858">
        <v>1529</v>
      </c>
      <c r="M458" s="859">
        <v>1581</v>
      </c>
      <c r="N458" s="859">
        <v>1618</v>
      </c>
      <c r="O458" s="859">
        <v>1657</v>
      </c>
      <c r="P458" s="859">
        <v>1678</v>
      </c>
      <c r="Q458" s="860">
        <v>1699</v>
      </c>
    </row>
    <row r="459" spans="1:17" ht="15" x14ac:dyDescent="0.2">
      <c r="A459" s="890">
        <v>21</v>
      </c>
      <c r="B459" s="891" t="s">
        <v>348</v>
      </c>
      <c r="C459" s="892" t="s">
        <v>196</v>
      </c>
      <c r="D459" s="893">
        <f>SUM(E459:J459)</f>
        <v>0</v>
      </c>
      <c r="E459" s="894"/>
      <c r="F459" s="895"/>
      <c r="G459" s="895"/>
      <c r="H459" s="895"/>
      <c r="I459" s="895"/>
      <c r="J459" s="896"/>
      <c r="K459" s="869"/>
      <c r="L459" s="308">
        <v>1555</v>
      </c>
      <c r="M459" s="309">
        <v>1640</v>
      </c>
      <c r="N459" s="309">
        <v>1710</v>
      </c>
      <c r="O459" s="309">
        <v>1783</v>
      </c>
      <c r="P459" s="309">
        <v>1836</v>
      </c>
      <c r="Q459" s="310">
        <v>1890</v>
      </c>
    </row>
    <row r="460" spans="1:17" ht="15" x14ac:dyDescent="0.2">
      <c r="A460" s="897"/>
      <c r="B460" s="898" t="s">
        <v>174</v>
      </c>
      <c r="C460" s="899" t="s">
        <v>196</v>
      </c>
      <c r="D460" s="900">
        <f>SUM(E460:J460)</f>
        <v>0</v>
      </c>
      <c r="E460" s="901"/>
      <c r="F460" s="902"/>
      <c r="G460" s="902"/>
      <c r="H460" s="902"/>
      <c r="I460" s="902"/>
      <c r="J460" s="903"/>
      <c r="K460" s="869"/>
      <c r="L460" s="855">
        <v>1534</v>
      </c>
      <c r="M460" s="856">
        <v>1618</v>
      </c>
      <c r="N460" s="856">
        <v>1687</v>
      </c>
      <c r="O460" s="856">
        <v>1758</v>
      </c>
      <c r="P460" s="856">
        <v>1811</v>
      </c>
      <c r="Q460" s="857">
        <v>1864</v>
      </c>
    </row>
    <row r="461" spans="1:17" ht="15.75" thickBot="1" x14ac:dyDescent="0.25">
      <c r="A461" s="907"/>
      <c r="B461" s="908" t="s">
        <v>138</v>
      </c>
      <c r="C461" s="909" t="s">
        <v>196</v>
      </c>
      <c r="D461" s="910">
        <f>SUM(E461:J461)</f>
        <v>0</v>
      </c>
      <c r="E461" s="911"/>
      <c r="F461" s="912"/>
      <c r="G461" s="912"/>
      <c r="H461" s="912"/>
      <c r="I461" s="912"/>
      <c r="J461" s="913"/>
      <c r="K461" s="869"/>
      <c r="L461" s="858">
        <v>1529</v>
      </c>
      <c r="M461" s="859">
        <v>1581</v>
      </c>
      <c r="N461" s="859">
        <v>1618</v>
      </c>
      <c r="O461" s="859">
        <v>1657</v>
      </c>
      <c r="P461" s="859">
        <v>1678</v>
      </c>
      <c r="Q461" s="860">
        <v>1699</v>
      </c>
    </row>
    <row r="462" spans="1:17" ht="15" x14ac:dyDescent="0.2">
      <c r="A462" s="890">
        <v>22</v>
      </c>
      <c r="B462" s="891" t="s">
        <v>197</v>
      </c>
      <c r="C462" s="892" t="s">
        <v>136</v>
      </c>
      <c r="D462" s="893">
        <f>SUM(E462:J462)</f>
        <v>0</v>
      </c>
      <c r="E462" s="894"/>
      <c r="F462" s="895"/>
      <c r="G462" s="895"/>
      <c r="H462" s="895"/>
      <c r="I462" s="895"/>
      <c r="J462" s="896"/>
      <c r="K462" s="869"/>
      <c r="L462" s="308">
        <v>1539</v>
      </c>
      <c r="M462" s="309">
        <v>1623</v>
      </c>
      <c r="N462" s="309">
        <v>1693</v>
      </c>
      <c r="O462" s="309">
        <v>1764</v>
      </c>
      <c r="P462" s="309">
        <v>1817</v>
      </c>
      <c r="Q462" s="310">
        <v>1870</v>
      </c>
    </row>
    <row r="463" spans="1:17" ht="15" x14ac:dyDescent="0.2">
      <c r="A463" s="897"/>
      <c r="B463" s="898" t="s">
        <v>174</v>
      </c>
      <c r="C463" s="899" t="s">
        <v>136</v>
      </c>
      <c r="D463" s="900">
        <f>SUM(E463:J463)</f>
        <v>0</v>
      </c>
      <c r="E463" s="901"/>
      <c r="F463" s="902"/>
      <c r="G463" s="902"/>
      <c r="H463" s="902"/>
      <c r="I463" s="902"/>
      <c r="J463" s="903"/>
      <c r="K463" s="869"/>
      <c r="L463" s="855">
        <v>1534</v>
      </c>
      <c r="M463" s="856">
        <v>1618</v>
      </c>
      <c r="N463" s="856">
        <v>1687</v>
      </c>
      <c r="O463" s="856">
        <v>1758</v>
      </c>
      <c r="P463" s="856">
        <v>1811</v>
      </c>
      <c r="Q463" s="857">
        <v>1864</v>
      </c>
    </row>
    <row r="464" spans="1:17" ht="15.75" thickBot="1" x14ac:dyDescent="0.25">
      <c r="A464" s="907"/>
      <c r="B464" s="908" t="s">
        <v>138</v>
      </c>
      <c r="C464" s="909" t="s">
        <v>136</v>
      </c>
      <c r="D464" s="910">
        <f>SUM(E464:J464)</f>
        <v>0</v>
      </c>
      <c r="E464" s="911"/>
      <c r="F464" s="912"/>
      <c r="G464" s="912"/>
      <c r="H464" s="912"/>
      <c r="I464" s="912"/>
      <c r="J464" s="913"/>
      <c r="K464" s="869"/>
      <c r="L464" s="858">
        <v>1529</v>
      </c>
      <c r="M464" s="859">
        <v>1581</v>
      </c>
      <c r="N464" s="859">
        <v>1618</v>
      </c>
      <c r="O464" s="859">
        <v>1657</v>
      </c>
      <c r="P464" s="859">
        <v>1678</v>
      </c>
      <c r="Q464" s="860">
        <v>1699</v>
      </c>
    </row>
    <row r="465" spans="1:17" ht="15" x14ac:dyDescent="0.2">
      <c r="A465" s="890">
        <v>23</v>
      </c>
      <c r="B465" s="891" t="s">
        <v>198</v>
      </c>
      <c r="C465" s="892" t="s">
        <v>199</v>
      </c>
      <c r="D465" s="893">
        <f>SUM(E465:J465)</f>
        <v>0</v>
      </c>
      <c r="E465" s="894"/>
      <c r="F465" s="895"/>
      <c r="G465" s="895"/>
      <c r="H465" s="895"/>
      <c r="I465" s="895"/>
      <c r="J465" s="896"/>
      <c r="K465" s="869"/>
      <c r="L465" s="308">
        <v>1531</v>
      </c>
      <c r="M465" s="309">
        <v>1615</v>
      </c>
      <c r="N465" s="309">
        <v>1684</v>
      </c>
      <c r="O465" s="309">
        <v>1755</v>
      </c>
      <c r="P465" s="309">
        <v>1808</v>
      </c>
      <c r="Q465" s="310">
        <v>1861</v>
      </c>
    </row>
    <row r="466" spans="1:17" ht="15" x14ac:dyDescent="0.2">
      <c r="A466" s="897"/>
      <c r="B466" s="898" t="s">
        <v>174</v>
      </c>
      <c r="C466" s="899" t="s">
        <v>199</v>
      </c>
      <c r="D466" s="900">
        <f>SUM(E466:J466)</f>
        <v>0</v>
      </c>
      <c r="E466" s="901"/>
      <c r="F466" s="902"/>
      <c r="G466" s="902"/>
      <c r="H466" s="902"/>
      <c r="I466" s="902"/>
      <c r="J466" s="903"/>
      <c r="K466" s="869"/>
      <c r="L466" s="855">
        <v>1526</v>
      </c>
      <c r="M466" s="856">
        <v>1610</v>
      </c>
      <c r="N466" s="856">
        <v>1679</v>
      </c>
      <c r="O466" s="856">
        <v>1749</v>
      </c>
      <c r="P466" s="856">
        <v>1802</v>
      </c>
      <c r="Q466" s="857">
        <v>1854</v>
      </c>
    </row>
    <row r="467" spans="1:17" ht="15.75" thickBot="1" x14ac:dyDescent="0.25">
      <c r="A467" s="907"/>
      <c r="B467" s="908" t="s">
        <v>138</v>
      </c>
      <c r="C467" s="909" t="s">
        <v>199</v>
      </c>
      <c r="D467" s="910">
        <f>SUM(E467:J467)</f>
        <v>0</v>
      </c>
      <c r="E467" s="911"/>
      <c r="F467" s="912"/>
      <c r="G467" s="912"/>
      <c r="H467" s="912"/>
      <c r="I467" s="912"/>
      <c r="J467" s="913"/>
      <c r="K467" s="869"/>
      <c r="L467" s="936">
        <v>1521</v>
      </c>
      <c r="M467" s="937">
        <v>1573</v>
      </c>
      <c r="N467" s="937">
        <v>1610</v>
      </c>
      <c r="O467" s="937">
        <v>1648</v>
      </c>
      <c r="P467" s="937">
        <v>1669</v>
      </c>
      <c r="Q467" s="938">
        <v>1690</v>
      </c>
    </row>
    <row r="468" spans="1:17" ht="15.75" thickBot="1" x14ac:dyDescent="0.3">
      <c r="A468" s="939">
        <v>24</v>
      </c>
      <c r="B468" s="940" t="s">
        <v>349</v>
      </c>
      <c r="C468" s="941"/>
      <c r="D468" s="942">
        <f>SUM(E468:J468)</f>
        <v>0</v>
      </c>
      <c r="E468" s="943"/>
      <c r="F468" s="944"/>
      <c r="G468" s="944"/>
      <c r="H468" s="944"/>
      <c r="I468" s="944"/>
      <c r="J468" s="945"/>
      <c r="K468" s="869"/>
      <c r="L468" s="946"/>
      <c r="M468" s="947"/>
      <c r="N468" s="947"/>
      <c r="O468" s="947"/>
      <c r="P468" s="947"/>
      <c r="Q468" s="948"/>
    </row>
    <row r="469" spans="1:17" ht="15.75" thickBot="1" x14ac:dyDescent="0.25">
      <c r="A469" s="949">
        <v>25</v>
      </c>
      <c r="B469" s="950" t="s">
        <v>350</v>
      </c>
      <c r="C469" s="951" t="s">
        <v>351</v>
      </c>
      <c r="D469" s="952">
        <f>SUM(E469:J469)</f>
        <v>0</v>
      </c>
      <c r="E469" s="953"/>
      <c r="F469" s="954"/>
      <c r="G469" s="954"/>
      <c r="H469" s="954"/>
      <c r="I469" s="954"/>
      <c r="J469" s="955"/>
      <c r="K469" s="869"/>
      <c r="L469" s="956">
        <v>1521</v>
      </c>
      <c r="M469" s="957">
        <v>1573</v>
      </c>
      <c r="N469" s="957">
        <v>1610</v>
      </c>
      <c r="O469" s="957">
        <v>1648</v>
      </c>
      <c r="P469" s="957">
        <v>1669</v>
      </c>
      <c r="Q469" s="958">
        <v>1690</v>
      </c>
    </row>
    <row r="470" spans="1:17" ht="45" x14ac:dyDescent="0.2">
      <c r="A470" s="890">
        <v>26</v>
      </c>
      <c r="B470" s="959" t="s">
        <v>352</v>
      </c>
      <c r="C470" s="892" t="s">
        <v>15</v>
      </c>
      <c r="D470" s="893">
        <f>SUM(E470:J470)</f>
        <v>0</v>
      </c>
      <c r="E470" s="894"/>
      <c r="F470" s="960"/>
      <c r="G470" s="960"/>
      <c r="H470" s="960"/>
      <c r="I470" s="960"/>
      <c r="J470" s="961"/>
      <c r="K470" s="906"/>
      <c r="L470" s="308">
        <v>2407</v>
      </c>
      <c r="M470" s="309">
        <v>2539</v>
      </c>
      <c r="N470" s="309">
        <v>2648</v>
      </c>
      <c r="O470" s="309">
        <v>2760</v>
      </c>
      <c r="P470" s="309">
        <v>2844</v>
      </c>
      <c r="Q470" s="310">
        <v>2928</v>
      </c>
    </row>
    <row r="471" spans="1:17" ht="15" x14ac:dyDescent="0.2">
      <c r="A471" s="962"/>
      <c r="B471" s="963" t="s">
        <v>325</v>
      </c>
      <c r="C471" s="964" t="s">
        <v>15</v>
      </c>
      <c r="D471" s="900">
        <f>SUM(E471:J471)</f>
        <v>0</v>
      </c>
      <c r="E471" s="965"/>
      <c r="F471" s="966"/>
      <c r="G471" s="966"/>
      <c r="H471" s="966"/>
      <c r="I471" s="966"/>
      <c r="J471" s="967"/>
      <c r="K471" s="906"/>
      <c r="L471" s="855">
        <v>2287</v>
      </c>
      <c r="M471" s="856">
        <v>2418</v>
      </c>
      <c r="N471" s="856">
        <v>2526</v>
      </c>
      <c r="O471" s="856">
        <v>2637</v>
      </c>
      <c r="P471" s="856">
        <v>2719</v>
      </c>
      <c r="Q471" s="857">
        <v>2803</v>
      </c>
    </row>
    <row r="472" spans="1:17" ht="15" x14ac:dyDescent="0.2">
      <c r="A472" s="968"/>
      <c r="B472" s="963" t="s">
        <v>327</v>
      </c>
      <c r="C472" s="964" t="s">
        <v>15</v>
      </c>
      <c r="D472" s="900">
        <f>SUM(E472:J472)</f>
        <v>0</v>
      </c>
      <c r="E472" s="965"/>
      <c r="F472" s="966"/>
      <c r="G472" s="966"/>
      <c r="H472" s="966"/>
      <c r="I472" s="966"/>
      <c r="J472" s="967"/>
      <c r="K472" s="906"/>
      <c r="L472" s="855">
        <v>2208</v>
      </c>
      <c r="M472" s="856">
        <v>2334</v>
      </c>
      <c r="N472" s="856">
        <v>2437</v>
      </c>
      <c r="O472" s="856">
        <v>2544</v>
      </c>
      <c r="P472" s="856">
        <v>2624</v>
      </c>
      <c r="Q472" s="857">
        <v>2705</v>
      </c>
    </row>
    <row r="473" spans="1:17" ht="15.75" thickBot="1" x14ac:dyDescent="0.25">
      <c r="A473" s="969"/>
      <c r="B473" s="970" t="s">
        <v>138</v>
      </c>
      <c r="C473" s="971" t="s">
        <v>15</v>
      </c>
      <c r="D473" s="910">
        <f>SUM(E473:J473)</f>
        <v>0</v>
      </c>
      <c r="E473" s="972"/>
      <c r="F473" s="930"/>
      <c r="G473" s="930"/>
      <c r="H473" s="930"/>
      <c r="I473" s="930"/>
      <c r="J473" s="931"/>
      <c r="K473" s="906"/>
      <c r="L473" s="858">
        <v>1604</v>
      </c>
      <c r="M473" s="859">
        <v>1662</v>
      </c>
      <c r="N473" s="859">
        <v>1703</v>
      </c>
      <c r="O473" s="859">
        <v>1747</v>
      </c>
      <c r="P473" s="859">
        <v>1770</v>
      </c>
      <c r="Q473" s="860">
        <v>1793</v>
      </c>
    </row>
    <row r="474" spans="1:17" ht="15" x14ac:dyDescent="0.2">
      <c r="A474" s="973">
        <v>27</v>
      </c>
      <c r="B474" s="974" t="s">
        <v>353</v>
      </c>
      <c r="C474" s="975" t="s">
        <v>195</v>
      </c>
      <c r="D474" s="893">
        <f>SUM(E474:J474)</f>
        <v>0</v>
      </c>
      <c r="E474" s="976"/>
      <c r="F474" s="960"/>
      <c r="G474" s="960"/>
      <c r="H474" s="960"/>
      <c r="I474" s="960"/>
      <c r="J474" s="961"/>
      <c r="K474" s="869"/>
      <c r="L474" s="308">
        <v>2013</v>
      </c>
      <c r="M474" s="309">
        <v>2126</v>
      </c>
      <c r="N474" s="309">
        <v>2220</v>
      </c>
      <c r="O474" s="309">
        <v>2317</v>
      </c>
      <c r="P474" s="309">
        <v>2389</v>
      </c>
      <c r="Q474" s="310">
        <v>2461</v>
      </c>
    </row>
    <row r="475" spans="1:17" ht="15" x14ac:dyDescent="0.2">
      <c r="A475" s="968"/>
      <c r="B475" s="977" t="s">
        <v>179</v>
      </c>
      <c r="C475" s="978" t="s">
        <v>195</v>
      </c>
      <c r="D475" s="900">
        <f>SUM(E475:J475)</f>
        <v>0</v>
      </c>
      <c r="E475" s="979"/>
      <c r="F475" s="966"/>
      <c r="G475" s="966"/>
      <c r="H475" s="966"/>
      <c r="I475" s="966"/>
      <c r="J475" s="967"/>
      <c r="K475" s="869"/>
      <c r="L475" s="855">
        <v>1827</v>
      </c>
      <c r="M475" s="856">
        <v>1929</v>
      </c>
      <c r="N475" s="856">
        <v>2014</v>
      </c>
      <c r="O475" s="856">
        <v>2100</v>
      </c>
      <c r="P475" s="856">
        <v>2165</v>
      </c>
      <c r="Q475" s="857">
        <v>2230</v>
      </c>
    </row>
    <row r="476" spans="1:17" ht="15" x14ac:dyDescent="0.2">
      <c r="A476" s="968"/>
      <c r="B476" s="977" t="s">
        <v>180</v>
      </c>
      <c r="C476" s="978" t="s">
        <v>195</v>
      </c>
      <c r="D476" s="900">
        <f>SUM(E476:J476)</f>
        <v>0</v>
      </c>
      <c r="E476" s="979"/>
      <c r="F476" s="966"/>
      <c r="G476" s="966"/>
      <c r="H476" s="966"/>
      <c r="I476" s="966"/>
      <c r="J476" s="967"/>
      <c r="K476" s="869"/>
      <c r="L476" s="855">
        <v>1632</v>
      </c>
      <c r="M476" s="856">
        <v>1721</v>
      </c>
      <c r="N476" s="856">
        <v>1796</v>
      </c>
      <c r="O476" s="856">
        <v>1872</v>
      </c>
      <c r="P476" s="856">
        <v>1929</v>
      </c>
      <c r="Q476" s="857">
        <v>1986</v>
      </c>
    </row>
    <row r="477" spans="1:17" ht="15.75" thickBot="1" x14ac:dyDescent="0.25">
      <c r="A477" s="969"/>
      <c r="B477" s="980" t="s">
        <v>138</v>
      </c>
      <c r="C477" s="981" t="s">
        <v>195</v>
      </c>
      <c r="D477" s="910">
        <f>SUM(E477:J477)</f>
        <v>0</v>
      </c>
      <c r="E477" s="982"/>
      <c r="F477" s="930"/>
      <c r="G477" s="930"/>
      <c r="H477" s="930"/>
      <c r="I477" s="930"/>
      <c r="J477" s="931"/>
      <c r="K477" s="869"/>
      <c r="L477" s="858">
        <v>1554</v>
      </c>
      <c r="M477" s="859">
        <v>1608</v>
      </c>
      <c r="N477" s="859">
        <v>1646</v>
      </c>
      <c r="O477" s="859">
        <v>1687</v>
      </c>
      <c r="P477" s="859">
        <v>1708</v>
      </c>
      <c r="Q477" s="860">
        <v>1730</v>
      </c>
    </row>
    <row r="478" spans="1:17" ht="15" x14ac:dyDescent="0.2">
      <c r="A478" s="973">
        <v>28</v>
      </c>
      <c r="B478" s="974" t="s">
        <v>354</v>
      </c>
      <c r="C478" s="975" t="s">
        <v>196</v>
      </c>
      <c r="D478" s="893">
        <f>SUM(E478:J478)</f>
        <v>0</v>
      </c>
      <c r="E478" s="976"/>
      <c r="F478" s="960"/>
      <c r="G478" s="960"/>
      <c r="H478" s="960"/>
      <c r="I478" s="960"/>
      <c r="J478" s="961"/>
      <c r="K478" s="869"/>
      <c r="L478" s="308">
        <v>1755</v>
      </c>
      <c r="M478" s="309">
        <v>1852</v>
      </c>
      <c r="N478" s="309">
        <v>1933</v>
      </c>
      <c r="O478" s="309">
        <v>2016</v>
      </c>
      <c r="P478" s="309">
        <v>2078</v>
      </c>
      <c r="Q478" s="310">
        <v>2140</v>
      </c>
    </row>
    <row r="479" spans="1:17" ht="15" x14ac:dyDescent="0.2">
      <c r="A479" s="968"/>
      <c r="B479" s="977" t="s">
        <v>340</v>
      </c>
      <c r="C479" s="978" t="s">
        <v>196</v>
      </c>
      <c r="D479" s="900">
        <f>SUM(E479:J479)</f>
        <v>0</v>
      </c>
      <c r="E479" s="979"/>
      <c r="F479" s="966"/>
      <c r="G479" s="966"/>
      <c r="H479" s="966"/>
      <c r="I479" s="966"/>
      <c r="J479" s="967"/>
      <c r="K479" s="869"/>
      <c r="L479" s="855">
        <v>1618</v>
      </c>
      <c r="M479" s="856">
        <v>1707</v>
      </c>
      <c r="N479" s="856">
        <v>1781</v>
      </c>
      <c r="O479" s="856">
        <v>1856</v>
      </c>
      <c r="P479" s="856">
        <v>1913</v>
      </c>
      <c r="Q479" s="857">
        <v>1969</v>
      </c>
    </row>
    <row r="480" spans="1:17" ht="15" x14ac:dyDescent="0.2">
      <c r="A480" s="968"/>
      <c r="B480" s="898" t="s">
        <v>174</v>
      </c>
      <c r="C480" s="978" t="s">
        <v>196</v>
      </c>
      <c r="D480" s="900">
        <f>SUM(E480:J480)</f>
        <v>0</v>
      </c>
      <c r="E480" s="979"/>
      <c r="F480" s="966"/>
      <c r="G480" s="966"/>
      <c r="H480" s="966"/>
      <c r="I480" s="966"/>
      <c r="J480" s="967"/>
      <c r="K480" s="869"/>
      <c r="L480" s="855">
        <v>1554</v>
      </c>
      <c r="M480" s="856">
        <v>1639</v>
      </c>
      <c r="N480" s="856">
        <v>1709</v>
      </c>
      <c r="O480" s="856">
        <v>1781</v>
      </c>
      <c r="P480" s="856">
        <v>1835</v>
      </c>
      <c r="Q480" s="857">
        <v>1889</v>
      </c>
    </row>
    <row r="481" spans="1:17" ht="15.75" thickBot="1" x14ac:dyDescent="0.25">
      <c r="A481" s="969"/>
      <c r="B481" s="908" t="s">
        <v>138</v>
      </c>
      <c r="C481" s="981" t="s">
        <v>196</v>
      </c>
      <c r="D481" s="910">
        <f>SUM(E481:J481)</f>
        <v>0</v>
      </c>
      <c r="E481" s="982"/>
      <c r="F481" s="930"/>
      <c r="G481" s="930"/>
      <c r="H481" s="930"/>
      <c r="I481" s="930"/>
      <c r="J481" s="931"/>
      <c r="K481" s="869"/>
      <c r="L481" s="858">
        <v>1516</v>
      </c>
      <c r="M481" s="859">
        <v>1567</v>
      </c>
      <c r="N481" s="859">
        <v>1604</v>
      </c>
      <c r="O481" s="859">
        <v>1643</v>
      </c>
      <c r="P481" s="859">
        <v>1663</v>
      </c>
      <c r="Q481" s="860">
        <v>1683</v>
      </c>
    </row>
    <row r="482" spans="1:17" ht="15.75" thickBot="1" x14ac:dyDescent="0.25">
      <c r="A482" s="983">
        <v>29</v>
      </c>
      <c r="B482" s="984" t="s">
        <v>355</v>
      </c>
      <c r="C482" s="985" t="s">
        <v>199</v>
      </c>
      <c r="D482" s="952">
        <f>SUM(E482:J482)</f>
        <v>0</v>
      </c>
      <c r="E482" s="986"/>
      <c r="F482" s="987"/>
      <c r="G482" s="987"/>
      <c r="H482" s="987"/>
      <c r="I482" s="987"/>
      <c r="J482" s="988"/>
      <c r="K482" s="869"/>
      <c r="L482" s="989">
        <v>1516</v>
      </c>
      <c r="M482" s="990">
        <v>1599</v>
      </c>
      <c r="N482" s="990">
        <v>1668</v>
      </c>
      <c r="O482" s="990">
        <v>1738</v>
      </c>
      <c r="P482" s="990">
        <v>1790</v>
      </c>
      <c r="Q482" s="991">
        <v>1842</v>
      </c>
    </row>
    <row r="483" spans="1:17" ht="15" x14ac:dyDescent="0.2">
      <c r="A483" s="973">
        <v>30</v>
      </c>
      <c r="B483" s="974" t="s">
        <v>356</v>
      </c>
      <c r="C483" s="975" t="s">
        <v>15</v>
      </c>
      <c r="D483" s="893">
        <f>SUM(E483:J483)</f>
        <v>0</v>
      </c>
      <c r="E483" s="976"/>
      <c r="F483" s="960"/>
      <c r="G483" s="960"/>
      <c r="H483" s="960"/>
      <c r="I483" s="960"/>
      <c r="J483" s="961"/>
      <c r="K483" s="869"/>
      <c r="L483" s="308">
        <v>2677</v>
      </c>
      <c r="M483" s="309">
        <v>2833</v>
      </c>
      <c r="N483" s="309">
        <v>2961</v>
      </c>
      <c r="O483" s="309">
        <v>3094</v>
      </c>
      <c r="P483" s="309">
        <v>3191</v>
      </c>
      <c r="Q483" s="310">
        <v>3290</v>
      </c>
    </row>
    <row r="484" spans="1:17" ht="15" x14ac:dyDescent="0.2">
      <c r="A484" s="968"/>
      <c r="B484" s="963" t="s">
        <v>325</v>
      </c>
      <c r="C484" s="978" t="s">
        <v>15</v>
      </c>
      <c r="D484" s="900">
        <f>SUM(E484:J484)</f>
        <v>0</v>
      </c>
      <c r="E484" s="979"/>
      <c r="F484" s="966"/>
      <c r="G484" s="966"/>
      <c r="H484" s="966"/>
      <c r="I484" s="966"/>
      <c r="J484" s="967"/>
      <c r="K484" s="869"/>
      <c r="L484" s="855">
        <v>2478</v>
      </c>
      <c r="M484" s="856">
        <v>2621</v>
      </c>
      <c r="N484" s="856">
        <v>2739</v>
      </c>
      <c r="O484" s="856">
        <v>2860</v>
      </c>
      <c r="P484" s="856">
        <v>2951</v>
      </c>
      <c r="Q484" s="857">
        <v>3042</v>
      </c>
    </row>
    <row r="485" spans="1:17" ht="15" x14ac:dyDescent="0.2">
      <c r="A485" s="968"/>
      <c r="B485" s="963" t="s">
        <v>327</v>
      </c>
      <c r="C485" s="978" t="s">
        <v>15</v>
      </c>
      <c r="D485" s="900">
        <f>SUM(E485:J485)</f>
        <v>0</v>
      </c>
      <c r="E485" s="979"/>
      <c r="F485" s="966"/>
      <c r="G485" s="966"/>
      <c r="H485" s="966"/>
      <c r="I485" s="966"/>
      <c r="J485" s="967"/>
      <c r="K485" s="869"/>
      <c r="L485" s="855">
        <v>2219</v>
      </c>
      <c r="M485" s="856">
        <v>2345</v>
      </c>
      <c r="N485" s="856">
        <v>2450</v>
      </c>
      <c r="O485" s="856">
        <v>2558</v>
      </c>
      <c r="P485" s="856">
        <v>2638</v>
      </c>
      <c r="Q485" s="857">
        <v>2718</v>
      </c>
    </row>
    <row r="486" spans="1:17" ht="15.75" thickBot="1" x14ac:dyDescent="0.25">
      <c r="A486" s="969"/>
      <c r="B486" s="970" t="s">
        <v>138</v>
      </c>
      <c r="C486" s="981" t="s">
        <v>15</v>
      </c>
      <c r="D486" s="910">
        <f>SUM(E486:J486)</f>
        <v>0</v>
      </c>
      <c r="E486" s="982"/>
      <c r="F486" s="930"/>
      <c r="G486" s="930"/>
      <c r="H486" s="930"/>
      <c r="I486" s="930"/>
      <c r="J486" s="931"/>
      <c r="K486" s="869"/>
      <c r="L486" s="858">
        <v>1604</v>
      </c>
      <c r="M486" s="859">
        <v>1662</v>
      </c>
      <c r="N486" s="859">
        <v>1703</v>
      </c>
      <c r="O486" s="859">
        <v>1747</v>
      </c>
      <c r="P486" s="859">
        <v>1770</v>
      </c>
      <c r="Q486" s="860">
        <v>1793</v>
      </c>
    </row>
    <row r="487" spans="1:17" ht="15" x14ac:dyDescent="0.2">
      <c r="A487" s="973">
        <v>31</v>
      </c>
      <c r="B487" s="992" t="s">
        <v>357</v>
      </c>
      <c r="C487" s="993" t="s">
        <v>136</v>
      </c>
      <c r="D487" s="893">
        <f>SUM(E487:J487)</f>
        <v>0</v>
      </c>
      <c r="E487" s="994"/>
      <c r="F487" s="960"/>
      <c r="G487" s="960"/>
      <c r="H487" s="960"/>
      <c r="I487" s="960"/>
      <c r="J487" s="961"/>
      <c r="K487" s="869"/>
      <c r="L487" s="308">
        <v>1798</v>
      </c>
      <c r="M487" s="309">
        <v>1898</v>
      </c>
      <c r="N487" s="309">
        <v>1981</v>
      </c>
      <c r="O487" s="309">
        <v>2066</v>
      </c>
      <c r="P487" s="309">
        <v>2130</v>
      </c>
      <c r="Q487" s="310">
        <v>2194</v>
      </c>
    </row>
    <row r="488" spans="1:17" ht="15" x14ac:dyDescent="0.2">
      <c r="A488" s="968"/>
      <c r="B488" s="977" t="s">
        <v>340</v>
      </c>
      <c r="C488" s="995" t="s">
        <v>136</v>
      </c>
      <c r="D488" s="900">
        <f>SUM(E488:J488)</f>
        <v>0</v>
      </c>
      <c r="E488" s="996"/>
      <c r="F488" s="966"/>
      <c r="G488" s="966"/>
      <c r="H488" s="966"/>
      <c r="I488" s="966"/>
      <c r="J488" s="967"/>
      <c r="K488" s="869"/>
      <c r="L488" s="855">
        <v>1657</v>
      </c>
      <c r="M488" s="856">
        <v>1748</v>
      </c>
      <c r="N488" s="856">
        <v>1824</v>
      </c>
      <c r="O488" s="856">
        <v>1901</v>
      </c>
      <c r="P488" s="856">
        <v>1959</v>
      </c>
      <c r="Q488" s="857">
        <v>2018</v>
      </c>
    </row>
    <row r="489" spans="1:17" ht="15" x14ac:dyDescent="0.2">
      <c r="A489" s="968"/>
      <c r="B489" s="898" t="s">
        <v>174</v>
      </c>
      <c r="C489" s="995" t="s">
        <v>136</v>
      </c>
      <c r="D489" s="900">
        <f>SUM(E489:J489)</f>
        <v>0</v>
      </c>
      <c r="E489" s="996"/>
      <c r="F489" s="966"/>
      <c r="G489" s="966"/>
      <c r="H489" s="966"/>
      <c r="I489" s="966"/>
      <c r="J489" s="967"/>
      <c r="K489" s="869"/>
      <c r="L489" s="855">
        <v>1526</v>
      </c>
      <c r="M489" s="856">
        <v>1609</v>
      </c>
      <c r="N489" s="856">
        <v>1678</v>
      </c>
      <c r="O489" s="856">
        <v>1749</v>
      </c>
      <c r="P489" s="856">
        <v>1801</v>
      </c>
      <c r="Q489" s="857">
        <v>1854</v>
      </c>
    </row>
    <row r="490" spans="1:17" ht="15.75" thickBot="1" x14ac:dyDescent="0.25">
      <c r="A490" s="969"/>
      <c r="B490" s="908" t="s">
        <v>138</v>
      </c>
      <c r="C490" s="997" t="s">
        <v>136</v>
      </c>
      <c r="D490" s="910">
        <f>SUM(E490:J490)</f>
        <v>0</v>
      </c>
      <c r="E490" s="998"/>
      <c r="F490" s="930"/>
      <c r="G490" s="930"/>
      <c r="H490" s="930"/>
      <c r="I490" s="930"/>
      <c r="J490" s="931"/>
      <c r="K490" s="869"/>
      <c r="L490" s="858">
        <v>1516</v>
      </c>
      <c r="M490" s="859">
        <v>1567</v>
      </c>
      <c r="N490" s="859">
        <v>1604</v>
      </c>
      <c r="O490" s="859">
        <v>1643</v>
      </c>
      <c r="P490" s="859">
        <v>1663</v>
      </c>
      <c r="Q490" s="860">
        <v>1683</v>
      </c>
    </row>
    <row r="491" spans="1:17" ht="15" x14ac:dyDescent="0.2">
      <c r="A491" s="973">
        <v>32</v>
      </c>
      <c r="B491" s="992" t="s">
        <v>358</v>
      </c>
      <c r="C491" s="993" t="s">
        <v>136</v>
      </c>
      <c r="D491" s="893">
        <f>SUM(E491:J491)</f>
        <v>0</v>
      </c>
      <c r="E491" s="994"/>
      <c r="F491" s="960"/>
      <c r="G491" s="960"/>
      <c r="H491" s="960"/>
      <c r="I491" s="960"/>
      <c r="J491" s="961"/>
      <c r="K491" s="869"/>
      <c r="L491" s="308">
        <v>1681</v>
      </c>
      <c r="M491" s="309">
        <v>1774</v>
      </c>
      <c r="N491" s="309">
        <v>1850</v>
      </c>
      <c r="O491" s="309">
        <v>1929</v>
      </c>
      <c r="P491" s="309">
        <v>1988</v>
      </c>
      <c r="Q491" s="310">
        <v>2048</v>
      </c>
    </row>
    <row r="492" spans="1:17" ht="15" x14ac:dyDescent="0.2">
      <c r="A492" s="968"/>
      <c r="B492" s="977" t="s">
        <v>346</v>
      </c>
      <c r="C492" s="995" t="s">
        <v>136</v>
      </c>
      <c r="D492" s="900">
        <f>SUM(E492:J492)</f>
        <v>0</v>
      </c>
      <c r="E492" s="996"/>
      <c r="F492" s="966"/>
      <c r="G492" s="966"/>
      <c r="H492" s="966"/>
      <c r="I492" s="966"/>
      <c r="J492" s="967"/>
      <c r="K492" s="869"/>
      <c r="L492" s="855">
        <v>1618</v>
      </c>
      <c r="M492" s="856">
        <v>1707</v>
      </c>
      <c r="N492" s="856">
        <v>1781</v>
      </c>
      <c r="O492" s="856">
        <v>1856</v>
      </c>
      <c r="P492" s="856">
        <v>1913</v>
      </c>
      <c r="Q492" s="857">
        <v>1969</v>
      </c>
    </row>
    <row r="493" spans="1:17" ht="15" x14ac:dyDescent="0.2">
      <c r="A493" s="968"/>
      <c r="B493" s="898" t="s">
        <v>175</v>
      </c>
      <c r="C493" s="995" t="s">
        <v>136</v>
      </c>
      <c r="D493" s="900">
        <f>SUM(E493:J493)</f>
        <v>0</v>
      </c>
      <c r="E493" s="996"/>
      <c r="F493" s="966"/>
      <c r="G493" s="966"/>
      <c r="H493" s="966"/>
      <c r="I493" s="966"/>
      <c r="J493" s="967"/>
      <c r="K493" s="869"/>
      <c r="L493" s="855">
        <v>1554</v>
      </c>
      <c r="M493" s="856">
        <v>1639</v>
      </c>
      <c r="N493" s="856">
        <v>1709</v>
      </c>
      <c r="O493" s="856">
        <v>1781</v>
      </c>
      <c r="P493" s="856">
        <v>1835</v>
      </c>
      <c r="Q493" s="857">
        <v>1889</v>
      </c>
    </row>
    <row r="494" spans="1:17" ht="15.75" thickBot="1" x14ac:dyDescent="0.25">
      <c r="A494" s="969"/>
      <c r="B494" s="908" t="s">
        <v>138</v>
      </c>
      <c r="C494" s="997" t="s">
        <v>136</v>
      </c>
      <c r="D494" s="910">
        <f>SUM(E494:J494)</f>
        <v>0</v>
      </c>
      <c r="E494" s="998"/>
      <c r="F494" s="930"/>
      <c r="G494" s="930"/>
      <c r="H494" s="930"/>
      <c r="I494" s="930"/>
      <c r="J494" s="931"/>
      <c r="K494" s="869"/>
      <c r="L494" s="858">
        <v>1516</v>
      </c>
      <c r="M494" s="859">
        <v>1567</v>
      </c>
      <c r="N494" s="859">
        <v>1604</v>
      </c>
      <c r="O494" s="859">
        <v>1643</v>
      </c>
      <c r="P494" s="859">
        <v>1663</v>
      </c>
      <c r="Q494" s="860">
        <v>1683</v>
      </c>
    </row>
    <row r="495" spans="1:17" ht="15" x14ac:dyDescent="0.2">
      <c r="A495" s="973">
        <v>33</v>
      </c>
      <c r="B495" s="999" t="s">
        <v>359</v>
      </c>
      <c r="C495" s="993" t="s">
        <v>15</v>
      </c>
      <c r="D495" s="893">
        <f>SUM(E495:J495)</f>
        <v>0</v>
      </c>
      <c r="E495" s="994"/>
      <c r="F495" s="960"/>
      <c r="G495" s="960"/>
      <c r="H495" s="960"/>
      <c r="I495" s="960"/>
      <c r="J495" s="961"/>
      <c r="K495" s="869"/>
      <c r="L495" s="308">
        <v>2192</v>
      </c>
      <c r="M495" s="309">
        <v>2316</v>
      </c>
      <c r="N495" s="309">
        <v>2420</v>
      </c>
      <c r="O495" s="309">
        <v>2526</v>
      </c>
      <c r="P495" s="309">
        <v>2605</v>
      </c>
      <c r="Q495" s="310">
        <v>2685</v>
      </c>
    </row>
    <row r="496" spans="1:17" ht="15" x14ac:dyDescent="0.2">
      <c r="A496" s="968"/>
      <c r="B496" s="1000" t="s">
        <v>178</v>
      </c>
      <c r="C496" s="995" t="s">
        <v>15</v>
      </c>
      <c r="D496" s="900">
        <f>SUM(E496:J496)</f>
        <v>0</v>
      </c>
      <c r="E496" s="996"/>
      <c r="F496" s="966"/>
      <c r="G496" s="966"/>
      <c r="H496" s="966"/>
      <c r="I496" s="966"/>
      <c r="J496" s="967"/>
      <c r="K496" s="869"/>
      <c r="L496" s="855">
        <v>2069</v>
      </c>
      <c r="M496" s="856">
        <v>2186</v>
      </c>
      <c r="N496" s="856">
        <v>2283</v>
      </c>
      <c r="O496" s="856">
        <v>2383</v>
      </c>
      <c r="P496" s="856">
        <v>2457</v>
      </c>
      <c r="Q496" s="857">
        <v>2532</v>
      </c>
    </row>
    <row r="497" spans="1:17" ht="15" x14ac:dyDescent="0.2">
      <c r="A497" s="968"/>
      <c r="B497" s="1000" t="s">
        <v>179</v>
      </c>
      <c r="C497" s="995" t="s">
        <v>15</v>
      </c>
      <c r="D497" s="900">
        <f>SUM(E497:J497)</f>
        <v>0</v>
      </c>
      <c r="E497" s="996"/>
      <c r="F497" s="966"/>
      <c r="G497" s="966"/>
      <c r="H497" s="966"/>
      <c r="I497" s="966"/>
      <c r="J497" s="967"/>
      <c r="K497" s="869"/>
      <c r="L497" s="855">
        <v>1914</v>
      </c>
      <c r="M497" s="856">
        <v>2021</v>
      </c>
      <c r="N497" s="856">
        <v>2110</v>
      </c>
      <c r="O497" s="856">
        <v>2201</v>
      </c>
      <c r="P497" s="856">
        <v>2269</v>
      </c>
      <c r="Q497" s="857">
        <v>2338</v>
      </c>
    </row>
    <row r="498" spans="1:17" ht="15.75" thickBot="1" x14ac:dyDescent="0.25">
      <c r="A498" s="969"/>
      <c r="B498" s="1001" t="s">
        <v>360</v>
      </c>
      <c r="C498" s="997" t="s">
        <v>15</v>
      </c>
      <c r="D498" s="910">
        <f>SUM(E498:J498)</f>
        <v>0</v>
      </c>
      <c r="E498" s="998"/>
      <c r="F498" s="930"/>
      <c r="G498" s="930"/>
      <c r="H498" s="930"/>
      <c r="I498" s="930"/>
      <c r="J498" s="931"/>
      <c r="K498" s="869"/>
      <c r="L498" s="858">
        <v>1604</v>
      </c>
      <c r="M498" s="859">
        <v>1662</v>
      </c>
      <c r="N498" s="859">
        <v>1703</v>
      </c>
      <c r="O498" s="859">
        <v>1747</v>
      </c>
      <c r="P498" s="859">
        <v>1770</v>
      </c>
      <c r="Q498" s="860">
        <v>1793</v>
      </c>
    </row>
    <row r="499" spans="1:17" ht="15" x14ac:dyDescent="0.2">
      <c r="A499" s="973">
        <v>34</v>
      </c>
      <c r="B499" s="992" t="s">
        <v>361</v>
      </c>
      <c r="C499" s="993" t="s">
        <v>195</v>
      </c>
      <c r="D499" s="893">
        <f>SUM(E499:J499)</f>
        <v>0</v>
      </c>
      <c r="E499" s="994"/>
      <c r="F499" s="960"/>
      <c r="G499" s="960"/>
      <c r="H499" s="960"/>
      <c r="I499" s="960"/>
      <c r="J499" s="961"/>
      <c r="K499" s="869"/>
      <c r="L499" s="308">
        <v>1914</v>
      </c>
      <c r="M499" s="309">
        <v>2021</v>
      </c>
      <c r="N499" s="309">
        <v>2110</v>
      </c>
      <c r="O499" s="309">
        <v>2201</v>
      </c>
      <c r="P499" s="309">
        <v>2269</v>
      </c>
      <c r="Q499" s="310">
        <v>2338</v>
      </c>
    </row>
    <row r="500" spans="1:17" ht="15" x14ac:dyDescent="0.2">
      <c r="A500" s="968"/>
      <c r="B500" s="1000" t="s">
        <v>179</v>
      </c>
      <c r="C500" s="995" t="s">
        <v>195</v>
      </c>
      <c r="D500" s="900">
        <f>SUM(E500:J500)</f>
        <v>0</v>
      </c>
      <c r="E500" s="996"/>
      <c r="F500" s="966"/>
      <c r="G500" s="966"/>
      <c r="H500" s="966"/>
      <c r="I500" s="966"/>
      <c r="J500" s="967"/>
      <c r="K500" s="869"/>
      <c r="L500" s="855">
        <v>1786</v>
      </c>
      <c r="M500" s="856">
        <v>1885</v>
      </c>
      <c r="N500" s="856">
        <v>1967</v>
      </c>
      <c r="O500" s="856">
        <v>2052</v>
      </c>
      <c r="P500" s="856">
        <v>2115</v>
      </c>
      <c r="Q500" s="857">
        <v>2179</v>
      </c>
    </row>
    <row r="501" spans="1:17" ht="15" x14ac:dyDescent="0.2">
      <c r="A501" s="968"/>
      <c r="B501" s="1000" t="s">
        <v>180</v>
      </c>
      <c r="C501" s="995" t="s">
        <v>195</v>
      </c>
      <c r="D501" s="900">
        <f>SUM(E501:J501)</f>
        <v>0</v>
      </c>
      <c r="E501" s="996"/>
      <c r="F501" s="966"/>
      <c r="G501" s="966"/>
      <c r="H501" s="966"/>
      <c r="I501" s="966"/>
      <c r="J501" s="967"/>
      <c r="K501" s="869"/>
      <c r="L501" s="855">
        <v>1617</v>
      </c>
      <c r="M501" s="856">
        <v>1706</v>
      </c>
      <c r="N501" s="856">
        <v>1780</v>
      </c>
      <c r="O501" s="856">
        <v>1855</v>
      </c>
      <c r="P501" s="856">
        <v>1911</v>
      </c>
      <c r="Q501" s="857">
        <v>1968</v>
      </c>
    </row>
    <row r="502" spans="1:17" ht="15.75" thickBot="1" x14ac:dyDescent="0.25">
      <c r="A502" s="969"/>
      <c r="B502" s="1001" t="s">
        <v>138</v>
      </c>
      <c r="C502" s="997" t="s">
        <v>195</v>
      </c>
      <c r="D502" s="910">
        <f>SUM(E502:J502)</f>
        <v>0</v>
      </c>
      <c r="E502" s="998"/>
      <c r="F502" s="930"/>
      <c r="G502" s="930"/>
      <c r="H502" s="930"/>
      <c r="I502" s="930"/>
      <c r="J502" s="931"/>
      <c r="K502" s="869"/>
      <c r="L502" s="858">
        <v>1554</v>
      </c>
      <c r="M502" s="859">
        <v>1608</v>
      </c>
      <c r="N502" s="859">
        <v>1646</v>
      </c>
      <c r="O502" s="859">
        <v>1687</v>
      </c>
      <c r="P502" s="859">
        <v>1708</v>
      </c>
      <c r="Q502" s="860">
        <v>1730</v>
      </c>
    </row>
    <row r="503" spans="1:17" ht="15" x14ac:dyDescent="0.2">
      <c r="A503" s="973">
        <v>35</v>
      </c>
      <c r="B503" s="891" t="s">
        <v>362</v>
      </c>
      <c r="C503" s="993" t="s">
        <v>15</v>
      </c>
      <c r="D503" s="893">
        <f>SUM(E503:J503)</f>
        <v>0</v>
      </c>
      <c r="E503" s="994"/>
      <c r="F503" s="960"/>
      <c r="G503" s="960"/>
      <c r="H503" s="960"/>
      <c r="I503" s="960"/>
      <c r="J503" s="961"/>
      <c r="K503" s="869"/>
      <c r="L503" s="308">
        <v>2567</v>
      </c>
      <c r="M503" s="309">
        <v>2715</v>
      </c>
      <c r="N503" s="309">
        <v>2838</v>
      </c>
      <c r="O503" s="309">
        <v>2964</v>
      </c>
      <c r="P503" s="309">
        <v>3058</v>
      </c>
      <c r="Q503" s="310">
        <v>3153</v>
      </c>
    </row>
    <row r="504" spans="1:17" ht="30" x14ac:dyDescent="0.2">
      <c r="A504" s="968"/>
      <c r="B504" s="898" t="s">
        <v>363</v>
      </c>
      <c r="C504" s="995" t="s">
        <v>15</v>
      </c>
      <c r="D504" s="900">
        <f>SUM(E504:J504)</f>
        <v>0</v>
      </c>
      <c r="E504" s="996"/>
      <c r="F504" s="966"/>
      <c r="G504" s="966"/>
      <c r="H504" s="966"/>
      <c r="I504" s="966"/>
      <c r="J504" s="967"/>
      <c r="K504" s="869"/>
      <c r="L504" s="855">
        <v>2265</v>
      </c>
      <c r="M504" s="856">
        <v>2394</v>
      </c>
      <c r="N504" s="856">
        <v>2501</v>
      </c>
      <c r="O504" s="856">
        <v>2611</v>
      </c>
      <c r="P504" s="856">
        <v>2693</v>
      </c>
      <c r="Q504" s="857">
        <v>2776</v>
      </c>
    </row>
    <row r="505" spans="1:17" ht="15" x14ac:dyDescent="0.2">
      <c r="A505" s="968"/>
      <c r="B505" s="898" t="s">
        <v>200</v>
      </c>
      <c r="C505" s="995" t="s">
        <v>15</v>
      </c>
      <c r="D505" s="900">
        <f>SUM(E505:J505)</f>
        <v>0</v>
      </c>
      <c r="E505" s="996"/>
      <c r="F505" s="966"/>
      <c r="G505" s="966"/>
      <c r="H505" s="966"/>
      <c r="I505" s="966"/>
      <c r="J505" s="967"/>
      <c r="K505" s="869"/>
      <c r="L505" s="855">
        <v>1922</v>
      </c>
      <c r="M505" s="856">
        <v>2030</v>
      </c>
      <c r="N505" s="856">
        <v>2119</v>
      </c>
      <c r="O505" s="856">
        <v>2211</v>
      </c>
      <c r="P505" s="856">
        <v>2279</v>
      </c>
      <c r="Q505" s="857">
        <v>2349</v>
      </c>
    </row>
    <row r="506" spans="1:17" ht="15.75" thickBot="1" x14ac:dyDescent="0.25">
      <c r="A506" s="969"/>
      <c r="B506" s="908" t="s">
        <v>364</v>
      </c>
      <c r="C506" s="997" t="s">
        <v>15</v>
      </c>
      <c r="D506" s="910">
        <f>SUM(E506:J506)</f>
        <v>0</v>
      </c>
      <c r="E506" s="998"/>
      <c r="F506" s="930"/>
      <c r="G506" s="930"/>
      <c r="H506" s="930"/>
      <c r="I506" s="930"/>
      <c r="J506" s="931"/>
      <c r="K506" s="869"/>
      <c r="L506" s="858">
        <v>1604</v>
      </c>
      <c r="M506" s="859">
        <v>1662</v>
      </c>
      <c r="N506" s="859">
        <v>1703</v>
      </c>
      <c r="O506" s="859">
        <v>1747</v>
      </c>
      <c r="P506" s="859">
        <v>1770</v>
      </c>
      <c r="Q506" s="860">
        <v>1793</v>
      </c>
    </row>
    <row r="507" spans="1:17" ht="30" x14ac:dyDescent="0.2">
      <c r="A507" s="973">
        <v>36</v>
      </c>
      <c r="B507" s="992" t="s">
        <v>365</v>
      </c>
      <c r="C507" s="993" t="s">
        <v>15</v>
      </c>
      <c r="D507" s="893">
        <f>SUM(E507:J507)</f>
        <v>0</v>
      </c>
      <c r="E507" s="994"/>
      <c r="F507" s="960"/>
      <c r="G507" s="960"/>
      <c r="H507" s="960"/>
      <c r="I507" s="960"/>
      <c r="J507" s="961"/>
      <c r="K507" s="869"/>
      <c r="L507" s="308">
        <v>2140</v>
      </c>
      <c r="M507" s="309">
        <v>2261</v>
      </c>
      <c r="N507" s="309">
        <v>2362</v>
      </c>
      <c r="O507" s="309">
        <v>2465</v>
      </c>
      <c r="P507" s="309">
        <v>2542</v>
      </c>
      <c r="Q507" s="310">
        <v>2620</v>
      </c>
    </row>
    <row r="508" spans="1:17" ht="15" x14ac:dyDescent="0.2">
      <c r="A508" s="968"/>
      <c r="B508" s="1000" t="s">
        <v>179</v>
      </c>
      <c r="C508" s="995" t="s">
        <v>15</v>
      </c>
      <c r="D508" s="900">
        <f>SUM(E508:J508)</f>
        <v>0</v>
      </c>
      <c r="E508" s="996"/>
      <c r="F508" s="966"/>
      <c r="G508" s="966"/>
      <c r="H508" s="966"/>
      <c r="I508" s="966"/>
      <c r="J508" s="967"/>
      <c r="K508" s="869"/>
      <c r="L508" s="855">
        <v>1899</v>
      </c>
      <c r="M508" s="856">
        <v>2005</v>
      </c>
      <c r="N508" s="856">
        <v>2094</v>
      </c>
      <c r="O508" s="856">
        <v>2184</v>
      </c>
      <c r="P508" s="856">
        <v>2252</v>
      </c>
      <c r="Q508" s="857">
        <v>2320</v>
      </c>
    </row>
    <row r="509" spans="1:17" ht="15" x14ac:dyDescent="0.2">
      <c r="A509" s="968"/>
      <c r="B509" s="1000" t="s">
        <v>180</v>
      </c>
      <c r="C509" s="995" t="s">
        <v>15</v>
      </c>
      <c r="D509" s="900">
        <f>SUM(E509:J509)</f>
        <v>0</v>
      </c>
      <c r="E509" s="996"/>
      <c r="F509" s="966"/>
      <c r="G509" s="966"/>
      <c r="H509" s="966"/>
      <c r="I509" s="966"/>
      <c r="J509" s="967"/>
      <c r="K509" s="869"/>
      <c r="L509" s="855">
        <v>1868</v>
      </c>
      <c r="M509" s="856">
        <v>1972</v>
      </c>
      <c r="N509" s="856">
        <v>2059</v>
      </c>
      <c r="O509" s="856">
        <v>2147</v>
      </c>
      <c r="P509" s="856">
        <v>2214</v>
      </c>
      <c r="Q509" s="857">
        <v>2281</v>
      </c>
    </row>
    <row r="510" spans="1:17" ht="15.75" thickBot="1" x14ac:dyDescent="0.25">
      <c r="A510" s="969"/>
      <c r="B510" s="1001" t="s">
        <v>138</v>
      </c>
      <c r="C510" s="997" t="s">
        <v>15</v>
      </c>
      <c r="D510" s="910">
        <f>SUM(E510:J510)</f>
        <v>0</v>
      </c>
      <c r="E510" s="998"/>
      <c r="F510" s="930"/>
      <c r="G510" s="930"/>
      <c r="H510" s="930"/>
      <c r="I510" s="930"/>
      <c r="J510" s="931"/>
      <c r="K510" s="869"/>
      <c r="L510" s="858">
        <v>1604</v>
      </c>
      <c r="M510" s="859">
        <v>1662</v>
      </c>
      <c r="N510" s="859">
        <v>1703</v>
      </c>
      <c r="O510" s="859">
        <v>1747</v>
      </c>
      <c r="P510" s="859">
        <v>1770</v>
      </c>
      <c r="Q510" s="860">
        <v>1793</v>
      </c>
    </row>
    <row r="511" spans="1:17" ht="15" x14ac:dyDescent="0.2">
      <c r="A511" s="973">
        <v>37</v>
      </c>
      <c r="B511" s="992" t="s">
        <v>366</v>
      </c>
      <c r="C511" s="993" t="s">
        <v>15</v>
      </c>
      <c r="D511" s="893">
        <f>SUM(E511:J511)</f>
        <v>0</v>
      </c>
      <c r="E511" s="994"/>
      <c r="F511" s="960"/>
      <c r="G511" s="960"/>
      <c r="H511" s="960"/>
      <c r="I511" s="960"/>
      <c r="J511" s="961"/>
      <c r="K511" s="869"/>
      <c r="L511" s="308">
        <v>2330</v>
      </c>
      <c r="M511" s="309">
        <v>2463</v>
      </c>
      <c r="N511" s="309">
        <v>2574</v>
      </c>
      <c r="O511" s="309">
        <v>2687</v>
      </c>
      <c r="P511" s="309">
        <v>2772</v>
      </c>
      <c r="Q511" s="310">
        <v>2857</v>
      </c>
    </row>
    <row r="512" spans="1:17" ht="15" x14ac:dyDescent="0.2">
      <c r="A512" s="968"/>
      <c r="B512" s="1000" t="s">
        <v>367</v>
      </c>
      <c r="C512" s="995" t="s">
        <v>15</v>
      </c>
      <c r="D512" s="900">
        <f>SUM(E512:J512)</f>
        <v>0</v>
      </c>
      <c r="E512" s="996"/>
      <c r="F512" s="966"/>
      <c r="G512" s="966"/>
      <c r="H512" s="966"/>
      <c r="I512" s="966"/>
      <c r="J512" s="967"/>
      <c r="K512" s="869"/>
      <c r="L512" s="855">
        <v>2097</v>
      </c>
      <c r="M512" s="856">
        <v>2216</v>
      </c>
      <c r="N512" s="856">
        <v>2314</v>
      </c>
      <c r="O512" s="856">
        <v>2416</v>
      </c>
      <c r="P512" s="856">
        <v>2491</v>
      </c>
      <c r="Q512" s="857">
        <v>2567</v>
      </c>
    </row>
    <row r="513" spans="1:17" ht="15.75" thickBot="1" x14ac:dyDescent="0.25">
      <c r="A513" s="969"/>
      <c r="B513" s="1001" t="s">
        <v>368</v>
      </c>
      <c r="C513" s="997" t="s">
        <v>15</v>
      </c>
      <c r="D513" s="910">
        <f>SUM(E513:J513)</f>
        <v>0</v>
      </c>
      <c r="E513" s="998"/>
      <c r="F513" s="930"/>
      <c r="G513" s="930"/>
      <c r="H513" s="930"/>
      <c r="I513" s="930"/>
      <c r="J513" s="931"/>
      <c r="K513" s="869"/>
      <c r="L513" s="858">
        <v>1604</v>
      </c>
      <c r="M513" s="859">
        <v>1662</v>
      </c>
      <c r="N513" s="859">
        <v>1703</v>
      </c>
      <c r="O513" s="859">
        <v>1747</v>
      </c>
      <c r="P513" s="859">
        <v>1770</v>
      </c>
      <c r="Q513" s="860">
        <v>1793</v>
      </c>
    </row>
    <row r="514" spans="1:17" ht="15" x14ac:dyDescent="0.2">
      <c r="A514" s="1002">
        <v>38</v>
      </c>
      <c r="B514" s="1003" t="s">
        <v>369</v>
      </c>
      <c r="C514" s="1004" t="s">
        <v>15</v>
      </c>
      <c r="D514" s="1005">
        <f>SUM(E514:J514)</f>
        <v>0</v>
      </c>
      <c r="E514" s="1006"/>
      <c r="F514" s="1007"/>
      <c r="G514" s="1007"/>
      <c r="H514" s="1007"/>
      <c r="I514" s="1007"/>
      <c r="J514" s="1008"/>
      <c r="K514" s="869"/>
      <c r="L514" s="1009">
        <v>2093</v>
      </c>
      <c r="M514" s="1010">
        <v>2211</v>
      </c>
      <c r="N514" s="1010">
        <v>2309</v>
      </c>
      <c r="O514" s="1010">
        <v>2410</v>
      </c>
      <c r="P514" s="1010">
        <v>2485</v>
      </c>
      <c r="Q514" s="1011">
        <v>2561</v>
      </c>
    </row>
    <row r="515" spans="1:17" ht="15" x14ac:dyDescent="0.2">
      <c r="A515" s="1012"/>
      <c r="B515" s="1013" t="s">
        <v>179</v>
      </c>
      <c r="C515" s="1014" t="s">
        <v>15</v>
      </c>
      <c r="D515" s="1015">
        <f>SUM(E515:J515)</f>
        <v>0</v>
      </c>
      <c r="E515" s="1016"/>
      <c r="F515" s="1017"/>
      <c r="G515" s="1017"/>
      <c r="H515" s="1017"/>
      <c r="I515" s="1017"/>
      <c r="J515" s="1018"/>
      <c r="K515" s="869"/>
      <c r="L515" s="1019">
        <v>1939</v>
      </c>
      <c r="M515" s="1020">
        <v>2048</v>
      </c>
      <c r="N515" s="1020">
        <v>2138</v>
      </c>
      <c r="O515" s="1020">
        <v>2231</v>
      </c>
      <c r="P515" s="1020">
        <v>2300</v>
      </c>
      <c r="Q515" s="1021">
        <v>2370</v>
      </c>
    </row>
    <row r="516" spans="1:17" ht="15" x14ac:dyDescent="0.2">
      <c r="A516" s="1012"/>
      <c r="B516" s="1013" t="s">
        <v>180</v>
      </c>
      <c r="C516" s="1014" t="s">
        <v>15</v>
      </c>
      <c r="D516" s="1015">
        <f>SUM(E516:J516)</f>
        <v>0</v>
      </c>
      <c r="E516" s="1016"/>
      <c r="F516" s="1017"/>
      <c r="G516" s="1017"/>
      <c r="H516" s="1017"/>
      <c r="I516" s="1017"/>
      <c r="J516" s="1018"/>
      <c r="K516" s="869"/>
      <c r="L516" s="1019">
        <v>1836</v>
      </c>
      <c r="M516" s="1020">
        <v>1939</v>
      </c>
      <c r="N516" s="1020">
        <v>2024</v>
      </c>
      <c r="O516" s="1020">
        <v>2111</v>
      </c>
      <c r="P516" s="1020">
        <v>2176</v>
      </c>
      <c r="Q516" s="1021">
        <v>2241</v>
      </c>
    </row>
    <row r="517" spans="1:17" ht="15.75" thickBot="1" x14ac:dyDescent="0.25">
      <c r="A517" s="1022"/>
      <c r="B517" s="1023" t="s">
        <v>370</v>
      </c>
      <c r="C517" s="1024" t="s">
        <v>15</v>
      </c>
      <c r="D517" s="1025">
        <f>SUM(E517:J517)</f>
        <v>0</v>
      </c>
      <c r="E517" s="1026"/>
      <c r="F517" s="1027"/>
      <c r="G517" s="1027"/>
      <c r="H517" s="1027"/>
      <c r="I517" s="1027"/>
      <c r="J517" s="1028"/>
      <c r="K517" s="869"/>
      <c r="L517" s="1029">
        <v>1635</v>
      </c>
      <c r="M517" s="1030">
        <v>1724</v>
      </c>
      <c r="N517" s="1030">
        <v>1799</v>
      </c>
      <c r="O517" s="1030">
        <v>1875</v>
      </c>
      <c r="P517" s="1030">
        <v>1932</v>
      </c>
      <c r="Q517" s="1031">
        <v>1990</v>
      </c>
    </row>
    <row r="518" spans="1:17" ht="15" x14ac:dyDescent="0.2">
      <c r="A518" s="973">
        <v>39</v>
      </c>
      <c r="B518" s="992" t="s">
        <v>185</v>
      </c>
      <c r="C518" s="993" t="s">
        <v>15</v>
      </c>
      <c r="D518" s="893">
        <f>SUM(E518:J518)</f>
        <v>0</v>
      </c>
      <c r="E518" s="994"/>
      <c r="F518" s="960"/>
      <c r="G518" s="960"/>
      <c r="H518" s="960"/>
      <c r="I518" s="960"/>
      <c r="J518" s="961"/>
      <c r="K518" s="869"/>
      <c r="L518" s="308">
        <v>1648</v>
      </c>
      <c r="M518" s="309">
        <v>1740</v>
      </c>
      <c r="N518" s="309">
        <v>1816</v>
      </c>
      <c r="O518" s="309">
        <v>1893</v>
      </c>
      <c r="P518" s="309">
        <v>1949</v>
      </c>
      <c r="Q518" s="310">
        <v>2007</v>
      </c>
    </row>
    <row r="519" spans="1:17" ht="15.75" thickBot="1" x14ac:dyDescent="0.25">
      <c r="A519" s="969"/>
      <c r="B519" s="1001" t="s">
        <v>186</v>
      </c>
      <c r="C519" s="997" t="s">
        <v>15</v>
      </c>
      <c r="D519" s="910">
        <f>SUM(E519:J519)</f>
        <v>0</v>
      </c>
      <c r="E519" s="998"/>
      <c r="F519" s="930"/>
      <c r="G519" s="930"/>
      <c r="H519" s="930"/>
      <c r="I519" s="930"/>
      <c r="J519" s="931"/>
      <c r="K519" s="869"/>
      <c r="L519" s="858">
        <v>1604</v>
      </c>
      <c r="M519" s="859">
        <v>1662</v>
      </c>
      <c r="N519" s="859">
        <v>1703</v>
      </c>
      <c r="O519" s="859">
        <v>1747</v>
      </c>
      <c r="P519" s="859">
        <v>1770</v>
      </c>
      <c r="Q519" s="860">
        <v>1793</v>
      </c>
    </row>
    <row r="520" spans="1:17" ht="15" x14ac:dyDescent="0.2">
      <c r="A520" s="973">
        <v>40</v>
      </c>
      <c r="B520" s="992" t="s">
        <v>371</v>
      </c>
      <c r="C520" s="993" t="s">
        <v>136</v>
      </c>
      <c r="D520" s="893">
        <f>SUM(E520:J520)</f>
        <v>0</v>
      </c>
      <c r="E520" s="994"/>
      <c r="F520" s="960"/>
      <c r="G520" s="960"/>
      <c r="H520" s="960"/>
      <c r="I520" s="960"/>
      <c r="J520" s="961"/>
      <c r="K520" s="869"/>
      <c r="L520" s="308">
        <v>1524</v>
      </c>
      <c r="M520" s="309">
        <v>1607</v>
      </c>
      <c r="N520" s="309">
        <v>1676</v>
      </c>
      <c r="O520" s="309">
        <v>1746</v>
      </c>
      <c r="P520" s="309">
        <v>1799</v>
      </c>
      <c r="Q520" s="310">
        <v>1851</v>
      </c>
    </row>
    <row r="521" spans="1:17" ht="15" x14ac:dyDescent="0.2">
      <c r="A521" s="968"/>
      <c r="B521" s="1000" t="s">
        <v>174</v>
      </c>
      <c r="C521" s="995" t="s">
        <v>136</v>
      </c>
      <c r="D521" s="900">
        <f>SUM(E521:J521)</f>
        <v>0</v>
      </c>
      <c r="E521" s="996"/>
      <c r="F521" s="966"/>
      <c r="G521" s="966"/>
      <c r="H521" s="966"/>
      <c r="I521" s="966"/>
      <c r="J521" s="967"/>
      <c r="K521" s="869"/>
      <c r="L521" s="855">
        <v>1519</v>
      </c>
      <c r="M521" s="856">
        <v>1602</v>
      </c>
      <c r="N521" s="856">
        <v>1670</v>
      </c>
      <c r="O521" s="856">
        <v>1741</v>
      </c>
      <c r="P521" s="856">
        <v>1793</v>
      </c>
      <c r="Q521" s="857">
        <v>1845</v>
      </c>
    </row>
    <row r="522" spans="1:17" ht="15.75" thickBot="1" x14ac:dyDescent="0.25">
      <c r="A522" s="969"/>
      <c r="B522" s="1001" t="s">
        <v>189</v>
      </c>
      <c r="C522" s="997" t="s">
        <v>136</v>
      </c>
      <c r="D522" s="910">
        <f>SUM(E522:J522)</f>
        <v>0</v>
      </c>
      <c r="E522" s="998"/>
      <c r="F522" s="930"/>
      <c r="G522" s="930"/>
      <c r="H522" s="930"/>
      <c r="I522" s="930"/>
      <c r="J522" s="931"/>
      <c r="K522" s="869"/>
      <c r="L522" s="858">
        <v>1516</v>
      </c>
      <c r="M522" s="859">
        <v>1567</v>
      </c>
      <c r="N522" s="859">
        <v>1604</v>
      </c>
      <c r="O522" s="859">
        <v>1643</v>
      </c>
      <c r="P522" s="859">
        <v>1663</v>
      </c>
      <c r="Q522" s="860">
        <v>1683</v>
      </c>
    </row>
    <row r="523" spans="1:17" ht="30" x14ac:dyDescent="0.2">
      <c r="A523" s="973">
        <v>41</v>
      </c>
      <c r="B523" s="992" t="s">
        <v>372</v>
      </c>
      <c r="C523" s="993" t="s">
        <v>15</v>
      </c>
      <c r="D523" s="893">
        <f>SUM(E523:J523)</f>
        <v>0</v>
      </c>
      <c r="E523" s="994"/>
      <c r="F523" s="960"/>
      <c r="G523" s="960"/>
      <c r="H523" s="960"/>
      <c r="I523" s="960"/>
      <c r="J523" s="961"/>
      <c r="K523" s="869"/>
      <c r="L523" s="308">
        <v>2821</v>
      </c>
      <c r="M523" s="309">
        <v>2985</v>
      </c>
      <c r="N523" s="309">
        <v>3121</v>
      </c>
      <c r="O523" s="309">
        <v>3260</v>
      </c>
      <c r="P523" s="309">
        <v>3364</v>
      </c>
      <c r="Q523" s="310">
        <v>3470</v>
      </c>
    </row>
    <row r="524" spans="1:17" ht="15" x14ac:dyDescent="0.2">
      <c r="A524" s="968"/>
      <c r="B524" s="1000" t="s">
        <v>179</v>
      </c>
      <c r="C524" s="995" t="s">
        <v>15</v>
      </c>
      <c r="D524" s="900">
        <f>SUM(E524:J524)</f>
        <v>0</v>
      </c>
      <c r="E524" s="996"/>
      <c r="F524" s="966"/>
      <c r="G524" s="966"/>
      <c r="H524" s="966"/>
      <c r="I524" s="966"/>
      <c r="J524" s="967"/>
      <c r="K524" s="869"/>
      <c r="L524" s="855">
        <v>2599</v>
      </c>
      <c r="M524" s="856">
        <v>2749</v>
      </c>
      <c r="N524" s="856">
        <v>2873</v>
      </c>
      <c r="O524" s="856">
        <v>3001</v>
      </c>
      <c r="P524" s="856">
        <v>3096</v>
      </c>
      <c r="Q524" s="857">
        <v>3193</v>
      </c>
    </row>
    <row r="525" spans="1:17" ht="15" x14ac:dyDescent="0.2">
      <c r="A525" s="968"/>
      <c r="B525" s="1000" t="s">
        <v>180</v>
      </c>
      <c r="C525" s="995" t="s">
        <v>15</v>
      </c>
      <c r="D525" s="900">
        <f>SUM(E525:J525)</f>
        <v>0</v>
      </c>
      <c r="E525" s="996"/>
      <c r="F525" s="966"/>
      <c r="G525" s="966"/>
      <c r="H525" s="966"/>
      <c r="I525" s="966"/>
      <c r="J525" s="967"/>
      <c r="K525" s="869"/>
      <c r="L525" s="855">
        <v>2431</v>
      </c>
      <c r="M525" s="856">
        <v>2570</v>
      </c>
      <c r="N525" s="856">
        <v>2686</v>
      </c>
      <c r="O525" s="856">
        <v>2805</v>
      </c>
      <c r="P525" s="856">
        <v>2893</v>
      </c>
      <c r="Q525" s="857">
        <v>2983</v>
      </c>
    </row>
    <row r="526" spans="1:17" ht="15.75" thickBot="1" x14ac:dyDescent="0.25">
      <c r="A526" s="969"/>
      <c r="B526" s="1001" t="s">
        <v>138</v>
      </c>
      <c r="C526" s="997" t="s">
        <v>15</v>
      </c>
      <c r="D526" s="910">
        <f>SUM(E526:J526)</f>
        <v>0</v>
      </c>
      <c r="E526" s="998"/>
      <c r="F526" s="930"/>
      <c r="G526" s="930"/>
      <c r="H526" s="930"/>
      <c r="I526" s="930"/>
      <c r="J526" s="931"/>
      <c r="K526" s="869"/>
      <c r="L526" s="858">
        <v>1604</v>
      </c>
      <c r="M526" s="859">
        <v>1662</v>
      </c>
      <c r="N526" s="859">
        <v>1703</v>
      </c>
      <c r="O526" s="859">
        <v>1747</v>
      </c>
      <c r="P526" s="859">
        <v>1770</v>
      </c>
      <c r="Q526" s="860">
        <v>1793</v>
      </c>
    </row>
    <row r="527" spans="1:17" ht="45" x14ac:dyDescent="0.2">
      <c r="A527" s="973">
        <v>42</v>
      </c>
      <c r="B527" s="992" t="s">
        <v>373</v>
      </c>
      <c r="C527" s="993" t="s">
        <v>15</v>
      </c>
      <c r="D527" s="893">
        <f>SUM(E527:J527)</f>
        <v>0</v>
      </c>
      <c r="E527" s="994"/>
      <c r="F527" s="960"/>
      <c r="G527" s="960"/>
      <c r="H527" s="960"/>
      <c r="I527" s="960"/>
      <c r="J527" s="961"/>
      <c r="K527" s="869"/>
      <c r="L527" s="308">
        <v>2544</v>
      </c>
      <c r="M527" s="309">
        <v>2691</v>
      </c>
      <c r="N527" s="309">
        <v>2813</v>
      </c>
      <c r="O527" s="309">
        <v>2937</v>
      </c>
      <c r="P527" s="309">
        <v>3031</v>
      </c>
      <c r="Q527" s="310">
        <v>3125</v>
      </c>
    </row>
    <row r="528" spans="1:17" ht="15" x14ac:dyDescent="0.2">
      <c r="A528" s="968"/>
      <c r="B528" s="1000" t="s">
        <v>179</v>
      </c>
      <c r="C528" s="995" t="s">
        <v>15</v>
      </c>
      <c r="D528" s="900">
        <f>SUM(E528:J528)</f>
        <v>0</v>
      </c>
      <c r="E528" s="996"/>
      <c r="F528" s="966"/>
      <c r="G528" s="966"/>
      <c r="H528" s="966"/>
      <c r="I528" s="966"/>
      <c r="J528" s="967"/>
      <c r="K528" s="869"/>
      <c r="L528" s="855">
        <v>2418</v>
      </c>
      <c r="M528" s="856">
        <v>2556</v>
      </c>
      <c r="N528" s="856">
        <v>2671</v>
      </c>
      <c r="O528" s="856">
        <v>2790</v>
      </c>
      <c r="P528" s="856">
        <v>2878</v>
      </c>
      <c r="Q528" s="857">
        <v>2967</v>
      </c>
    </row>
    <row r="529" spans="1:17" ht="15" x14ac:dyDescent="0.2">
      <c r="A529" s="968"/>
      <c r="B529" s="1000" t="s">
        <v>180</v>
      </c>
      <c r="C529" s="995" t="s">
        <v>15</v>
      </c>
      <c r="D529" s="900">
        <f>SUM(E529:J529)</f>
        <v>0</v>
      </c>
      <c r="E529" s="996"/>
      <c r="F529" s="966"/>
      <c r="G529" s="966"/>
      <c r="H529" s="966"/>
      <c r="I529" s="966"/>
      <c r="J529" s="967"/>
      <c r="K529" s="869"/>
      <c r="L529" s="855">
        <v>2156</v>
      </c>
      <c r="M529" s="856">
        <v>2279</v>
      </c>
      <c r="N529" s="856">
        <v>2380</v>
      </c>
      <c r="O529" s="856">
        <v>2484</v>
      </c>
      <c r="P529" s="856">
        <v>2562</v>
      </c>
      <c r="Q529" s="857">
        <v>2641</v>
      </c>
    </row>
    <row r="530" spans="1:17" ht="15.75" thickBot="1" x14ac:dyDescent="0.25">
      <c r="A530" s="969"/>
      <c r="B530" s="1001" t="s">
        <v>138</v>
      </c>
      <c r="C530" s="997" t="s">
        <v>15</v>
      </c>
      <c r="D530" s="910">
        <f>SUM(E530:J530)</f>
        <v>0</v>
      </c>
      <c r="E530" s="998"/>
      <c r="F530" s="930"/>
      <c r="G530" s="930"/>
      <c r="H530" s="930"/>
      <c r="I530" s="930"/>
      <c r="J530" s="931"/>
      <c r="K530" s="869"/>
      <c r="L530" s="858">
        <v>1604</v>
      </c>
      <c r="M530" s="859">
        <v>1662</v>
      </c>
      <c r="N530" s="859">
        <v>1703</v>
      </c>
      <c r="O530" s="859">
        <v>1747</v>
      </c>
      <c r="P530" s="859">
        <v>1770</v>
      </c>
      <c r="Q530" s="860">
        <v>1793</v>
      </c>
    </row>
    <row r="531" spans="1:17" ht="30" x14ac:dyDescent="0.2">
      <c r="A531" s="973">
        <v>43</v>
      </c>
      <c r="B531" s="992" t="s">
        <v>374</v>
      </c>
      <c r="C531" s="993" t="s">
        <v>15</v>
      </c>
      <c r="D531" s="893">
        <f>SUM(E531:J531)</f>
        <v>0</v>
      </c>
      <c r="E531" s="994"/>
      <c r="F531" s="960"/>
      <c r="G531" s="960"/>
      <c r="H531" s="960"/>
      <c r="I531" s="960"/>
      <c r="J531" s="961"/>
      <c r="K531" s="869"/>
      <c r="L531" s="308">
        <v>2641</v>
      </c>
      <c r="M531" s="309">
        <v>2793</v>
      </c>
      <c r="N531" s="309">
        <v>2920</v>
      </c>
      <c r="O531" s="309">
        <v>3050</v>
      </c>
      <c r="P531" s="309">
        <v>3147</v>
      </c>
      <c r="Q531" s="310">
        <v>3245</v>
      </c>
    </row>
    <row r="532" spans="1:17" ht="15" x14ac:dyDescent="0.2">
      <c r="A532" s="968"/>
      <c r="B532" s="1000" t="s">
        <v>179</v>
      </c>
      <c r="C532" s="995" t="s">
        <v>15</v>
      </c>
      <c r="D532" s="900">
        <f>SUM(E532:J532)</f>
        <v>0</v>
      </c>
      <c r="E532" s="996"/>
      <c r="F532" s="966"/>
      <c r="G532" s="966"/>
      <c r="H532" s="966"/>
      <c r="I532" s="966"/>
      <c r="J532" s="967"/>
      <c r="K532" s="869"/>
      <c r="L532" s="855">
        <v>2236</v>
      </c>
      <c r="M532" s="856">
        <v>2364</v>
      </c>
      <c r="N532" s="856">
        <v>2469</v>
      </c>
      <c r="O532" s="856">
        <v>2578</v>
      </c>
      <c r="P532" s="856">
        <v>2658</v>
      </c>
      <c r="Q532" s="857">
        <v>2741</v>
      </c>
    </row>
    <row r="533" spans="1:17" ht="15" x14ac:dyDescent="0.2">
      <c r="A533" s="968"/>
      <c r="B533" s="1000" t="s">
        <v>180</v>
      </c>
      <c r="C533" s="995" t="s">
        <v>15</v>
      </c>
      <c r="D533" s="900">
        <f>SUM(E533:J533)</f>
        <v>0</v>
      </c>
      <c r="E533" s="996"/>
      <c r="F533" s="966"/>
      <c r="G533" s="966"/>
      <c r="H533" s="966"/>
      <c r="I533" s="966"/>
      <c r="J533" s="967"/>
      <c r="K533" s="869"/>
      <c r="L533" s="855">
        <v>1930</v>
      </c>
      <c r="M533" s="856">
        <v>2039</v>
      </c>
      <c r="N533" s="856">
        <v>2128</v>
      </c>
      <c r="O533" s="856">
        <v>2221</v>
      </c>
      <c r="P533" s="856">
        <v>2289</v>
      </c>
      <c r="Q533" s="857">
        <v>2359</v>
      </c>
    </row>
    <row r="534" spans="1:17" ht="15.75" thickBot="1" x14ac:dyDescent="0.25">
      <c r="A534" s="969"/>
      <c r="B534" s="1001" t="s">
        <v>138</v>
      </c>
      <c r="C534" s="997" t="s">
        <v>15</v>
      </c>
      <c r="D534" s="910">
        <f>SUM(E534:J534)</f>
        <v>0</v>
      </c>
      <c r="E534" s="998"/>
      <c r="F534" s="930"/>
      <c r="G534" s="930"/>
      <c r="H534" s="930"/>
      <c r="I534" s="930"/>
      <c r="J534" s="931"/>
      <c r="K534" s="869"/>
      <c r="L534" s="858">
        <v>1604</v>
      </c>
      <c r="M534" s="859">
        <v>1662</v>
      </c>
      <c r="N534" s="859">
        <v>1703</v>
      </c>
      <c r="O534" s="859">
        <v>1747</v>
      </c>
      <c r="P534" s="859">
        <v>1770</v>
      </c>
      <c r="Q534" s="860">
        <v>1793</v>
      </c>
    </row>
    <row r="535" spans="1:17" ht="30" x14ac:dyDescent="0.2">
      <c r="A535" s="973">
        <v>44</v>
      </c>
      <c r="B535" s="992" t="s">
        <v>375</v>
      </c>
      <c r="C535" s="993"/>
      <c r="D535" s="893">
        <f>SUM(E535:J535)</f>
        <v>0</v>
      </c>
      <c r="E535" s="994"/>
      <c r="F535" s="960"/>
      <c r="G535" s="960"/>
      <c r="H535" s="960"/>
      <c r="I535" s="960"/>
      <c r="J535" s="961"/>
      <c r="K535" s="869"/>
      <c r="L535" s="308">
        <v>1562</v>
      </c>
      <c r="M535" s="309">
        <v>1647</v>
      </c>
      <c r="N535" s="309">
        <v>1718</v>
      </c>
      <c r="O535" s="309">
        <v>1790</v>
      </c>
      <c r="P535" s="309">
        <v>1844</v>
      </c>
      <c r="Q535" s="310">
        <v>1899</v>
      </c>
    </row>
    <row r="536" spans="1:17" ht="15" x14ac:dyDescent="0.2">
      <c r="A536" s="968"/>
      <c r="B536" s="1000" t="s">
        <v>376</v>
      </c>
      <c r="C536" s="995"/>
      <c r="D536" s="900">
        <f>SUM(E536:J536)</f>
        <v>0</v>
      </c>
      <c r="E536" s="996"/>
      <c r="F536" s="966"/>
      <c r="G536" s="966"/>
      <c r="H536" s="966"/>
      <c r="I536" s="966"/>
      <c r="J536" s="967"/>
      <c r="K536" s="869"/>
      <c r="L536" s="855">
        <v>1544</v>
      </c>
      <c r="M536" s="856">
        <v>1628</v>
      </c>
      <c r="N536" s="856">
        <v>1698</v>
      </c>
      <c r="O536" s="856">
        <v>1769</v>
      </c>
      <c r="P536" s="856">
        <v>1823</v>
      </c>
      <c r="Q536" s="857">
        <v>1876</v>
      </c>
    </row>
    <row r="537" spans="1:17" ht="15" x14ac:dyDescent="0.2">
      <c r="A537" s="968"/>
      <c r="B537" s="1000" t="s">
        <v>377</v>
      </c>
      <c r="C537" s="995"/>
      <c r="D537" s="900">
        <f>SUM(E537:J537)</f>
        <v>0</v>
      </c>
      <c r="E537" s="996"/>
      <c r="F537" s="966"/>
      <c r="G537" s="966"/>
      <c r="H537" s="966"/>
      <c r="I537" s="966"/>
      <c r="J537" s="967"/>
      <c r="K537" s="869"/>
      <c r="L537" s="855">
        <v>1529</v>
      </c>
      <c r="M537" s="856">
        <v>1612</v>
      </c>
      <c r="N537" s="856">
        <v>1681</v>
      </c>
      <c r="O537" s="856">
        <v>1752</v>
      </c>
      <c r="P537" s="856">
        <v>1805</v>
      </c>
      <c r="Q537" s="857">
        <v>1858</v>
      </c>
    </row>
    <row r="538" spans="1:17" ht="15.75" thickBot="1" x14ac:dyDescent="0.25">
      <c r="A538" s="969"/>
      <c r="B538" s="1001" t="s">
        <v>138</v>
      </c>
      <c r="C538" s="997"/>
      <c r="D538" s="910">
        <f>SUM(E538:J538)</f>
        <v>0</v>
      </c>
      <c r="E538" s="998"/>
      <c r="F538" s="930"/>
      <c r="G538" s="930"/>
      <c r="H538" s="930"/>
      <c r="I538" s="930"/>
      <c r="J538" s="931"/>
      <c r="K538" s="869"/>
      <c r="L538" s="858">
        <v>1516</v>
      </c>
      <c r="M538" s="859">
        <v>1567</v>
      </c>
      <c r="N538" s="859">
        <v>1604</v>
      </c>
      <c r="O538" s="859">
        <v>1643</v>
      </c>
      <c r="P538" s="859">
        <v>1663</v>
      </c>
      <c r="Q538" s="860">
        <v>1683</v>
      </c>
    </row>
    <row r="539" spans="1:17" ht="30" x14ac:dyDescent="0.2">
      <c r="A539" s="973">
        <v>45</v>
      </c>
      <c r="B539" s="992" t="s">
        <v>378</v>
      </c>
      <c r="C539" s="993" t="s">
        <v>15</v>
      </c>
      <c r="D539" s="893">
        <f>SUM(E539:J539)</f>
        <v>0</v>
      </c>
      <c r="E539" s="994"/>
      <c r="F539" s="960"/>
      <c r="G539" s="960"/>
      <c r="H539" s="960"/>
      <c r="I539" s="960"/>
      <c r="J539" s="961"/>
      <c r="K539" s="869"/>
      <c r="L539" s="308">
        <v>2285</v>
      </c>
      <c r="M539" s="309">
        <v>2416</v>
      </c>
      <c r="N539" s="309">
        <v>2524</v>
      </c>
      <c r="O539" s="309">
        <v>2635</v>
      </c>
      <c r="P539" s="309">
        <v>2718</v>
      </c>
      <c r="Q539" s="310">
        <v>2802</v>
      </c>
    </row>
    <row r="540" spans="1:17" ht="15" x14ac:dyDescent="0.2">
      <c r="A540" s="968"/>
      <c r="B540" s="1000" t="s">
        <v>179</v>
      </c>
      <c r="C540" s="995" t="s">
        <v>15</v>
      </c>
      <c r="D540" s="900">
        <f>SUM(E540:J540)</f>
        <v>0</v>
      </c>
      <c r="E540" s="996"/>
      <c r="F540" s="966"/>
      <c r="G540" s="966"/>
      <c r="H540" s="966"/>
      <c r="I540" s="966"/>
      <c r="J540" s="967"/>
      <c r="K540" s="869"/>
      <c r="L540" s="855">
        <v>1983</v>
      </c>
      <c r="M540" s="856">
        <v>2095</v>
      </c>
      <c r="N540" s="856">
        <v>2187</v>
      </c>
      <c r="O540" s="856">
        <v>2282</v>
      </c>
      <c r="P540" s="856">
        <v>2353</v>
      </c>
      <c r="Q540" s="857">
        <v>2424</v>
      </c>
    </row>
    <row r="541" spans="1:17" ht="15" x14ac:dyDescent="0.2">
      <c r="A541" s="968"/>
      <c r="B541" s="1000" t="s">
        <v>180</v>
      </c>
      <c r="C541" s="995" t="s">
        <v>15</v>
      </c>
      <c r="D541" s="900">
        <f>SUM(E541:J541)</f>
        <v>0</v>
      </c>
      <c r="E541" s="996"/>
      <c r="F541" s="966"/>
      <c r="G541" s="966"/>
      <c r="H541" s="966"/>
      <c r="I541" s="966"/>
      <c r="J541" s="967"/>
      <c r="K541" s="869"/>
      <c r="L541" s="855">
        <v>1868</v>
      </c>
      <c r="M541" s="856">
        <v>1972</v>
      </c>
      <c r="N541" s="856">
        <v>2059</v>
      </c>
      <c r="O541" s="856">
        <v>2147</v>
      </c>
      <c r="P541" s="856">
        <v>2214</v>
      </c>
      <c r="Q541" s="857">
        <v>2281</v>
      </c>
    </row>
    <row r="542" spans="1:17" ht="15.75" thickBot="1" x14ac:dyDescent="0.25">
      <c r="A542" s="969"/>
      <c r="B542" s="1001" t="s">
        <v>138</v>
      </c>
      <c r="C542" s="997" t="s">
        <v>15</v>
      </c>
      <c r="D542" s="910">
        <f>SUM(E542:J542)</f>
        <v>0</v>
      </c>
      <c r="E542" s="998"/>
      <c r="F542" s="930"/>
      <c r="G542" s="930"/>
      <c r="H542" s="930"/>
      <c r="I542" s="930"/>
      <c r="J542" s="931"/>
      <c r="K542" s="869"/>
      <c r="L542" s="858">
        <v>1604</v>
      </c>
      <c r="M542" s="859">
        <v>1662</v>
      </c>
      <c r="N542" s="859">
        <v>1703</v>
      </c>
      <c r="O542" s="859">
        <v>1747</v>
      </c>
      <c r="P542" s="859">
        <v>1770</v>
      </c>
      <c r="Q542" s="860">
        <v>1793</v>
      </c>
    </row>
    <row r="543" spans="1:17" ht="30" x14ac:dyDescent="0.2">
      <c r="A543" s="973">
        <v>46</v>
      </c>
      <c r="B543" s="992" t="s">
        <v>379</v>
      </c>
      <c r="C543" s="993"/>
      <c r="D543" s="893">
        <f>SUM(E543:J543)</f>
        <v>0</v>
      </c>
      <c r="E543" s="994"/>
      <c r="F543" s="960"/>
      <c r="G543" s="960"/>
      <c r="H543" s="960"/>
      <c r="I543" s="960"/>
      <c r="J543" s="961"/>
      <c r="K543" s="869"/>
      <c r="L543" s="308">
        <v>1755</v>
      </c>
      <c r="M543" s="309">
        <v>1852</v>
      </c>
      <c r="N543" s="309">
        <v>1933</v>
      </c>
      <c r="O543" s="309">
        <v>2016</v>
      </c>
      <c r="P543" s="309">
        <v>2078</v>
      </c>
      <c r="Q543" s="310">
        <v>2140</v>
      </c>
    </row>
    <row r="544" spans="1:17" ht="15" x14ac:dyDescent="0.2">
      <c r="A544" s="968"/>
      <c r="B544" s="1000" t="s">
        <v>380</v>
      </c>
      <c r="C544" s="995"/>
      <c r="D544" s="900">
        <f>SUM(E544:J544)</f>
        <v>0</v>
      </c>
      <c r="E544" s="996"/>
      <c r="F544" s="966"/>
      <c r="G544" s="966"/>
      <c r="H544" s="966"/>
      <c r="I544" s="966"/>
      <c r="J544" s="967"/>
      <c r="K544" s="869"/>
      <c r="L544" s="855">
        <v>1618</v>
      </c>
      <c r="M544" s="856">
        <v>1707</v>
      </c>
      <c r="N544" s="856">
        <v>1781</v>
      </c>
      <c r="O544" s="856">
        <v>1856</v>
      </c>
      <c r="P544" s="856">
        <v>1913</v>
      </c>
      <c r="Q544" s="857">
        <v>1969</v>
      </c>
    </row>
    <row r="545" spans="1:17" ht="15" x14ac:dyDescent="0.2">
      <c r="A545" s="968"/>
      <c r="B545" s="1000" t="s">
        <v>381</v>
      </c>
      <c r="C545" s="995"/>
      <c r="D545" s="900">
        <f>SUM(E545:J545)</f>
        <v>0</v>
      </c>
      <c r="E545" s="996"/>
      <c r="F545" s="966"/>
      <c r="G545" s="966"/>
      <c r="H545" s="966"/>
      <c r="I545" s="966"/>
      <c r="J545" s="967"/>
      <c r="K545" s="869"/>
      <c r="L545" s="855">
        <v>1536</v>
      </c>
      <c r="M545" s="856">
        <v>1620</v>
      </c>
      <c r="N545" s="856">
        <v>1689</v>
      </c>
      <c r="O545" s="856">
        <v>1760</v>
      </c>
      <c r="P545" s="856">
        <v>1813</v>
      </c>
      <c r="Q545" s="857">
        <v>1867</v>
      </c>
    </row>
    <row r="546" spans="1:17" ht="15.75" thickBot="1" x14ac:dyDescent="0.25">
      <c r="A546" s="969"/>
      <c r="B546" s="1001" t="s">
        <v>138</v>
      </c>
      <c r="C546" s="997" t="s">
        <v>382</v>
      </c>
      <c r="D546" s="910">
        <f>SUM(E546:J546)</f>
        <v>0</v>
      </c>
      <c r="E546" s="998"/>
      <c r="F546" s="930"/>
      <c r="G546" s="930"/>
      <c r="H546" s="930"/>
      <c r="I546" s="930"/>
      <c r="J546" s="931"/>
      <c r="K546" s="869"/>
      <c r="L546" s="858">
        <v>1516</v>
      </c>
      <c r="M546" s="859">
        <v>1567</v>
      </c>
      <c r="N546" s="859">
        <v>1604</v>
      </c>
      <c r="O546" s="859">
        <v>1643</v>
      </c>
      <c r="P546" s="859">
        <v>1663</v>
      </c>
      <c r="Q546" s="860">
        <v>1683</v>
      </c>
    </row>
    <row r="547" spans="1:17" ht="15" x14ac:dyDescent="0.2">
      <c r="A547" s="973">
        <v>47</v>
      </c>
      <c r="B547" s="992" t="s">
        <v>383</v>
      </c>
      <c r="C547" s="993" t="s">
        <v>136</v>
      </c>
      <c r="D547" s="893">
        <f>SUM(E547:J547)</f>
        <v>0</v>
      </c>
      <c r="E547" s="994"/>
      <c r="F547" s="960"/>
      <c r="G547" s="960"/>
      <c r="H547" s="960"/>
      <c r="I547" s="960"/>
      <c r="J547" s="961"/>
      <c r="K547" s="869"/>
      <c r="L547" s="308">
        <v>1755</v>
      </c>
      <c r="M547" s="309">
        <v>1852</v>
      </c>
      <c r="N547" s="309">
        <v>1933</v>
      </c>
      <c r="O547" s="309">
        <v>2016</v>
      </c>
      <c r="P547" s="309">
        <v>2078</v>
      </c>
      <c r="Q547" s="310">
        <v>2140</v>
      </c>
    </row>
    <row r="548" spans="1:17" ht="15" x14ac:dyDescent="0.2">
      <c r="A548" s="968"/>
      <c r="B548" s="1000" t="s">
        <v>346</v>
      </c>
      <c r="C548" s="995" t="s">
        <v>136</v>
      </c>
      <c r="D548" s="900">
        <f>SUM(E548:J548)</f>
        <v>0</v>
      </c>
      <c r="E548" s="996"/>
      <c r="F548" s="966"/>
      <c r="G548" s="966"/>
      <c r="H548" s="966"/>
      <c r="I548" s="966"/>
      <c r="J548" s="967"/>
      <c r="K548" s="869"/>
      <c r="L548" s="855">
        <v>1618</v>
      </c>
      <c r="M548" s="856">
        <v>1707</v>
      </c>
      <c r="N548" s="856">
        <v>1781</v>
      </c>
      <c r="O548" s="856">
        <v>1856</v>
      </c>
      <c r="P548" s="856">
        <v>1913</v>
      </c>
      <c r="Q548" s="857">
        <v>1969</v>
      </c>
    </row>
    <row r="549" spans="1:17" ht="15" x14ac:dyDescent="0.2">
      <c r="A549" s="968"/>
      <c r="B549" s="1000" t="s">
        <v>347</v>
      </c>
      <c r="C549" s="995" t="s">
        <v>136</v>
      </c>
      <c r="D549" s="900">
        <f>SUM(E549:J549)</f>
        <v>0</v>
      </c>
      <c r="E549" s="996"/>
      <c r="F549" s="966"/>
      <c r="G549" s="966"/>
      <c r="H549" s="966"/>
      <c r="I549" s="966"/>
      <c r="J549" s="967"/>
      <c r="K549" s="869"/>
      <c r="L549" s="855">
        <v>1536</v>
      </c>
      <c r="M549" s="856">
        <v>1620</v>
      </c>
      <c r="N549" s="856">
        <v>1689</v>
      </c>
      <c r="O549" s="856">
        <v>1760</v>
      </c>
      <c r="P549" s="856">
        <v>1813</v>
      </c>
      <c r="Q549" s="857">
        <v>1867</v>
      </c>
    </row>
    <row r="550" spans="1:17" ht="15.75" thickBot="1" x14ac:dyDescent="0.25">
      <c r="A550" s="969"/>
      <c r="B550" s="1001" t="s">
        <v>319</v>
      </c>
      <c r="C550" s="997" t="s">
        <v>136</v>
      </c>
      <c r="D550" s="910">
        <f>SUM(E550:J550)</f>
        <v>0</v>
      </c>
      <c r="E550" s="998"/>
      <c r="F550" s="930"/>
      <c r="G550" s="930"/>
      <c r="H550" s="930"/>
      <c r="I550" s="930"/>
      <c r="J550" s="931"/>
      <c r="K550" s="869"/>
      <c r="L550" s="858">
        <v>1516</v>
      </c>
      <c r="M550" s="859">
        <v>1567</v>
      </c>
      <c r="N550" s="859">
        <v>1604</v>
      </c>
      <c r="O550" s="859">
        <v>1643</v>
      </c>
      <c r="P550" s="859">
        <v>1663</v>
      </c>
      <c r="Q550" s="860">
        <v>1683</v>
      </c>
    </row>
    <row r="551" spans="1:17" ht="45" x14ac:dyDescent="0.2">
      <c r="A551" s="973">
        <v>48</v>
      </c>
      <c r="B551" s="992" t="s">
        <v>384</v>
      </c>
      <c r="C551" s="993" t="s">
        <v>15</v>
      </c>
      <c r="D551" s="893">
        <f>SUM(E551:J551)</f>
        <v>0</v>
      </c>
      <c r="E551" s="994"/>
      <c r="F551" s="960"/>
      <c r="G551" s="960"/>
      <c r="H551" s="960"/>
      <c r="I551" s="960"/>
      <c r="J551" s="961"/>
      <c r="K551" s="869"/>
      <c r="L551" s="308">
        <v>2285</v>
      </c>
      <c r="M551" s="309">
        <v>2416</v>
      </c>
      <c r="N551" s="309">
        <v>2524</v>
      </c>
      <c r="O551" s="309">
        <v>2635</v>
      </c>
      <c r="P551" s="309">
        <v>2718</v>
      </c>
      <c r="Q551" s="310">
        <v>2802</v>
      </c>
    </row>
    <row r="552" spans="1:17" ht="15" x14ac:dyDescent="0.2">
      <c r="A552" s="968"/>
      <c r="B552" s="1000" t="s">
        <v>179</v>
      </c>
      <c r="C552" s="995" t="s">
        <v>15</v>
      </c>
      <c r="D552" s="900">
        <f>SUM(E552:J552)</f>
        <v>0</v>
      </c>
      <c r="E552" s="996"/>
      <c r="F552" s="966"/>
      <c r="G552" s="966"/>
      <c r="H552" s="966"/>
      <c r="I552" s="966"/>
      <c r="J552" s="967"/>
      <c r="K552" s="869"/>
      <c r="L552" s="855">
        <v>2028</v>
      </c>
      <c r="M552" s="856">
        <v>2142</v>
      </c>
      <c r="N552" s="856">
        <v>2237</v>
      </c>
      <c r="O552" s="856">
        <v>2334</v>
      </c>
      <c r="P552" s="856">
        <v>2407</v>
      </c>
      <c r="Q552" s="857">
        <v>2480</v>
      </c>
    </row>
    <row r="553" spans="1:17" ht="15" x14ac:dyDescent="0.2">
      <c r="A553" s="968"/>
      <c r="B553" s="1000" t="s">
        <v>180</v>
      </c>
      <c r="C553" s="995" t="s">
        <v>15</v>
      </c>
      <c r="D553" s="900">
        <f>SUM(E553:J553)</f>
        <v>0</v>
      </c>
      <c r="E553" s="996"/>
      <c r="F553" s="966"/>
      <c r="G553" s="966"/>
      <c r="H553" s="966"/>
      <c r="I553" s="966"/>
      <c r="J553" s="967"/>
      <c r="K553" s="869"/>
      <c r="L553" s="855">
        <v>1988</v>
      </c>
      <c r="M553" s="856">
        <v>2079</v>
      </c>
      <c r="N553" s="856">
        <v>2170</v>
      </c>
      <c r="O553" s="856">
        <v>2264</v>
      </c>
      <c r="P553" s="856">
        <v>2334</v>
      </c>
      <c r="Q553" s="857">
        <v>2405</v>
      </c>
    </row>
    <row r="554" spans="1:17" ht="15.75" thickBot="1" x14ac:dyDescent="0.25">
      <c r="A554" s="969"/>
      <c r="B554" s="1001" t="s">
        <v>138</v>
      </c>
      <c r="C554" s="997" t="s">
        <v>15</v>
      </c>
      <c r="D554" s="910">
        <f>SUM(E554:J554)</f>
        <v>0</v>
      </c>
      <c r="E554" s="998"/>
      <c r="F554" s="930"/>
      <c r="G554" s="930"/>
      <c r="H554" s="930"/>
      <c r="I554" s="930"/>
      <c r="J554" s="931"/>
      <c r="K554" s="869"/>
      <c r="L554" s="858">
        <v>1604</v>
      </c>
      <c r="M554" s="859">
        <v>1662</v>
      </c>
      <c r="N554" s="859">
        <v>1703</v>
      </c>
      <c r="O554" s="859">
        <v>1747</v>
      </c>
      <c r="P554" s="859">
        <v>1770</v>
      </c>
      <c r="Q554" s="860">
        <v>1793</v>
      </c>
    </row>
    <row r="555" spans="1:17" ht="15" x14ac:dyDescent="0.2">
      <c r="A555" s="1002">
        <v>49</v>
      </c>
      <c r="B555" s="1003" t="s">
        <v>385</v>
      </c>
      <c r="C555" s="1004" t="s">
        <v>195</v>
      </c>
      <c r="D555" s="1005">
        <f>SUM(E555:J555)</f>
        <v>0</v>
      </c>
      <c r="E555" s="1006"/>
      <c r="F555" s="1007"/>
      <c r="G555" s="1007"/>
      <c r="H555" s="1007"/>
      <c r="I555" s="1007"/>
      <c r="J555" s="1008"/>
      <c r="K555" s="869"/>
      <c r="L555" s="1009">
        <v>1927</v>
      </c>
      <c r="M555" s="1010">
        <v>2035</v>
      </c>
      <c r="N555" s="1010">
        <v>2125</v>
      </c>
      <c r="O555" s="1010">
        <v>2217</v>
      </c>
      <c r="P555" s="1010">
        <v>2286</v>
      </c>
      <c r="Q555" s="1011">
        <v>2355</v>
      </c>
    </row>
    <row r="556" spans="1:17" ht="15" x14ac:dyDescent="0.2">
      <c r="A556" s="1012"/>
      <c r="B556" s="1013" t="s">
        <v>179</v>
      </c>
      <c r="C556" s="1014" t="s">
        <v>195</v>
      </c>
      <c r="D556" s="1015">
        <f>SUM(E556:J556)</f>
        <v>0</v>
      </c>
      <c r="E556" s="1016"/>
      <c r="F556" s="1017"/>
      <c r="G556" s="1017"/>
      <c r="H556" s="1017"/>
      <c r="I556" s="1017"/>
      <c r="J556" s="1018"/>
      <c r="K556" s="869"/>
      <c r="L556" s="1019">
        <v>1750</v>
      </c>
      <c r="M556" s="1020">
        <v>1847</v>
      </c>
      <c r="N556" s="1020">
        <v>1927</v>
      </c>
      <c r="O556" s="1020">
        <v>2010</v>
      </c>
      <c r="P556" s="1020">
        <v>2071</v>
      </c>
      <c r="Q556" s="1021">
        <v>2133</v>
      </c>
    </row>
    <row r="557" spans="1:17" ht="15" x14ac:dyDescent="0.2">
      <c r="A557" s="1012"/>
      <c r="B557" s="1013" t="s">
        <v>180</v>
      </c>
      <c r="C557" s="1014" t="s">
        <v>195</v>
      </c>
      <c r="D557" s="1015">
        <f>SUM(E557:J557)</f>
        <v>0</v>
      </c>
      <c r="E557" s="1016"/>
      <c r="F557" s="1017"/>
      <c r="G557" s="1017"/>
      <c r="H557" s="1017"/>
      <c r="I557" s="1017"/>
      <c r="J557" s="1018"/>
      <c r="K557" s="869"/>
      <c r="L557" s="1019">
        <v>1598</v>
      </c>
      <c r="M557" s="1020">
        <v>1686</v>
      </c>
      <c r="N557" s="1020">
        <v>1758</v>
      </c>
      <c r="O557" s="1020">
        <v>1833</v>
      </c>
      <c r="P557" s="1020">
        <v>1888</v>
      </c>
      <c r="Q557" s="1021">
        <v>1944</v>
      </c>
    </row>
    <row r="558" spans="1:17" ht="15.75" thickBot="1" x14ac:dyDescent="0.25">
      <c r="A558" s="1022"/>
      <c r="B558" s="1023" t="s">
        <v>138</v>
      </c>
      <c r="C558" s="1024" t="s">
        <v>195</v>
      </c>
      <c r="D558" s="1025">
        <f>SUM(E558:J558)</f>
        <v>0</v>
      </c>
      <c r="E558" s="1026"/>
      <c r="F558" s="1027"/>
      <c r="G558" s="1027"/>
      <c r="H558" s="1027"/>
      <c r="I558" s="1027"/>
      <c r="J558" s="1028"/>
      <c r="K558" s="869"/>
      <c r="L558" s="1029">
        <v>1554</v>
      </c>
      <c r="M558" s="1030">
        <v>1608</v>
      </c>
      <c r="N558" s="1030">
        <v>1646</v>
      </c>
      <c r="O558" s="1030">
        <v>1687</v>
      </c>
      <c r="P558" s="1030">
        <v>1708</v>
      </c>
      <c r="Q558" s="1031">
        <v>1730</v>
      </c>
    </row>
    <row r="559" spans="1:17" ht="30" x14ac:dyDescent="0.2">
      <c r="A559" s="973">
        <v>50</v>
      </c>
      <c r="B559" s="992" t="s">
        <v>386</v>
      </c>
      <c r="C559" s="993" t="s">
        <v>136</v>
      </c>
      <c r="D559" s="893">
        <f>SUM(E559:J559)</f>
        <v>0</v>
      </c>
      <c r="E559" s="994"/>
      <c r="F559" s="960"/>
      <c r="G559" s="960"/>
      <c r="H559" s="960"/>
      <c r="I559" s="960"/>
      <c r="J559" s="961"/>
      <c r="K559" s="869"/>
      <c r="L559" s="308">
        <v>1755</v>
      </c>
      <c r="M559" s="309">
        <v>1852</v>
      </c>
      <c r="N559" s="309">
        <v>1933</v>
      </c>
      <c r="O559" s="309">
        <v>2016</v>
      </c>
      <c r="P559" s="309">
        <v>2078</v>
      </c>
      <c r="Q559" s="310">
        <v>2140</v>
      </c>
    </row>
    <row r="560" spans="1:17" ht="15" x14ac:dyDescent="0.2">
      <c r="A560" s="968"/>
      <c r="B560" s="1000" t="s">
        <v>173</v>
      </c>
      <c r="C560" s="995" t="s">
        <v>136</v>
      </c>
      <c r="D560" s="900">
        <f>SUM(E560:J560)</f>
        <v>0</v>
      </c>
      <c r="E560" s="996"/>
      <c r="F560" s="966"/>
      <c r="G560" s="966"/>
      <c r="H560" s="966"/>
      <c r="I560" s="966"/>
      <c r="J560" s="967"/>
      <c r="K560" s="869"/>
      <c r="L560" s="855">
        <v>1618</v>
      </c>
      <c r="M560" s="856">
        <v>1707</v>
      </c>
      <c r="N560" s="856">
        <v>1781</v>
      </c>
      <c r="O560" s="856">
        <v>1856</v>
      </c>
      <c r="P560" s="856">
        <v>1913</v>
      </c>
      <c r="Q560" s="857">
        <v>1969</v>
      </c>
    </row>
    <row r="561" spans="1:17" ht="15" x14ac:dyDescent="0.2">
      <c r="A561" s="968"/>
      <c r="B561" s="1000" t="s">
        <v>346</v>
      </c>
      <c r="C561" s="995" t="s">
        <v>136</v>
      </c>
      <c r="D561" s="900">
        <f>SUM(E561:J561)</f>
        <v>0</v>
      </c>
      <c r="E561" s="996"/>
      <c r="F561" s="966"/>
      <c r="G561" s="966"/>
      <c r="H561" s="966"/>
      <c r="I561" s="966"/>
      <c r="J561" s="967"/>
      <c r="K561" s="869"/>
      <c r="L561" s="855">
        <v>1536</v>
      </c>
      <c r="M561" s="856">
        <v>1620</v>
      </c>
      <c r="N561" s="856">
        <v>1689</v>
      </c>
      <c r="O561" s="856">
        <v>1760</v>
      </c>
      <c r="P561" s="856">
        <v>1813</v>
      </c>
      <c r="Q561" s="857">
        <v>1867</v>
      </c>
    </row>
    <row r="562" spans="1:17" ht="15.75" thickBot="1" x14ac:dyDescent="0.25">
      <c r="A562" s="969"/>
      <c r="B562" s="1001" t="s">
        <v>319</v>
      </c>
      <c r="C562" s="997" t="s">
        <v>136</v>
      </c>
      <c r="D562" s="910">
        <f>SUM(E562:J562)</f>
        <v>0</v>
      </c>
      <c r="E562" s="998"/>
      <c r="F562" s="930"/>
      <c r="G562" s="930"/>
      <c r="H562" s="930"/>
      <c r="I562" s="930"/>
      <c r="J562" s="931"/>
      <c r="K562" s="869"/>
      <c r="L562" s="858">
        <v>1516</v>
      </c>
      <c r="M562" s="859">
        <v>1567</v>
      </c>
      <c r="N562" s="859">
        <v>1604</v>
      </c>
      <c r="O562" s="859">
        <v>1643</v>
      </c>
      <c r="P562" s="859">
        <v>1663</v>
      </c>
      <c r="Q562" s="860">
        <v>1683</v>
      </c>
    </row>
    <row r="563" spans="1:17" ht="30" x14ac:dyDescent="0.2">
      <c r="A563" s="973">
        <v>51</v>
      </c>
      <c r="B563" s="992" t="s">
        <v>387</v>
      </c>
      <c r="C563" s="993" t="s">
        <v>15</v>
      </c>
      <c r="D563" s="893">
        <f>SUM(E563:J563)</f>
        <v>0</v>
      </c>
      <c r="E563" s="994"/>
      <c r="F563" s="960"/>
      <c r="G563" s="960"/>
      <c r="H563" s="960"/>
      <c r="I563" s="960"/>
      <c r="J563" s="961"/>
      <c r="K563" s="869"/>
      <c r="L563" s="308">
        <v>2567</v>
      </c>
      <c r="M563" s="309">
        <v>2715</v>
      </c>
      <c r="N563" s="309">
        <v>2838</v>
      </c>
      <c r="O563" s="309">
        <v>2964</v>
      </c>
      <c r="P563" s="309">
        <v>3058</v>
      </c>
      <c r="Q563" s="310">
        <v>3153</v>
      </c>
    </row>
    <row r="564" spans="1:17" ht="15" x14ac:dyDescent="0.2">
      <c r="A564" s="968"/>
      <c r="B564" s="1000" t="s">
        <v>178</v>
      </c>
      <c r="C564" s="995" t="s">
        <v>15</v>
      </c>
      <c r="D564" s="900">
        <f>SUM(E564:J564)</f>
        <v>0</v>
      </c>
      <c r="E564" s="996"/>
      <c r="F564" s="966"/>
      <c r="G564" s="966"/>
      <c r="H564" s="966"/>
      <c r="I564" s="966"/>
      <c r="J564" s="967"/>
      <c r="K564" s="869"/>
      <c r="L564" s="855">
        <v>2052</v>
      </c>
      <c r="M564" s="856">
        <v>2168</v>
      </c>
      <c r="N564" s="856">
        <v>2264</v>
      </c>
      <c r="O564" s="856">
        <v>2362</v>
      </c>
      <c r="P564" s="856">
        <v>2436</v>
      </c>
      <c r="Q564" s="857">
        <v>2510</v>
      </c>
    </row>
    <row r="565" spans="1:17" ht="15" x14ac:dyDescent="0.2">
      <c r="A565" s="968"/>
      <c r="B565" s="1000" t="s">
        <v>179</v>
      </c>
      <c r="C565" s="995" t="s">
        <v>15</v>
      </c>
      <c r="D565" s="900">
        <f>SUM(E565:J565)</f>
        <v>0</v>
      </c>
      <c r="E565" s="996"/>
      <c r="F565" s="966"/>
      <c r="G565" s="966"/>
      <c r="H565" s="966"/>
      <c r="I565" s="966"/>
      <c r="J565" s="967"/>
      <c r="K565" s="869"/>
      <c r="L565" s="855">
        <v>1882</v>
      </c>
      <c r="M565" s="856">
        <v>1987</v>
      </c>
      <c r="N565" s="856">
        <v>2074</v>
      </c>
      <c r="O565" s="856">
        <v>2164</v>
      </c>
      <c r="P565" s="856">
        <v>2231</v>
      </c>
      <c r="Q565" s="857">
        <v>2298</v>
      </c>
    </row>
    <row r="566" spans="1:17" ht="15.75" thickBot="1" x14ac:dyDescent="0.25">
      <c r="A566" s="969"/>
      <c r="B566" s="1001" t="s">
        <v>138</v>
      </c>
      <c r="C566" s="997" t="s">
        <v>15</v>
      </c>
      <c r="D566" s="910">
        <f>SUM(E566:J566)</f>
        <v>0</v>
      </c>
      <c r="E566" s="998"/>
      <c r="F566" s="930"/>
      <c r="G566" s="930"/>
      <c r="H566" s="930"/>
      <c r="I566" s="930"/>
      <c r="J566" s="931"/>
      <c r="K566" s="869"/>
      <c r="L566" s="858">
        <v>1604</v>
      </c>
      <c r="M566" s="859">
        <v>1662</v>
      </c>
      <c r="N566" s="859">
        <v>1703</v>
      </c>
      <c r="O566" s="859">
        <v>1747</v>
      </c>
      <c r="P566" s="859">
        <v>1770</v>
      </c>
      <c r="Q566" s="860">
        <v>1793</v>
      </c>
    </row>
    <row r="567" spans="1:17" ht="30" x14ac:dyDescent="0.2">
      <c r="A567" s="973">
        <v>52</v>
      </c>
      <c r="B567" s="992" t="s">
        <v>388</v>
      </c>
      <c r="C567" s="993" t="s">
        <v>195</v>
      </c>
      <c r="D567" s="893">
        <f>SUM(E567:J567)</f>
        <v>0</v>
      </c>
      <c r="E567" s="994"/>
      <c r="F567" s="960"/>
      <c r="G567" s="960"/>
      <c r="H567" s="960"/>
      <c r="I567" s="960"/>
      <c r="J567" s="961"/>
      <c r="K567" s="869"/>
      <c r="L567" s="308">
        <v>1914</v>
      </c>
      <c r="M567" s="309">
        <v>2021</v>
      </c>
      <c r="N567" s="309">
        <v>2110</v>
      </c>
      <c r="O567" s="309">
        <v>2201</v>
      </c>
      <c r="P567" s="309">
        <v>2269</v>
      </c>
      <c r="Q567" s="310">
        <v>2338</v>
      </c>
    </row>
    <row r="568" spans="1:17" ht="15" x14ac:dyDescent="0.2">
      <c r="A568" s="968"/>
      <c r="B568" s="1000" t="s">
        <v>179</v>
      </c>
      <c r="C568" s="995" t="s">
        <v>195</v>
      </c>
      <c r="D568" s="900">
        <f>SUM(E568:J568)</f>
        <v>0</v>
      </c>
      <c r="E568" s="996"/>
      <c r="F568" s="966"/>
      <c r="G568" s="966"/>
      <c r="H568" s="966"/>
      <c r="I568" s="966"/>
      <c r="J568" s="967"/>
      <c r="K568" s="869"/>
      <c r="L568" s="855">
        <v>1786</v>
      </c>
      <c r="M568" s="856">
        <v>1885</v>
      </c>
      <c r="N568" s="856">
        <v>1967</v>
      </c>
      <c r="O568" s="856">
        <v>2052</v>
      </c>
      <c r="P568" s="856">
        <v>2115</v>
      </c>
      <c r="Q568" s="857">
        <v>2179</v>
      </c>
    </row>
    <row r="569" spans="1:17" ht="15" x14ac:dyDescent="0.2">
      <c r="A569" s="968"/>
      <c r="B569" s="1000" t="s">
        <v>180</v>
      </c>
      <c r="C569" s="995" t="s">
        <v>195</v>
      </c>
      <c r="D569" s="900">
        <f>SUM(E569:J569)</f>
        <v>0</v>
      </c>
      <c r="E569" s="996"/>
      <c r="F569" s="966"/>
      <c r="G569" s="966"/>
      <c r="H569" s="966"/>
      <c r="I569" s="966"/>
      <c r="J569" s="967"/>
      <c r="K569" s="869"/>
      <c r="L569" s="855">
        <v>1617</v>
      </c>
      <c r="M569" s="856">
        <v>1706</v>
      </c>
      <c r="N569" s="856">
        <v>1780</v>
      </c>
      <c r="O569" s="856">
        <v>1855</v>
      </c>
      <c r="P569" s="856">
        <v>1911</v>
      </c>
      <c r="Q569" s="857">
        <v>1968</v>
      </c>
    </row>
    <row r="570" spans="1:17" ht="15.75" thickBot="1" x14ac:dyDescent="0.25">
      <c r="A570" s="969"/>
      <c r="B570" s="1001" t="s">
        <v>138</v>
      </c>
      <c r="C570" s="997" t="s">
        <v>195</v>
      </c>
      <c r="D570" s="910">
        <f>SUM(E570:J570)</f>
        <v>0</v>
      </c>
      <c r="E570" s="998"/>
      <c r="F570" s="930"/>
      <c r="G570" s="930"/>
      <c r="H570" s="930"/>
      <c r="I570" s="930"/>
      <c r="J570" s="931"/>
      <c r="K570" s="869"/>
      <c r="L570" s="858">
        <v>1554</v>
      </c>
      <c r="M570" s="859">
        <v>1608</v>
      </c>
      <c r="N570" s="859">
        <v>1646</v>
      </c>
      <c r="O570" s="859">
        <v>1687</v>
      </c>
      <c r="P570" s="859">
        <v>1708</v>
      </c>
      <c r="Q570" s="860">
        <v>1730</v>
      </c>
    </row>
    <row r="571" spans="1:17" ht="30" x14ac:dyDescent="0.2">
      <c r="A571" s="973">
        <v>53</v>
      </c>
      <c r="B571" s="992" t="s">
        <v>389</v>
      </c>
      <c r="C571" s="993" t="s">
        <v>136</v>
      </c>
      <c r="D571" s="893">
        <f>SUM(E571:J571)</f>
        <v>0</v>
      </c>
      <c r="E571" s="994"/>
      <c r="F571" s="960"/>
      <c r="G571" s="960"/>
      <c r="H571" s="960"/>
      <c r="I571" s="960"/>
      <c r="J571" s="961"/>
      <c r="K571" s="869"/>
      <c r="L571" s="308">
        <v>1682</v>
      </c>
      <c r="M571" s="309">
        <v>1775</v>
      </c>
      <c r="N571" s="309">
        <v>1851</v>
      </c>
      <c r="O571" s="309">
        <v>1930</v>
      </c>
      <c r="P571" s="309">
        <v>1989</v>
      </c>
      <c r="Q571" s="310">
        <v>2049</v>
      </c>
    </row>
    <row r="572" spans="1:17" ht="15" x14ac:dyDescent="0.2">
      <c r="A572" s="968"/>
      <c r="B572" s="1000" t="s">
        <v>346</v>
      </c>
      <c r="C572" s="995" t="s">
        <v>136</v>
      </c>
      <c r="D572" s="900">
        <f>SUM(E572:J572)</f>
        <v>0</v>
      </c>
      <c r="E572" s="996"/>
      <c r="F572" s="966"/>
      <c r="G572" s="966"/>
      <c r="H572" s="966"/>
      <c r="I572" s="966"/>
      <c r="J572" s="967"/>
      <c r="K572" s="869"/>
      <c r="L572" s="855">
        <v>1559</v>
      </c>
      <c r="M572" s="856">
        <v>1644</v>
      </c>
      <c r="N572" s="856">
        <v>1715</v>
      </c>
      <c r="O572" s="856">
        <v>1787</v>
      </c>
      <c r="P572" s="856">
        <v>1841</v>
      </c>
      <c r="Q572" s="857">
        <v>1896</v>
      </c>
    </row>
    <row r="573" spans="1:17" ht="15" x14ac:dyDescent="0.2">
      <c r="A573" s="968"/>
      <c r="B573" s="1000" t="s">
        <v>347</v>
      </c>
      <c r="C573" s="995" t="s">
        <v>136</v>
      </c>
      <c r="D573" s="900">
        <f>SUM(E573:J573)</f>
        <v>0</v>
      </c>
      <c r="E573" s="996"/>
      <c r="F573" s="966"/>
      <c r="G573" s="966"/>
      <c r="H573" s="966"/>
      <c r="I573" s="966"/>
      <c r="J573" s="967"/>
      <c r="K573" s="869"/>
      <c r="L573" s="855">
        <v>1536</v>
      </c>
      <c r="M573" s="856">
        <v>1620</v>
      </c>
      <c r="N573" s="856">
        <v>1689</v>
      </c>
      <c r="O573" s="856">
        <v>1760</v>
      </c>
      <c r="P573" s="856">
        <v>1813</v>
      </c>
      <c r="Q573" s="857">
        <v>1867</v>
      </c>
    </row>
    <row r="574" spans="1:17" ht="15.75" thickBot="1" x14ac:dyDescent="0.25">
      <c r="A574" s="969"/>
      <c r="B574" s="1001" t="s">
        <v>319</v>
      </c>
      <c r="C574" s="997" t="s">
        <v>136</v>
      </c>
      <c r="D574" s="910">
        <f>SUM(E574:J574)</f>
        <v>0</v>
      </c>
      <c r="E574" s="998"/>
      <c r="F574" s="930"/>
      <c r="G574" s="930"/>
      <c r="H574" s="930"/>
      <c r="I574" s="930"/>
      <c r="J574" s="931"/>
      <c r="K574" s="869"/>
      <c r="L574" s="858">
        <v>1516</v>
      </c>
      <c r="M574" s="859">
        <v>1567</v>
      </c>
      <c r="N574" s="859">
        <v>1604</v>
      </c>
      <c r="O574" s="859">
        <v>1643</v>
      </c>
      <c r="P574" s="859">
        <v>1663</v>
      </c>
      <c r="Q574" s="860">
        <v>1683</v>
      </c>
    </row>
    <row r="575" spans="1:17" ht="30" x14ac:dyDescent="0.2">
      <c r="A575" s="973">
        <v>54</v>
      </c>
      <c r="B575" s="992" t="s">
        <v>390</v>
      </c>
      <c r="C575" s="993" t="s">
        <v>15</v>
      </c>
      <c r="D575" s="893">
        <f>SUM(E575:J575)</f>
        <v>0</v>
      </c>
      <c r="E575" s="994"/>
      <c r="F575" s="960"/>
      <c r="G575" s="960"/>
      <c r="H575" s="960"/>
      <c r="I575" s="960"/>
      <c r="J575" s="961"/>
      <c r="K575" s="869"/>
      <c r="L575" s="308">
        <v>1847</v>
      </c>
      <c r="M575" s="309">
        <v>1950</v>
      </c>
      <c r="N575" s="309">
        <v>2036</v>
      </c>
      <c r="O575" s="309">
        <v>2123</v>
      </c>
      <c r="P575" s="309">
        <v>2189</v>
      </c>
      <c r="Q575" s="310">
        <v>2255</v>
      </c>
    </row>
    <row r="576" spans="1:17" ht="30" x14ac:dyDescent="0.2">
      <c r="A576" s="968"/>
      <c r="B576" s="1000" t="s">
        <v>391</v>
      </c>
      <c r="C576" s="995" t="s">
        <v>15</v>
      </c>
      <c r="D576" s="900">
        <f>SUM(E576:J576)</f>
        <v>0</v>
      </c>
      <c r="E576" s="996"/>
      <c r="F576" s="966"/>
      <c r="G576" s="966"/>
      <c r="H576" s="966"/>
      <c r="I576" s="966"/>
      <c r="J576" s="967"/>
      <c r="K576" s="869"/>
      <c r="L576" s="855">
        <v>1671</v>
      </c>
      <c r="M576" s="856">
        <v>1764</v>
      </c>
      <c r="N576" s="856">
        <v>1841</v>
      </c>
      <c r="O576" s="856">
        <v>1919</v>
      </c>
      <c r="P576" s="856">
        <v>1976</v>
      </c>
      <c r="Q576" s="857">
        <v>2035</v>
      </c>
    </row>
    <row r="577" spans="1:17" ht="30" x14ac:dyDescent="0.2">
      <c r="A577" s="968"/>
      <c r="B577" s="1000" t="s">
        <v>392</v>
      </c>
      <c r="C577" s="995" t="s">
        <v>15</v>
      </c>
      <c r="D577" s="900">
        <f>SUM(E577:J577)</f>
        <v>0</v>
      </c>
      <c r="E577" s="996"/>
      <c r="F577" s="966"/>
      <c r="G577" s="966"/>
      <c r="H577" s="966"/>
      <c r="I577" s="966"/>
      <c r="J577" s="967"/>
      <c r="K577" s="869"/>
      <c r="L577" s="855">
        <v>1639</v>
      </c>
      <c r="M577" s="856">
        <v>1730</v>
      </c>
      <c r="N577" s="856">
        <v>1805</v>
      </c>
      <c r="O577" s="856">
        <v>1882</v>
      </c>
      <c r="P577" s="856">
        <v>1938</v>
      </c>
      <c r="Q577" s="857">
        <v>1995</v>
      </c>
    </row>
    <row r="578" spans="1:17" ht="15.75" thickBot="1" x14ac:dyDescent="0.25">
      <c r="A578" s="969"/>
      <c r="B578" s="1001" t="s">
        <v>393</v>
      </c>
      <c r="C578" s="997" t="s">
        <v>15</v>
      </c>
      <c r="D578" s="910">
        <f>SUM(E578:J578)</f>
        <v>0</v>
      </c>
      <c r="E578" s="998"/>
      <c r="F578" s="930"/>
      <c r="G578" s="930"/>
      <c r="H578" s="930"/>
      <c r="I578" s="930"/>
      <c r="J578" s="931"/>
      <c r="K578" s="869"/>
      <c r="L578" s="858">
        <v>1604</v>
      </c>
      <c r="M578" s="859">
        <v>1662</v>
      </c>
      <c r="N578" s="859">
        <v>1703</v>
      </c>
      <c r="O578" s="859">
        <v>1747</v>
      </c>
      <c r="P578" s="859">
        <v>1770</v>
      </c>
      <c r="Q578" s="860">
        <v>1793</v>
      </c>
    </row>
    <row r="579" spans="1:17" ht="30" x14ac:dyDescent="0.2">
      <c r="A579" s="973">
        <v>55</v>
      </c>
      <c r="B579" s="992" t="s">
        <v>390</v>
      </c>
      <c r="C579" s="993" t="s">
        <v>195</v>
      </c>
      <c r="D579" s="893">
        <f>SUM(E579:J579)</f>
        <v>0</v>
      </c>
      <c r="E579" s="994"/>
      <c r="F579" s="960"/>
      <c r="G579" s="960"/>
      <c r="H579" s="960"/>
      <c r="I579" s="960"/>
      <c r="J579" s="961"/>
      <c r="K579" s="869"/>
      <c r="L579" s="308">
        <v>1626</v>
      </c>
      <c r="M579" s="309">
        <v>1716</v>
      </c>
      <c r="N579" s="309">
        <v>1790</v>
      </c>
      <c r="O579" s="309">
        <v>1866</v>
      </c>
      <c r="P579" s="309">
        <v>1922</v>
      </c>
      <c r="Q579" s="310">
        <v>1980</v>
      </c>
    </row>
    <row r="580" spans="1:17" ht="15" x14ac:dyDescent="0.2">
      <c r="A580" s="968"/>
      <c r="B580" s="1000" t="s">
        <v>394</v>
      </c>
      <c r="C580" s="995" t="s">
        <v>195</v>
      </c>
      <c r="D580" s="900">
        <f>SUM(E580:J580)</f>
        <v>0</v>
      </c>
      <c r="E580" s="996"/>
      <c r="F580" s="966"/>
      <c r="G580" s="966"/>
      <c r="H580" s="966"/>
      <c r="I580" s="966"/>
      <c r="J580" s="967"/>
      <c r="K580" s="869"/>
      <c r="L580" s="855">
        <v>1560</v>
      </c>
      <c r="M580" s="856">
        <v>1646</v>
      </c>
      <c r="N580" s="856">
        <v>1717</v>
      </c>
      <c r="O580" s="856">
        <v>1789</v>
      </c>
      <c r="P580" s="856">
        <v>1842</v>
      </c>
      <c r="Q580" s="857">
        <v>1896</v>
      </c>
    </row>
    <row r="581" spans="1:17" ht="15.75" thickBot="1" x14ac:dyDescent="0.25">
      <c r="A581" s="969"/>
      <c r="B581" s="1001" t="s">
        <v>393</v>
      </c>
      <c r="C581" s="997" t="s">
        <v>195</v>
      </c>
      <c r="D581" s="910">
        <f>SUM(E581:J581)</f>
        <v>0</v>
      </c>
      <c r="E581" s="998"/>
      <c r="F581" s="930"/>
      <c r="G581" s="930"/>
      <c r="H581" s="930"/>
      <c r="I581" s="930"/>
      <c r="J581" s="931"/>
      <c r="K581" s="869"/>
      <c r="L581" s="858">
        <v>1554</v>
      </c>
      <c r="M581" s="859">
        <v>1608</v>
      </c>
      <c r="N581" s="859">
        <v>1646</v>
      </c>
      <c r="O581" s="859">
        <v>1687</v>
      </c>
      <c r="P581" s="859">
        <v>1708</v>
      </c>
      <c r="Q581" s="860">
        <v>1730</v>
      </c>
    </row>
    <row r="582" spans="1:17" ht="15" x14ac:dyDescent="0.2">
      <c r="A582" s="973">
        <v>56</v>
      </c>
      <c r="B582" s="992" t="s">
        <v>395</v>
      </c>
      <c r="C582" s="993" t="s">
        <v>196</v>
      </c>
      <c r="D582" s="893">
        <f>SUM(E582:J582)</f>
        <v>0</v>
      </c>
      <c r="E582" s="994"/>
      <c r="F582" s="960"/>
      <c r="G582" s="960"/>
      <c r="H582" s="960"/>
      <c r="I582" s="960"/>
      <c r="J582" s="961"/>
      <c r="K582" s="869"/>
      <c r="L582" s="308">
        <v>1593</v>
      </c>
      <c r="M582" s="309">
        <v>1680</v>
      </c>
      <c r="N582" s="309">
        <v>1753</v>
      </c>
      <c r="O582" s="309">
        <v>1827</v>
      </c>
      <c r="P582" s="309">
        <v>1882</v>
      </c>
      <c r="Q582" s="310">
        <v>1938</v>
      </c>
    </row>
    <row r="583" spans="1:17" ht="15" x14ac:dyDescent="0.2">
      <c r="A583" s="968"/>
      <c r="B583" s="1000" t="s">
        <v>394</v>
      </c>
      <c r="C583" s="995" t="s">
        <v>196</v>
      </c>
      <c r="D583" s="900">
        <f>SUM(E583:J583)</f>
        <v>0</v>
      </c>
      <c r="E583" s="996"/>
      <c r="F583" s="966"/>
      <c r="G583" s="966"/>
      <c r="H583" s="966"/>
      <c r="I583" s="966"/>
      <c r="J583" s="967"/>
      <c r="K583" s="869"/>
      <c r="L583" s="855">
        <v>1551</v>
      </c>
      <c r="M583" s="856">
        <v>1636</v>
      </c>
      <c r="N583" s="856">
        <v>1705</v>
      </c>
      <c r="O583" s="856">
        <v>1778</v>
      </c>
      <c r="P583" s="856">
        <v>1831</v>
      </c>
      <c r="Q583" s="857">
        <v>1885</v>
      </c>
    </row>
    <row r="584" spans="1:17" ht="15.75" thickBot="1" x14ac:dyDescent="0.25">
      <c r="A584" s="969"/>
      <c r="B584" s="1001" t="s">
        <v>393</v>
      </c>
      <c r="C584" s="997" t="s">
        <v>196</v>
      </c>
      <c r="D584" s="910">
        <f>SUM(E584:J584)</f>
        <v>0</v>
      </c>
      <c r="E584" s="998"/>
      <c r="F584" s="930"/>
      <c r="G584" s="930"/>
      <c r="H584" s="930"/>
      <c r="I584" s="930"/>
      <c r="J584" s="931"/>
      <c r="K584" s="869"/>
      <c r="L584" s="858">
        <v>1516</v>
      </c>
      <c r="M584" s="859">
        <v>1567</v>
      </c>
      <c r="N584" s="859">
        <v>1604</v>
      </c>
      <c r="O584" s="859">
        <v>1643</v>
      </c>
      <c r="P584" s="859">
        <v>1663</v>
      </c>
      <c r="Q584" s="860">
        <v>1683</v>
      </c>
    </row>
    <row r="585" spans="1:17" ht="15" x14ac:dyDescent="0.2">
      <c r="A585" s="973">
        <v>57</v>
      </c>
      <c r="B585" s="891" t="s">
        <v>396</v>
      </c>
      <c r="C585" s="993"/>
      <c r="D585" s="893">
        <f>SUM(E585:J585)</f>
        <v>0</v>
      </c>
      <c r="E585" s="994"/>
      <c r="F585" s="960"/>
      <c r="G585" s="960"/>
      <c r="H585" s="960"/>
      <c r="I585" s="960"/>
      <c r="J585" s="961"/>
      <c r="K585" s="869"/>
      <c r="L585" s="308">
        <v>2377</v>
      </c>
      <c r="M585" s="309">
        <v>2513</v>
      </c>
      <c r="N585" s="309">
        <v>2626</v>
      </c>
      <c r="O585" s="309">
        <v>2742</v>
      </c>
      <c r="P585" s="309">
        <v>2829</v>
      </c>
      <c r="Q585" s="310">
        <v>2916</v>
      </c>
    </row>
    <row r="586" spans="1:17" ht="15" x14ac:dyDescent="0.2">
      <c r="A586" s="968"/>
      <c r="B586" s="898" t="s">
        <v>397</v>
      </c>
      <c r="C586" s="995"/>
      <c r="D586" s="900">
        <f>SUM(E586:J586)</f>
        <v>0</v>
      </c>
      <c r="E586" s="996"/>
      <c r="F586" s="966"/>
      <c r="G586" s="966"/>
      <c r="H586" s="966"/>
      <c r="I586" s="966"/>
      <c r="J586" s="967"/>
      <c r="K586" s="869"/>
      <c r="L586" s="855">
        <v>2031</v>
      </c>
      <c r="M586" s="856">
        <v>2145</v>
      </c>
      <c r="N586" s="856">
        <v>2240</v>
      </c>
      <c r="O586" s="856">
        <v>2338</v>
      </c>
      <c r="P586" s="856">
        <v>2411</v>
      </c>
      <c r="Q586" s="857">
        <v>2484</v>
      </c>
    </row>
    <row r="587" spans="1:17" ht="15" x14ac:dyDescent="0.2">
      <c r="A587" s="968"/>
      <c r="B587" s="898" t="s">
        <v>398</v>
      </c>
      <c r="C587" s="995"/>
      <c r="D587" s="900">
        <f>SUM(E587:J587)</f>
        <v>0</v>
      </c>
      <c r="E587" s="996"/>
      <c r="F587" s="966"/>
      <c r="G587" s="966"/>
      <c r="H587" s="966"/>
      <c r="I587" s="966"/>
      <c r="J587" s="967"/>
      <c r="K587" s="869"/>
      <c r="L587" s="855">
        <v>1932</v>
      </c>
      <c r="M587" s="856">
        <v>2041</v>
      </c>
      <c r="N587" s="856">
        <v>2131</v>
      </c>
      <c r="O587" s="856">
        <v>2223</v>
      </c>
      <c r="P587" s="856">
        <v>2292</v>
      </c>
      <c r="Q587" s="857">
        <v>2361</v>
      </c>
    </row>
    <row r="588" spans="1:17" ht="30.75" thickBot="1" x14ac:dyDescent="0.25">
      <c r="A588" s="969"/>
      <c r="B588" s="908" t="s">
        <v>399</v>
      </c>
      <c r="C588" s="997"/>
      <c r="D588" s="910">
        <f>SUM(E588:J588)</f>
        <v>0</v>
      </c>
      <c r="E588" s="998"/>
      <c r="F588" s="930"/>
      <c r="G588" s="930"/>
      <c r="H588" s="930"/>
      <c r="I588" s="930"/>
      <c r="J588" s="931"/>
      <c r="K588" s="869"/>
      <c r="L588" s="858">
        <v>1516</v>
      </c>
      <c r="M588" s="859">
        <v>1599</v>
      </c>
      <c r="N588" s="859">
        <v>1668</v>
      </c>
      <c r="O588" s="859">
        <v>1738</v>
      </c>
      <c r="P588" s="859">
        <v>1790</v>
      </c>
      <c r="Q588" s="860">
        <v>1842</v>
      </c>
    </row>
    <row r="589" spans="1:17" ht="15" x14ac:dyDescent="0.2">
      <c r="A589" s="973">
        <v>58</v>
      </c>
      <c r="B589" s="891" t="s">
        <v>400</v>
      </c>
      <c r="C589" s="993" t="s">
        <v>15</v>
      </c>
      <c r="D589" s="893">
        <f>SUM(E589:J589)</f>
        <v>0</v>
      </c>
      <c r="E589" s="994"/>
      <c r="F589" s="960"/>
      <c r="G589" s="960"/>
      <c r="H589" s="960"/>
      <c r="I589" s="960"/>
      <c r="J589" s="961"/>
      <c r="K589" s="869"/>
      <c r="L589" s="308">
        <v>2429</v>
      </c>
      <c r="M589" s="309">
        <v>2569</v>
      </c>
      <c r="N589" s="309">
        <v>2685</v>
      </c>
      <c r="O589" s="309">
        <v>2803</v>
      </c>
      <c r="P589" s="309">
        <v>2891</v>
      </c>
      <c r="Q589" s="310">
        <v>2980</v>
      </c>
    </row>
    <row r="590" spans="1:17" ht="15" x14ac:dyDescent="0.2">
      <c r="A590" s="968"/>
      <c r="B590" s="1000" t="s">
        <v>179</v>
      </c>
      <c r="C590" s="995" t="s">
        <v>15</v>
      </c>
      <c r="D590" s="900">
        <f>SUM(E590:J590)</f>
        <v>0</v>
      </c>
      <c r="E590" s="996"/>
      <c r="F590" s="966"/>
      <c r="G590" s="966"/>
      <c r="H590" s="966"/>
      <c r="I590" s="966"/>
      <c r="J590" s="967"/>
      <c r="K590" s="869"/>
      <c r="L590" s="855">
        <v>2094</v>
      </c>
      <c r="M590" s="856">
        <v>2213</v>
      </c>
      <c r="N590" s="856">
        <v>2311</v>
      </c>
      <c r="O590" s="856">
        <v>2412</v>
      </c>
      <c r="P590" s="856">
        <v>2487</v>
      </c>
      <c r="Q590" s="857">
        <v>2563</v>
      </c>
    </row>
    <row r="591" spans="1:17" ht="15" x14ac:dyDescent="0.2">
      <c r="A591" s="968"/>
      <c r="B591" s="1000" t="s">
        <v>180</v>
      </c>
      <c r="C591" s="995" t="s">
        <v>15</v>
      </c>
      <c r="D591" s="900">
        <f>SUM(E591:J591)</f>
        <v>0</v>
      </c>
      <c r="E591" s="996"/>
      <c r="F591" s="966"/>
      <c r="G591" s="966"/>
      <c r="H591" s="966"/>
      <c r="I591" s="966"/>
      <c r="J591" s="967"/>
      <c r="K591" s="869"/>
      <c r="L591" s="855">
        <v>1826</v>
      </c>
      <c r="M591" s="856">
        <v>1929</v>
      </c>
      <c r="N591" s="856">
        <v>2013</v>
      </c>
      <c r="O591" s="856">
        <v>2099</v>
      </c>
      <c r="P591" s="856">
        <v>2164</v>
      </c>
      <c r="Q591" s="857">
        <v>2229</v>
      </c>
    </row>
    <row r="592" spans="1:17" ht="15.75" thickBot="1" x14ac:dyDescent="0.25">
      <c r="A592" s="969"/>
      <c r="B592" s="1001" t="s">
        <v>138</v>
      </c>
      <c r="C592" s="997" t="s">
        <v>15</v>
      </c>
      <c r="D592" s="910">
        <f>SUM(E592:J592)</f>
        <v>0</v>
      </c>
      <c r="E592" s="998"/>
      <c r="F592" s="930"/>
      <c r="G592" s="930"/>
      <c r="H592" s="930"/>
      <c r="I592" s="930"/>
      <c r="J592" s="931"/>
      <c r="K592" s="869"/>
      <c r="L592" s="858">
        <v>1604</v>
      </c>
      <c r="M592" s="859">
        <v>1662</v>
      </c>
      <c r="N592" s="859">
        <v>1703</v>
      </c>
      <c r="O592" s="859">
        <v>1747</v>
      </c>
      <c r="P592" s="859">
        <v>1770</v>
      </c>
      <c r="Q592" s="860">
        <v>1793</v>
      </c>
    </row>
    <row r="593" spans="1:17" ht="15.75" thickBot="1" x14ac:dyDescent="0.25">
      <c r="A593" s="973">
        <v>59</v>
      </c>
      <c r="B593" s="891" t="s">
        <v>401</v>
      </c>
      <c r="C593" s="993" t="s">
        <v>136</v>
      </c>
      <c r="D593" s="893">
        <f>SUM(E593:J593)</f>
        <v>0</v>
      </c>
      <c r="E593" s="994"/>
      <c r="F593" s="960"/>
      <c r="G593" s="960"/>
      <c r="H593" s="960"/>
      <c r="I593" s="960"/>
      <c r="J593" s="961"/>
      <c r="K593" s="869"/>
      <c r="L593" s="308">
        <v>1686</v>
      </c>
      <c r="M593" s="309">
        <v>1780</v>
      </c>
      <c r="N593" s="309">
        <v>1857</v>
      </c>
      <c r="O593" s="309">
        <v>1936</v>
      </c>
      <c r="P593" s="309">
        <v>1994</v>
      </c>
      <c r="Q593" s="310">
        <v>2054</v>
      </c>
    </row>
    <row r="594" spans="1:17" ht="15" x14ac:dyDescent="0.2">
      <c r="A594" s="968"/>
      <c r="B594" s="919" t="s">
        <v>173</v>
      </c>
      <c r="C594" s="920" t="s">
        <v>136</v>
      </c>
      <c r="D594" s="900">
        <f>SUM(E594:J594)</f>
        <v>0</v>
      </c>
      <c r="E594" s="921"/>
      <c r="F594" s="922"/>
      <c r="G594" s="922"/>
      <c r="H594" s="922"/>
      <c r="I594" s="922"/>
      <c r="J594" s="923"/>
      <c r="K594" s="869"/>
      <c r="L594" s="308">
        <v>1668</v>
      </c>
      <c r="M594" s="309">
        <v>1760</v>
      </c>
      <c r="N594" s="309">
        <v>1836</v>
      </c>
      <c r="O594" s="309">
        <v>1914</v>
      </c>
      <c r="P594" s="309">
        <v>1972</v>
      </c>
      <c r="Q594" s="310">
        <v>2031</v>
      </c>
    </row>
    <row r="595" spans="1:17" ht="15" x14ac:dyDescent="0.2">
      <c r="A595" s="968"/>
      <c r="B595" s="919" t="s">
        <v>174</v>
      </c>
      <c r="C595" s="920" t="s">
        <v>136</v>
      </c>
      <c r="D595" s="900">
        <f>SUM(E595:J595)</f>
        <v>0</v>
      </c>
      <c r="E595" s="921"/>
      <c r="F595" s="922"/>
      <c r="G595" s="922"/>
      <c r="H595" s="922"/>
      <c r="I595" s="922"/>
      <c r="J595" s="923"/>
      <c r="K595" s="869"/>
      <c r="L595" s="855">
        <v>1602</v>
      </c>
      <c r="M595" s="856">
        <v>1690</v>
      </c>
      <c r="N595" s="856">
        <v>1763</v>
      </c>
      <c r="O595" s="856">
        <v>1838</v>
      </c>
      <c r="P595" s="856">
        <v>1893</v>
      </c>
      <c r="Q595" s="857">
        <v>1950</v>
      </c>
    </row>
    <row r="596" spans="1:17" ht="15" x14ac:dyDescent="0.2">
      <c r="A596" s="968"/>
      <c r="B596" s="919" t="s">
        <v>175</v>
      </c>
      <c r="C596" s="920" t="s">
        <v>136</v>
      </c>
      <c r="D596" s="900">
        <f>SUM(E596:J596)</f>
        <v>0</v>
      </c>
      <c r="E596" s="921"/>
      <c r="F596" s="922"/>
      <c r="G596" s="922"/>
      <c r="H596" s="922"/>
      <c r="I596" s="922"/>
      <c r="J596" s="923"/>
      <c r="K596" s="869"/>
      <c r="L596" s="855">
        <v>1534</v>
      </c>
      <c r="M596" s="856">
        <v>1618</v>
      </c>
      <c r="N596" s="856">
        <v>1687</v>
      </c>
      <c r="O596" s="856">
        <v>1758</v>
      </c>
      <c r="P596" s="856">
        <v>1811</v>
      </c>
      <c r="Q596" s="857">
        <v>1864</v>
      </c>
    </row>
    <row r="597" spans="1:17" ht="15.75" thickBot="1" x14ac:dyDescent="0.25">
      <c r="A597" s="969"/>
      <c r="B597" s="924" t="s">
        <v>138</v>
      </c>
      <c r="C597" s="925" t="s">
        <v>136</v>
      </c>
      <c r="D597" s="910">
        <f>SUM(E597:J597)</f>
        <v>0</v>
      </c>
      <c r="E597" s="926"/>
      <c r="F597" s="927"/>
      <c r="G597" s="927"/>
      <c r="H597" s="927"/>
      <c r="I597" s="927"/>
      <c r="J597" s="928"/>
      <c r="K597" s="869"/>
      <c r="L597" s="858">
        <v>1529</v>
      </c>
      <c r="M597" s="859">
        <v>1581</v>
      </c>
      <c r="N597" s="859">
        <v>1618</v>
      </c>
      <c r="O597" s="859">
        <v>1657</v>
      </c>
      <c r="P597" s="859">
        <v>1678</v>
      </c>
      <c r="Q597" s="860">
        <v>1699</v>
      </c>
    </row>
    <row r="598" spans="1:17" ht="15.75" thickBot="1" x14ac:dyDescent="0.25">
      <c r="A598" s="1032">
        <v>60</v>
      </c>
      <c r="B598" s="1033" t="s">
        <v>402</v>
      </c>
      <c r="C598" s="1034" t="s">
        <v>15</v>
      </c>
      <c r="D598" s="942">
        <f>SUM(E598:J598)</f>
        <v>0</v>
      </c>
      <c r="E598" s="1035"/>
      <c r="F598" s="1036"/>
      <c r="G598" s="1036"/>
      <c r="H598" s="1036"/>
      <c r="I598" s="1036"/>
      <c r="J598" s="1037"/>
      <c r="K598" s="869"/>
      <c r="L598" s="1038">
        <v>1837</v>
      </c>
      <c r="M598" s="1039">
        <v>1960</v>
      </c>
      <c r="N598" s="1039">
        <v>2048</v>
      </c>
      <c r="O598" s="1039">
        <v>2140</v>
      </c>
      <c r="P598" s="1039">
        <v>2189</v>
      </c>
      <c r="Q598" s="1040">
        <v>2238</v>
      </c>
    </row>
    <row r="599" spans="1:17" ht="15.75" thickBot="1" x14ac:dyDescent="0.25">
      <c r="A599" s="1041">
        <v>61</v>
      </c>
      <c r="B599" s="1042" t="s">
        <v>402</v>
      </c>
      <c r="C599" s="1043" t="s">
        <v>136</v>
      </c>
      <c r="D599" s="952">
        <f>SUM(E599:J599)</f>
        <v>0</v>
      </c>
      <c r="E599" s="1044"/>
      <c r="F599" s="1045"/>
      <c r="G599" s="1045"/>
      <c r="H599" s="1045"/>
      <c r="I599" s="1045"/>
      <c r="J599" s="1046"/>
      <c r="K599" s="869"/>
      <c r="L599" s="989">
        <v>1531</v>
      </c>
      <c r="M599" s="990">
        <v>1614</v>
      </c>
      <c r="N599" s="990">
        <v>1684</v>
      </c>
      <c r="O599" s="990">
        <v>1755</v>
      </c>
      <c r="P599" s="990">
        <v>1807</v>
      </c>
      <c r="Q599" s="991">
        <v>1860</v>
      </c>
    </row>
    <row r="600" spans="1:17" ht="15.75" thickBot="1" x14ac:dyDescent="0.25">
      <c r="A600" s="1032">
        <v>62</v>
      </c>
      <c r="B600" s="1033" t="s">
        <v>403</v>
      </c>
      <c r="C600" s="1034" t="s">
        <v>15</v>
      </c>
      <c r="D600" s="942">
        <f>SUM(E600:J600)</f>
        <v>0</v>
      </c>
      <c r="E600" s="1035"/>
      <c r="F600" s="1036"/>
      <c r="G600" s="1036"/>
      <c r="H600" s="1036"/>
      <c r="I600" s="1036"/>
      <c r="J600" s="1037"/>
      <c r="K600" s="869"/>
      <c r="L600" s="1038">
        <v>1837</v>
      </c>
      <c r="M600" s="1039">
        <v>1960</v>
      </c>
      <c r="N600" s="1039">
        <v>2048</v>
      </c>
      <c r="O600" s="1039">
        <v>2140</v>
      </c>
      <c r="P600" s="1039">
        <v>2189</v>
      </c>
      <c r="Q600" s="1040">
        <v>2238</v>
      </c>
    </row>
    <row r="601" spans="1:17" ht="15.75" thickBot="1" x14ac:dyDescent="0.25">
      <c r="A601" s="1041">
        <v>63</v>
      </c>
      <c r="B601" s="1042" t="s">
        <v>403</v>
      </c>
      <c r="C601" s="1043" t="s">
        <v>136</v>
      </c>
      <c r="D601" s="952">
        <f>SUM(E601:J601)</f>
        <v>0</v>
      </c>
      <c r="E601" s="1044"/>
      <c r="F601" s="1045"/>
      <c r="G601" s="1045"/>
      <c r="H601" s="1045"/>
      <c r="I601" s="1045"/>
      <c r="J601" s="1046"/>
      <c r="K601" s="869"/>
      <c r="L601" s="989">
        <v>1516</v>
      </c>
      <c r="M601" s="990">
        <v>1599</v>
      </c>
      <c r="N601" s="990">
        <v>1668</v>
      </c>
      <c r="O601" s="990">
        <v>1738</v>
      </c>
      <c r="P601" s="990">
        <v>1790</v>
      </c>
      <c r="Q601" s="991">
        <v>1842</v>
      </c>
    </row>
    <row r="602" spans="1:17" ht="30.75" thickBot="1" x14ac:dyDescent="0.25">
      <c r="A602" s="1032">
        <v>64</v>
      </c>
      <c r="B602" s="1033" t="s">
        <v>404</v>
      </c>
      <c r="C602" s="1034" t="s">
        <v>15</v>
      </c>
      <c r="D602" s="942">
        <f>SUM(E602:J602)</f>
        <v>0</v>
      </c>
      <c r="E602" s="1035"/>
      <c r="F602" s="1036"/>
      <c r="G602" s="1036"/>
      <c r="H602" s="1036"/>
      <c r="I602" s="1036"/>
      <c r="J602" s="1037"/>
      <c r="K602" s="869"/>
      <c r="L602" s="1038">
        <v>1876</v>
      </c>
      <c r="M602" s="1039">
        <v>2002</v>
      </c>
      <c r="N602" s="1039">
        <v>2092</v>
      </c>
      <c r="O602" s="1039">
        <v>2166</v>
      </c>
      <c r="P602" s="1039">
        <v>2236</v>
      </c>
      <c r="Q602" s="1040">
        <v>2287</v>
      </c>
    </row>
    <row r="603" spans="1:17" ht="30.75" thickBot="1" x14ac:dyDescent="0.25">
      <c r="A603" s="1041">
        <v>65</v>
      </c>
      <c r="B603" s="1042" t="s">
        <v>404</v>
      </c>
      <c r="C603" s="1043" t="s">
        <v>136</v>
      </c>
      <c r="D603" s="952">
        <f>SUM(E603:J603)</f>
        <v>0</v>
      </c>
      <c r="E603" s="1044"/>
      <c r="F603" s="1045"/>
      <c r="G603" s="1045"/>
      <c r="H603" s="1045"/>
      <c r="I603" s="1045"/>
      <c r="J603" s="1046"/>
      <c r="K603" s="869"/>
      <c r="L603" s="989">
        <v>1520</v>
      </c>
      <c r="M603" s="990">
        <v>1603</v>
      </c>
      <c r="N603" s="990">
        <v>1672</v>
      </c>
      <c r="O603" s="990">
        <v>1742</v>
      </c>
      <c r="P603" s="990">
        <v>1794</v>
      </c>
      <c r="Q603" s="991">
        <v>1846</v>
      </c>
    </row>
    <row r="604" spans="1:17" ht="15.75" thickBot="1" x14ac:dyDescent="0.25">
      <c r="A604" s="1032">
        <v>66</v>
      </c>
      <c r="B604" s="1033" t="s">
        <v>405</v>
      </c>
      <c r="C604" s="1034" t="s">
        <v>15</v>
      </c>
      <c r="D604" s="942">
        <f>SUM(E604:J604)</f>
        <v>0</v>
      </c>
      <c r="E604" s="1035"/>
      <c r="F604" s="1036"/>
      <c r="G604" s="1036"/>
      <c r="H604" s="1036"/>
      <c r="I604" s="1036"/>
      <c r="J604" s="1037"/>
      <c r="K604" s="869"/>
      <c r="L604" s="1038">
        <v>1876</v>
      </c>
      <c r="M604" s="1039">
        <v>2002</v>
      </c>
      <c r="N604" s="1039">
        <v>2092</v>
      </c>
      <c r="O604" s="1039">
        <v>2166</v>
      </c>
      <c r="P604" s="1039">
        <v>2236</v>
      </c>
      <c r="Q604" s="1040">
        <v>2287</v>
      </c>
    </row>
    <row r="605" spans="1:17" ht="15.75" thickBot="1" x14ac:dyDescent="0.25">
      <c r="A605" s="1041">
        <v>67</v>
      </c>
      <c r="B605" s="1042" t="s">
        <v>405</v>
      </c>
      <c r="C605" s="1043" t="s">
        <v>136</v>
      </c>
      <c r="D605" s="952">
        <f>SUM(E605:J605)</f>
        <v>0</v>
      </c>
      <c r="E605" s="1044"/>
      <c r="F605" s="1045"/>
      <c r="G605" s="1045"/>
      <c r="H605" s="1045"/>
      <c r="I605" s="1045"/>
      <c r="J605" s="1046"/>
      <c r="K605" s="869"/>
      <c r="L605" s="989">
        <v>1520</v>
      </c>
      <c r="M605" s="990">
        <v>1603</v>
      </c>
      <c r="N605" s="990">
        <v>1672</v>
      </c>
      <c r="O605" s="990">
        <v>1742</v>
      </c>
      <c r="P605" s="990">
        <v>1794</v>
      </c>
      <c r="Q605" s="991">
        <v>1846</v>
      </c>
    </row>
    <row r="606" spans="1:17" ht="15.75" thickBot="1" x14ac:dyDescent="0.3">
      <c r="A606" s="110"/>
      <c r="B606" s="1047"/>
      <c r="C606" s="1047"/>
      <c r="D606" s="1047"/>
      <c r="E606" s="110"/>
      <c r="F606" s="110"/>
      <c r="G606" s="110"/>
      <c r="H606" s="110"/>
      <c r="I606" s="110"/>
      <c r="J606" s="110"/>
      <c r="K606" s="255"/>
      <c r="L606" s="466"/>
      <c r="M606" s="466"/>
      <c r="N606" s="466"/>
      <c r="O606" s="466"/>
      <c r="P606" s="466"/>
      <c r="Q606"/>
    </row>
    <row r="607" spans="1:17" ht="19.5" thickBot="1" x14ac:dyDescent="0.3">
      <c r="A607" s="1055"/>
      <c r="B607" s="1048"/>
      <c r="C607" s="1049" t="s">
        <v>406</v>
      </c>
      <c r="D607" s="1050">
        <f t="shared" ref="D607:I607" si="528">SUM(D380:D605)</f>
        <v>0</v>
      </c>
      <c r="E607" s="1051">
        <f t="shared" si="528"/>
        <v>0</v>
      </c>
      <c r="F607" s="1052">
        <f t="shared" si="528"/>
        <v>0</v>
      </c>
      <c r="G607" s="1052">
        <f t="shared" si="528"/>
        <v>0</v>
      </c>
      <c r="H607" s="1052">
        <f t="shared" si="528"/>
        <v>0</v>
      </c>
      <c r="I607" s="1052">
        <f t="shared" si="528"/>
        <v>0</v>
      </c>
      <c r="J607" s="1053">
        <f>SUM(J380:J605)</f>
        <v>0</v>
      </c>
      <c r="K607" s="1054"/>
      <c r="L607" s="466"/>
      <c r="M607" s="466"/>
      <c r="N607" s="466"/>
      <c r="O607" s="466"/>
      <c r="P607" s="466"/>
      <c r="Q607"/>
    </row>
    <row r="608" spans="1:17" ht="15" x14ac:dyDescent="0.25">
      <c r="A608" s="1055"/>
      <c r="B608" s="1048"/>
      <c r="C608" s="1048"/>
      <c r="D608" s="1048"/>
      <c r="E608" s="1055"/>
      <c r="F608" s="1055"/>
      <c r="G608" s="1055"/>
      <c r="H608" s="1055"/>
      <c r="I608" s="1055"/>
      <c r="J608" s="1055"/>
      <c r="K608" s="1056"/>
      <c r="L608" s="466"/>
      <c r="M608" s="466"/>
      <c r="N608" s="466"/>
      <c r="O608" s="466"/>
      <c r="P608" s="466"/>
      <c r="Q608"/>
    </row>
    <row r="609" spans="1:17" ht="15.75" thickBot="1" x14ac:dyDescent="0.3">
      <c r="A609" s="1055"/>
      <c r="B609" s="1048"/>
      <c r="C609" s="1048"/>
      <c r="D609" s="1048"/>
      <c r="E609" s="1055"/>
      <c r="F609" s="1055"/>
      <c r="G609" s="1055"/>
      <c r="H609" s="1055"/>
      <c r="I609" s="1055"/>
      <c r="J609" s="1055"/>
      <c r="K609" s="1056"/>
      <c r="L609" s="466"/>
      <c r="M609" s="466"/>
      <c r="N609" s="466"/>
      <c r="O609" s="466"/>
      <c r="P609" s="466"/>
      <c r="Q609"/>
    </row>
    <row r="610" spans="1:17" ht="15.75" thickBot="1" x14ac:dyDescent="0.3">
      <c r="A610" s="1057" t="s">
        <v>407</v>
      </c>
      <c r="B610" s="1058"/>
      <c r="C610" s="1058"/>
      <c r="D610" s="1058"/>
      <c r="E610" s="1058"/>
      <c r="F610" s="1058"/>
      <c r="G610" s="1058"/>
      <c r="H610" s="1058"/>
      <c r="I610" s="1058"/>
      <c r="J610" s="1059"/>
      <c r="K610" s="1056"/>
      <c r="L610" s="466"/>
      <c r="M610" s="466"/>
      <c r="N610" s="466"/>
      <c r="O610" s="466"/>
      <c r="P610" s="466"/>
      <c r="Q610"/>
    </row>
    <row r="611" spans="1:17" ht="15" x14ac:dyDescent="0.25">
      <c r="A611" s="718" t="s">
        <v>10</v>
      </c>
      <c r="B611" s="720" t="s">
        <v>312</v>
      </c>
      <c r="C611" s="722" t="s">
        <v>12</v>
      </c>
      <c r="D611" s="720" t="s">
        <v>313</v>
      </c>
      <c r="E611" s="871"/>
      <c r="F611" s="872"/>
      <c r="G611" s="872"/>
      <c r="H611" s="872"/>
      <c r="I611" s="872"/>
      <c r="J611" s="873"/>
      <c r="K611" s="1060"/>
      <c r="L611" s="1061"/>
      <c r="M611" s="1061"/>
      <c r="N611" s="1061"/>
      <c r="O611" s="1061"/>
      <c r="P611" s="1061"/>
      <c r="Q611" s="1062"/>
    </row>
    <row r="612" spans="1:17" ht="15" x14ac:dyDescent="0.25">
      <c r="A612" s="719"/>
      <c r="B612" s="721"/>
      <c r="C612" s="723"/>
      <c r="D612" s="721"/>
      <c r="E612" s="876">
        <v>0</v>
      </c>
      <c r="F612" s="877">
        <v>1</v>
      </c>
      <c r="G612" s="877">
        <v>2</v>
      </c>
      <c r="H612" s="877">
        <v>3</v>
      </c>
      <c r="I612" s="877">
        <v>4</v>
      </c>
      <c r="J612" s="878">
        <v>5</v>
      </c>
      <c r="K612" s="1060"/>
      <c r="L612" s="1061"/>
      <c r="M612" s="1061"/>
      <c r="N612" s="1061"/>
      <c r="O612" s="1061"/>
      <c r="P612" s="1061"/>
      <c r="Q612" s="1062"/>
    </row>
    <row r="613" spans="1:17" ht="15" x14ac:dyDescent="0.25">
      <c r="A613" s="719"/>
      <c r="B613" s="721"/>
      <c r="C613" s="723"/>
      <c r="D613" s="721"/>
      <c r="E613" s="876"/>
      <c r="F613" s="877"/>
      <c r="G613" s="877"/>
      <c r="H613" s="877"/>
      <c r="I613" s="877"/>
      <c r="J613" s="878"/>
      <c r="K613" s="1060"/>
      <c r="L613" s="1061"/>
      <c r="M613" s="1061"/>
      <c r="N613" s="1061"/>
      <c r="O613" s="1061"/>
      <c r="P613" s="1061"/>
      <c r="Q613" s="1062"/>
    </row>
    <row r="614" spans="1:17" ht="15.75" thickBot="1" x14ac:dyDescent="0.3">
      <c r="A614" s="880"/>
      <c r="B614" s="881"/>
      <c r="C614" s="882"/>
      <c r="D614" s="881"/>
      <c r="E614" s="884"/>
      <c r="F614" s="885"/>
      <c r="G614" s="885"/>
      <c r="H614" s="885"/>
      <c r="I614" s="885"/>
      <c r="J614" s="886"/>
      <c r="K614" s="1060"/>
      <c r="L614" s="1061"/>
      <c r="M614" s="1061"/>
      <c r="N614" s="1061"/>
      <c r="O614" s="1061"/>
      <c r="P614" s="1061"/>
      <c r="Q614" s="1062"/>
    </row>
    <row r="615" spans="1:17" ht="15" x14ac:dyDescent="0.25">
      <c r="A615" s="1064"/>
      <c r="B615" s="1063"/>
      <c r="C615" s="1063"/>
      <c r="D615" s="1064">
        <f>SUM(E615:J615)</f>
        <v>0</v>
      </c>
      <c r="E615" s="1064"/>
      <c r="F615" s="1064"/>
      <c r="G615" s="1064"/>
      <c r="H615" s="1064"/>
      <c r="I615" s="1064"/>
      <c r="J615" s="1064"/>
      <c r="K615" s="1056"/>
      <c r="L615" s="466"/>
      <c r="M615" s="466"/>
      <c r="N615" s="466"/>
      <c r="O615" s="466"/>
      <c r="P615" s="466"/>
      <c r="Q615"/>
    </row>
    <row r="616" spans="1:17" ht="15" x14ac:dyDescent="0.25">
      <c r="A616" s="1064"/>
      <c r="B616" s="1063"/>
      <c r="C616" s="1063"/>
      <c r="D616" s="1064">
        <f>SUM(E616:J616)</f>
        <v>0</v>
      </c>
      <c r="E616" s="1064"/>
      <c r="F616" s="1064"/>
      <c r="G616" s="1064"/>
      <c r="H616" s="1064"/>
      <c r="I616" s="1064"/>
      <c r="J616" s="1064"/>
      <c r="K616" s="1056"/>
      <c r="L616" s="466"/>
      <c r="M616" s="466"/>
      <c r="N616" s="466"/>
      <c r="O616" s="466"/>
      <c r="P616" s="466"/>
      <c r="Q616"/>
    </row>
    <row r="617" spans="1:17" ht="15" x14ac:dyDescent="0.25">
      <c r="A617" s="1064"/>
      <c r="B617" s="1063"/>
      <c r="C617" s="1063"/>
      <c r="D617" s="1064">
        <f>SUM(E617:J617)</f>
        <v>0</v>
      </c>
      <c r="E617" s="1064"/>
      <c r="F617" s="1064"/>
      <c r="G617" s="1064"/>
      <c r="H617" s="1064"/>
      <c r="I617" s="1064"/>
      <c r="J617" s="1064"/>
      <c r="K617" s="1056"/>
      <c r="L617" s="466"/>
      <c r="M617" s="466"/>
      <c r="N617" s="466"/>
      <c r="O617" s="466"/>
      <c r="P617" s="466"/>
      <c r="Q617"/>
    </row>
    <row r="618" spans="1:17" ht="15" x14ac:dyDescent="0.25">
      <c r="A618" s="1064"/>
      <c r="B618" s="1063"/>
      <c r="C618" s="1063"/>
      <c r="D618" s="1064">
        <f>SUM(E618:J618)</f>
        <v>0</v>
      </c>
      <c r="E618" s="1064"/>
      <c r="F618" s="1064"/>
      <c r="G618" s="1064"/>
      <c r="H618" s="1064"/>
      <c r="I618" s="1064"/>
      <c r="J618" s="1064"/>
      <c r="K618" s="1056"/>
      <c r="L618" s="466"/>
      <c r="M618" s="466"/>
      <c r="N618" s="466"/>
      <c r="O618" s="466"/>
      <c r="P618" s="466"/>
      <c r="Q618"/>
    </row>
    <row r="619" spans="1:17" ht="15" x14ac:dyDescent="0.25">
      <c r="A619" s="1064"/>
      <c r="B619" s="1063"/>
      <c r="C619" s="1063"/>
      <c r="D619" s="1064">
        <f>SUM(E619:J619)</f>
        <v>0</v>
      </c>
      <c r="E619" s="1064"/>
      <c r="F619" s="1064"/>
      <c r="G619" s="1064"/>
      <c r="H619" s="1064"/>
      <c r="I619" s="1064"/>
      <c r="J619" s="1064"/>
      <c r="K619" s="1056"/>
      <c r="L619" s="466"/>
      <c r="M619" s="466"/>
      <c r="N619" s="466"/>
      <c r="O619" s="466"/>
      <c r="P619" s="466"/>
      <c r="Q619"/>
    </row>
    <row r="620" spans="1:17" ht="15" x14ac:dyDescent="0.25">
      <c r="A620" s="1064"/>
      <c r="B620" s="1063"/>
      <c r="C620" s="1063"/>
      <c r="D620" s="1064">
        <f>SUM(E620:J620)</f>
        <v>0</v>
      </c>
      <c r="E620" s="1064"/>
      <c r="F620" s="1064"/>
      <c r="G620" s="1064"/>
      <c r="H620" s="1064"/>
      <c r="I620" s="1064"/>
      <c r="J620" s="1064"/>
      <c r="K620" s="1056"/>
      <c r="L620" s="466"/>
      <c r="M620" s="466"/>
      <c r="N620" s="466"/>
      <c r="O620" s="466"/>
      <c r="P620" s="466"/>
      <c r="Q620"/>
    </row>
    <row r="621" spans="1:17" ht="15" x14ac:dyDescent="0.25">
      <c r="A621" s="1064"/>
      <c r="B621" s="1063"/>
      <c r="C621" s="1063"/>
      <c r="D621" s="1064">
        <f>SUM(E621:J621)</f>
        <v>0</v>
      </c>
      <c r="E621" s="1064"/>
      <c r="F621" s="1064"/>
      <c r="G621" s="1064"/>
      <c r="H621" s="1064"/>
      <c r="I621" s="1064"/>
      <c r="J621" s="1064"/>
      <c r="K621" s="1056"/>
      <c r="L621" s="466"/>
      <c r="M621" s="466"/>
      <c r="N621" s="466"/>
      <c r="O621" s="466"/>
      <c r="P621" s="466"/>
      <c r="Q621"/>
    </row>
    <row r="622" spans="1:17" ht="15" x14ac:dyDescent="0.25">
      <c r="A622" s="1064"/>
      <c r="B622" s="1063"/>
      <c r="C622" s="1063"/>
      <c r="D622" s="1064">
        <f>SUM(E622:J622)</f>
        <v>0</v>
      </c>
      <c r="E622" s="1064"/>
      <c r="F622" s="1064"/>
      <c r="G622" s="1064"/>
      <c r="H622" s="1064"/>
      <c r="I622" s="1064"/>
      <c r="J622" s="1064"/>
      <c r="K622" s="1056"/>
      <c r="L622" s="466"/>
      <c r="M622" s="466"/>
      <c r="N622" s="466"/>
      <c r="O622" s="466"/>
      <c r="P622" s="466"/>
      <c r="Q622"/>
    </row>
    <row r="623" spans="1:17" ht="15" x14ac:dyDescent="0.25">
      <c r="A623" s="1064"/>
      <c r="B623" s="1063"/>
      <c r="C623" s="1063"/>
      <c r="D623" s="1064">
        <f>SUM(E623:J623)</f>
        <v>0</v>
      </c>
      <c r="E623" s="1064"/>
      <c r="F623" s="1064"/>
      <c r="G623" s="1064"/>
      <c r="H623" s="1064"/>
      <c r="I623" s="1064"/>
      <c r="J623" s="1064"/>
      <c r="K623" s="1056"/>
      <c r="L623" s="466"/>
      <c r="M623" s="466"/>
      <c r="N623" s="466"/>
      <c r="O623" s="466"/>
      <c r="P623" s="466"/>
      <c r="Q623"/>
    </row>
    <row r="624" spans="1:17" ht="15" x14ac:dyDescent="0.25">
      <c r="A624" s="1064"/>
      <c r="B624" s="1063"/>
      <c r="C624" s="1063"/>
      <c r="D624" s="1064">
        <f>SUM(E624:J624)</f>
        <v>0</v>
      </c>
      <c r="E624" s="1064"/>
      <c r="F624" s="1064"/>
      <c r="G624" s="1064"/>
      <c r="H624" s="1064"/>
      <c r="I624" s="1064"/>
      <c r="J624" s="1064"/>
      <c r="K624" s="1056"/>
      <c r="L624" s="466"/>
      <c r="M624" s="466"/>
      <c r="N624" s="466"/>
      <c r="O624" s="466"/>
      <c r="P624" s="466"/>
      <c r="Q624"/>
    </row>
    <row r="625" spans="1:17" ht="15" x14ac:dyDescent="0.25">
      <c r="A625" s="1064"/>
      <c r="B625" s="1063"/>
      <c r="C625" s="1063"/>
      <c r="D625" s="1064">
        <f>SUM(E625:J625)</f>
        <v>0</v>
      </c>
      <c r="E625" s="1064"/>
      <c r="F625" s="1064"/>
      <c r="G625" s="1064"/>
      <c r="H625" s="1064"/>
      <c r="I625" s="1064"/>
      <c r="J625" s="1064"/>
      <c r="K625" s="1056"/>
      <c r="L625" s="466"/>
      <c r="M625" s="466"/>
      <c r="N625" s="466"/>
      <c r="O625" s="466"/>
      <c r="P625" s="466"/>
      <c r="Q625"/>
    </row>
    <row r="626" spans="1:17" ht="15" x14ac:dyDescent="0.25">
      <c r="A626" s="1064"/>
      <c r="B626" s="1063"/>
      <c r="C626" s="1063"/>
      <c r="D626" s="1064">
        <f>SUM(E626:J626)</f>
        <v>0</v>
      </c>
      <c r="E626" s="1064"/>
      <c r="F626" s="1064"/>
      <c r="G626" s="1064"/>
      <c r="H626" s="1064"/>
      <c r="I626" s="1064"/>
      <c r="J626" s="1064"/>
      <c r="K626" s="1056"/>
      <c r="L626" s="466"/>
      <c r="M626" s="466"/>
      <c r="N626" s="466"/>
      <c r="O626" s="466"/>
      <c r="P626" s="466"/>
      <c r="Q626"/>
    </row>
    <row r="627" spans="1:17" ht="15" x14ac:dyDescent="0.25">
      <c r="A627" s="1064"/>
      <c r="B627" s="1063"/>
      <c r="C627" s="1063"/>
      <c r="D627" s="1064">
        <f>SUM(E627:J627)</f>
        <v>0</v>
      </c>
      <c r="E627" s="1064"/>
      <c r="F627" s="1064"/>
      <c r="G627" s="1064"/>
      <c r="H627" s="1064"/>
      <c r="I627" s="1064"/>
      <c r="J627" s="1064"/>
      <c r="K627" s="1056"/>
      <c r="L627" s="466"/>
      <c r="M627" s="466"/>
      <c r="N627" s="466"/>
      <c r="O627" s="466"/>
      <c r="P627" s="466"/>
      <c r="Q627"/>
    </row>
    <row r="628" spans="1:17" ht="15" x14ac:dyDescent="0.25">
      <c r="A628" s="1064"/>
      <c r="B628" s="1063"/>
      <c r="C628" s="1063"/>
      <c r="D628" s="1064">
        <f>SUM(E628:J628)</f>
        <v>0</v>
      </c>
      <c r="E628" s="1064"/>
      <c r="F628" s="1064"/>
      <c r="G628" s="1064"/>
      <c r="H628" s="1064"/>
      <c r="I628" s="1064"/>
      <c r="J628" s="1064"/>
      <c r="K628" s="1056"/>
      <c r="L628" s="466"/>
      <c r="M628" s="466"/>
      <c r="N628" s="466"/>
      <c r="O628" s="466"/>
      <c r="P628" s="466"/>
      <c r="Q628"/>
    </row>
    <row r="629" spans="1:17" ht="15" x14ac:dyDescent="0.25">
      <c r="A629" s="1064"/>
      <c r="B629" s="1063"/>
      <c r="C629" s="1063"/>
      <c r="D629" s="1064">
        <f>SUM(E629:J629)</f>
        <v>0</v>
      </c>
      <c r="E629" s="1064"/>
      <c r="F629" s="1064"/>
      <c r="G629" s="1064"/>
      <c r="H629" s="1064"/>
      <c r="I629" s="1064"/>
      <c r="J629" s="1064"/>
      <c r="K629" s="1056"/>
      <c r="L629" s="466"/>
      <c r="M629" s="466"/>
      <c r="N629" s="466"/>
      <c r="O629" s="466"/>
      <c r="P629" s="466"/>
      <c r="Q629"/>
    </row>
    <row r="630" spans="1:17" ht="15.75" thickBot="1" x14ac:dyDescent="0.3">
      <c r="A630" s="1066"/>
      <c r="B630" s="1065"/>
      <c r="C630" s="1065"/>
      <c r="D630" s="1065"/>
      <c r="E630" s="1066"/>
      <c r="F630" s="1066"/>
      <c r="G630" s="1066"/>
      <c r="H630" s="1066"/>
      <c r="I630" s="1066"/>
      <c r="J630" s="1066"/>
      <c r="K630" s="1056"/>
      <c r="L630" s="466"/>
      <c r="M630" s="466"/>
      <c r="N630" s="466"/>
      <c r="O630" s="466"/>
      <c r="P630" s="466"/>
      <c r="Q630"/>
    </row>
    <row r="631" spans="1:17" ht="19.5" thickBot="1" x14ac:dyDescent="0.3">
      <c r="A631" s="1066"/>
      <c r="B631" s="1065"/>
      <c r="C631" s="1049" t="s">
        <v>406</v>
      </c>
      <c r="D631" s="1067">
        <f t="shared" ref="D631:I631" si="529">SUM(D615:D629)</f>
        <v>0</v>
      </c>
      <c r="E631" s="1051">
        <f t="shared" si="529"/>
        <v>0</v>
      </c>
      <c r="F631" s="1052">
        <f t="shared" si="529"/>
        <v>0</v>
      </c>
      <c r="G631" s="1052">
        <f t="shared" si="529"/>
        <v>0</v>
      </c>
      <c r="H631" s="1052">
        <f t="shared" si="529"/>
        <v>0</v>
      </c>
      <c r="I631" s="1052">
        <f t="shared" si="529"/>
        <v>0</v>
      </c>
      <c r="J631" s="1053">
        <f>SUM(J615:J629)</f>
        <v>0</v>
      </c>
      <c r="K631" s="1056"/>
      <c r="L631" s="466"/>
      <c r="M631" s="466"/>
      <c r="N631" s="466"/>
      <c r="O631" s="466"/>
      <c r="P631" s="466"/>
      <c r="Q631"/>
    </row>
    <row r="632" spans="1:17" ht="15" x14ac:dyDescent="0.25">
      <c r="A632" s="1066"/>
      <c r="B632" s="1065"/>
      <c r="C632" s="1065"/>
      <c r="D632" s="1065"/>
      <c r="E632" s="1066"/>
      <c r="F632" s="1066"/>
      <c r="G632" s="1066"/>
      <c r="H632" s="1066"/>
      <c r="I632" s="1066"/>
      <c r="J632" s="1066"/>
      <c r="K632" s="1056"/>
      <c r="L632" s="466"/>
      <c r="M632" s="466"/>
      <c r="N632" s="466"/>
      <c r="O632" s="466"/>
      <c r="P632" s="466"/>
      <c r="Q632"/>
    </row>
    <row r="633" spans="1:17" ht="15" x14ac:dyDescent="0.25">
      <c r="A633" s="1066"/>
      <c r="B633" s="1065"/>
      <c r="C633" s="1065"/>
      <c r="D633" s="1065"/>
      <c r="E633" s="1066"/>
      <c r="F633" s="1066"/>
      <c r="G633" s="1066"/>
      <c r="H633" s="1066"/>
      <c r="I633" s="1066"/>
      <c r="J633" s="1066"/>
      <c r="K633" s="1056"/>
      <c r="L633" s="466"/>
      <c r="M633" s="466"/>
      <c r="N633" s="466"/>
      <c r="O633" s="466"/>
      <c r="P633" s="466"/>
      <c r="Q633"/>
    </row>
    <row r="634" spans="1:17" ht="15" x14ac:dyDescent="0.25">
      <c r="A634" s="1066"/>
      <c r="B634" s="1065"/>
      <c r="C634" s="1065"/>
      <c r="D634" s="1065"/>
      <c r="E634" s="1066"/>
      <c r="F634" s="1066"/>
      <c r="G634" s="1066"/>
      <c r="H634" s="1066"/>
      <c r="I634" s="1066"/>
      <c r="J634" s="1066"/>
      <c r="K634" s="1056"/>
      <c r="L634" s="466"/>
      <c r="M634" s="466"/>
      <c r="N634" s="466"/>
      <c r="O634" s="466"/>
      <c r="P634" s="466"/>
      <c r="Q634"/>
    </row>
    <row r="635" spans="1:17" ht="15" x14ac:dyDescent="0.25">
      <c r="A635" s="1066"/>
      <c r="B635" s="1065"/>
      <c r="C635" s="1065"/>
      <c r="D635" s="1065"/>
      <c r="E635" s="1066"/>
      <c r="F635" s="1066"/>
      <c r="G635" s="1066"/>
      <c r="H635" s="1066"/>
      <c r="I635" s="1066"/>
      <c r="J635" s="1066"/>
      <c r="K635" s="1056"/>
      <c r="L635" s="466"/>
      <c r="M635" s="466"/>
      <c r="N635" s="466"/>
      <c r="O635" s="466"/>
      <c r="P635" s="466"/>
      <c r="Q635"/>
    </row>
    <row r="636" spans="1:17" ht="15" x14ac:dyDescent="0.25">
      <c r="A636" s="1066"/>
      <c r="B636" s="1065"/>
      <c r="C636" s="1065"/>
      <c r="D636" s="1065"/>
      <c r="E636" s="1066"/>
      <c r="F636" s="1066"/>
      <c r="G636" s="1066"/>
      <c r="H636" s="1066"/>
      <c r="I636" s="1066"/>
      <c r="J636" s="1066"/>
      <c r="K636" s="1056"/>
      <c r="L636" s="466"/>
      <c r="M636" s="466"/>
      <c r="N636" s="466"/>
      <c r="O636" s="466"/>
      <c r="P636" s="466"/>
      <c r="Q636"/>
    </row>
    <row r="637" spans="1:17" ht="15" x14ac:dyDescent="0.25">
      <c r="A637" s="1066"/>
      <c r="B637" s="1065"/>
      <c r="C637" s="1065"/>
      <c r="D637" s="1065"/>
      <c r="E637" s="1066"/>
      <c r="F637" s="1066"/>
      <c r="G637" s="1066"/>
      <c r="H637" s="1066"/>
      <c r="I637" s="1066"/>
      <c r="J637" s="1066"/>
      <c r="K637" s="1056"/>
      <c r="L637" s="466"/>
      <c r="M637" s="466"/>
      <c r="N637" s="466"/>
      <c r="O637" s="466"/>
      <c r="P637" s="466"/>
      <c r="Q637"/>
    </row>
    <row r="638" spans="1:17" ht="15" x14ac:dyDescent="0.25">
      <c r="A638" s="1066"/>
      <c r="B638" s="1065"/>
      <c r="C638" s="1065"/>
      <c r="D638" s="1065"/>
      <c r="E638" s="1066"/>
      <c r="F638" s="1066"/>
      <c r="G638" s="1066"/>
      <c r="H638" s="1066"/>
      <c r="I638" s="1066"/>
      <c r="J638" s="1066"/>
      <c r="K638" s="1056"/>
      <c r="L638" s="466"/>
      <c r="M638" s="466"/>
      <c r="N638" s="466"/>
      <c r="O638" s="466"/>
      <c r="P638" s="466"/>
      <c r="Q638"/>
    </row>
    <row r="639" spans="1:17" ht="15" x14ac:dyDescent="0.25">
      <c r="A639" s="1066"/>
      <c r="B639" s="1065"/>
      <c r="C639" s="1065"/>
      <c r="D639" s="1065"/>
      <c r="E639" s="1066"/>
      <c r="F639" s="1066"/>
      <c r="G639" s="1066"/>
      <c r="H639" s="1066"/>
      <c r="I639" s="1066"/>
      <c r="J639" s="1066"/>
      <c r="K639" s="1056"/>
      <c r="L639" s="466"/>
      <c r="M639" s="466"/>
      <c r="N639" s="466"/>
      <c r="O639" s="466"/>
      <c r="P639" s="466"/>
      <c r="Q639"/>
    </row>
    <row r="640" spans="1:17" ht="15" x14ac:dyDescent="0.25">
      <c r="A640" s="1066"/>
      <c r="B640" s="1065"/>
      <c r="C640" s="1065"/>
      <c r="D640" s="1065"/>
      <c r="E640" s="1066"/>
      <c r="F640" s="1066"/>
      <c r="G640" s="1066"/>
      <c r="H640" s="1066"/>
      <c r="I640" s="1066"/>
      <c r="J640" s="1066"/>
      <c r="K640" s="1056"/>
      <c r="L640" s="466"/>
      <c r="M640" s="466"/>
      <c r="N640" s="466"/>
      <c r="O640" s="466"/>
      <c r="P640" s="466"/>
      <c r="Q640"/>
    </row>
    <row r="641" spans="1:17" ht="15" x14ac:dyDescent="0.25">
      <c r="A641" s="1066"/>
      <c r="B641" s="1065"/>
      <c r="C641" s="1065"/>
      <c r="D641" s="1065"/>
      <c r="E641" s="1066"/>
      <c r="F641" s="1066"/>
      <c r="G641" s="1066"/>
      <c r="H641" s="1066"/>
      <c r="I641" s="1066"/>
      <c r="J641" s="1066"/>
      <c r="K641" s="1056"/>
      <c r="L641" s="466"/>
      <c r="M641" s="466"/>
      <c r="N641" s="466"/>
      <c r="O641" s="466"/>
      <c r="P641" s="466"/>
      <c r="Q641"/>
    </row>
    <row r="642" spans="1:17" ht="15" x14ac:dyDescent="0.25">
      <c r="A642" s="1066"/>
      <c r="B642" s="1065"/>
      <c r="C642" s="1065"/>
      <c r="D642" s="1065"/>
      <c r="E642" s="1066"/>
      <c r="F642" s="1066"/>
      <c r="G642" s="1066"/>
      <c r="H642" s="1066"/>
      <c r="I642" s="1066"/>
      <c r="J642" s="1066"/>
      <c r="K642" s="1056"/>
      <c r="L642" s="466"/>
      <c r="M642" s="466"/>
      <c r="N642" s="466"/>
      <c r="O642" s="466"/>
      <c r="P642" s="466"/>
      <c r="Q642"/>
    </row>
    <row r="643" spans="1:17" ht="15" x14ac:dyDescent="0.25">
      <c r="A643" s="1066"/>
      <c r="B643" s="1065"/>
      <c r="C643" s="1065"/>
      <c r="D643" s="1065"/>
      <c r="E643" s="1066"/>
      <c r="F643" s="1066"/>
      <c r="G643" s="1066"/>
      <c r="H643" s="1066"/>
      <c r="I643" s="1066"/>
      <c r="J643" s="1066"/>
      <c r="K643" s="1056"/>
      <c r="L643" s="466"/>
      <c r="M643" s="466"/>
      <c r="N643" s="466"/>
      <c r="O643" s="466"/>
      <c r="P643" s="466"/>
      <c r="Q643"/>
    </row>
    <row r="644" spans="1:17" ht="15" x14ac:dyDescent="0.25">
      <c r="A644" s="1066"/>
      <c r="B644" s="1065"/>
      <c r="C644" s="1065"/>
      <c r="D644" s="1065"/>
      <c r="E644" s="1066"/>
      <c r="F644" s="1066"/>
      <c r="G644" s="1066"/>
      <c r="H644" s="1066"/>
      <c r="I644" s="1066"/>
      <c r="J644" s="1066"/>
      <c r="K644" s="1056"/>
      <c r="L644" s="466"/>
      <c r="M644" s="466"/>
      <c r="N644" s="466"/>
      <c r="O644" s="466"/>
      <c r="P644" s="466"/>
      <c r="Q644"/>
    </row>
    <row r="645" spans="1:17" ht="15" x14ac:dyDescent="0.25">
      <c r="A645" s="1066"/>
      <c r="B645" s="1065"/>
      <c r="C645" s="1065"/>
      <c r="D645" s="1065"/>
      <c r="E645" s="1066"/>
      <c r="F645" s="1066"/>
      <c r="G645" s="1066"/>
      <c r="H645" s="1066"/>
      <c r="I645" s="1066"/>
      <c r="J645" s="1066"/>
      <c r="K645" s="1056"/>
      <c r="L645" s="466"/>
      <c r="M645" s="466"/>
      <c r="N645" s="466"/>
      <c r="O645" s="466"/>
      <c r="P645" s="466"/>
      <c r="Q645"/>
    </row>
    <row r="646" spans="1:17" ht="15" x14ac:dyDescent="0.25">
      <c r="A646" s="1066"/>
      <c r="B646" s="1065"/>
      <c r="C646" s="1065"/>
      <c r="D646" s="1065"/>
      <c r="E646" s="1066"/>
      <c r="F646" s="1066"/>
      <c r="G646" s="1066"/>
      <c r="H646" s="1066"/>
      <c r="I646" s="1066"/>
      <c r="J646" s="1066"/>
      <c r="K646" s="1056"/>
      <c r="L646" s="466"/>
      <c r="M646" s="466"/>
      <c r="N646" s="466"/>
      <c r="O646" s="466"/>
      <c r="P646" s="466"/>
      <c r="Q646"/>
    </row>
    <row r="647" spans="1:17" ht="15" x14ac:dyDescent="0.25">
      <c r="A647" s="1066"/>
      <c r="B647" s="1065"/>
      <c r="C647" s="1065"/>
      <c r="D647" s="1065"/>
      <c r="E647" s="1066"/>
      <c r="F647" s="1066"/>
      <c r="G647" s="1066"/>
      <c r="H647" s="1066"/>
      <c r="I647" s="1066"/>
      <c r="J647" s="1066"/>
      <c r="K647" s="1056"/>
      <c r="L647" s="466"/>
      <c r="M647" s="466"/>
      <c r="N647" s="466"/>
      <c r="O647" s="466"/>
      <c r="P647" s="466"/>
      <c r="Q647"/>
    </row>
    <row r="648" spans="1:17" ht="15" x14ac:dyDescent="0.25">
      <c r="A648" s="1066"/>
      <c r="B648" s="1065"/>
      <c r="C648" s="1065"/>
      <c r="D648" s="1065"/>
      <c r="E648" s="1066"/>
      <c r="F648" s="1066"/>
      <c r="G648" s="1066"/>
      <c r="H648" s="1066"/>
      <c r="I648" s="1066"/>
      <c r="J648" s="1066"/>
      <c r="K648" s="1056"/>
      <c r="L648" s="466"/>
      <c r="M648" s="466"/>
      <c r="N648" s="466"/>
      <c r="O648" s="466"/>
      <c r="P648" s="466"/>
      <c r="Q648"/>
    </row>
    <row r="649" spans="1:17" ht="15" x14ac:dyDescent="0.25">
      <c r="A649" s="1066"/>
      <c r="B649" s="1065"/>
      <c r="C649" s="1065"/>
      <c r="D649" s="1065"/>
      <c r="E649" s="1066"/>
      <c r="F649" s="1066"/>
      <c r="G649" s="1066"/>
      <c r="H649" s="1066"/>
      <c r="I649" s="1066"/>
      <c r="J649" s="1066"/>
      <c r="K649" s="1056"/>
      <c r="L649" s="466"/>
      <c r="M649" s="466"/>
      <c r="N649" s="466"/>
      <c r="O649" s="466"/>
      <c r="P649" s="466"/>
      <c r="Q649"/>
    </row>
    <row r="650" spans="1:17" ht="15" x14ac:dyDescent="0.25">
      <c r="A650" s="1066"/>
      <c r="B650" s="1065"/>
      <c r="C650" s="1065"/>
      <c r="D650" s="1065"/>
      <c r="E650" s="1066"/>
      <c r="F650" s="1066"/>
      <c r="G650" s="1066"/>
      <c r="H650" s="1066"/>
      <c r="I650" s="1066"/>
      <c r="J650" s="1066"/>
      <c r="K650" s="1056"/>
      <c r="L650" s="466"/>
      <c r="M650" s="466"/>
      <c r="N650" s="466"/>
      <c r="O650" s="466"/>
      <c r="P650" s="466"/>
      <c r="Q650"/>
    </row>
    <row r="651" spans="1:17" ht="15" x14ac:dyDescent="0.25">
      <c r="A651" s="1066"/>
      <c r="B651" s="1065"/>
      <c r="C651" s="1065"/>
      <c r="D651" s="1065"/>
      <c r="E651" s="1066"/>
      <c r="F651" s="1066"/>
      <c r="G651" s="1066"/>
      <c r="H651" s="1066"/>
      <c r="I651" s="1066"/>
      <c r="J651" s="1066"/>
      <c r="K651" s="1056"/>
      <c r="L651" s="466"/>
      <c r="M651" s="466"/>
      <c r="N651" s="466"/>
      <c r="O651" s="466"/>
      <c r="P651" s="466"/>
      <c r="Q651"/>
    </row>
    <row r="652" spans="1:17" ht="15" x14ac:dyDescent="0.25">
      <c r="A652" s="1066"/>
      <c r="B652" s="1065"/>
      <c r="C652" s="1065"/>
      <c r="D652" s="1065"/>
      <c r="E652" s="1066"/>
      <c r="F652" s="1066"/>
      <c r="G652" s="1066"/>
      <c r="H652" s="1066"/>
      <c r="I652" s="1066"/>
      <c r="J652" s="1066"/>
      <c r="K652" s="1056"/>
      <c r="L652" s="466"/>
      <c r="M652" s="466"/>
      <c r="N652" s="466"/>
      <c r="O652" s="466"/>
      <c r="P652" s="466"/>
      <c r="Q652"/>
    </row>
    <row r="653" spans="1:17" ht="15" x14ac:dyDescent="0.25">
      <c r="A653" s="1066"/>
      <c r="B653" s="1065"/>
      <c r="C653" s="1065"/>
      <c r="D653" s="1065"/>
      <c r="E653" s="1066"/>
      <c r="F653" s="1066"/>
      <c r="G653" s="1066"/>
      <c r="H653" s="1066"/>
      <c r="I653" s="1066"/>
      <c r="J653" s="1066"/>
      <c r="K653" s="1056"/>
      <c r="L653" s="466"/>
      <c r="M653" s="466"/>
      <c r="N653" s="466"/>
      <c r="O653" s="466"/>
      <c r="P653" s="466"/>
      <c r="Q653"/>
    </row>
    <row r="654" spans="1:17" ht="15" x14ac:dyDescent="0.25">
      <c r="A654" s="1066"/>
      <c r="B654" s="1065"/>
      <c r="C654" s="1065"/>
      <c r="D654" s="1065"/>
      <c r="E654" s="1066"/>
      <c r="F654" s="1066"/>
      <c r="G654" s="1066"/>
      <c r="H654" s="1066"/>
      <c r="I654" s="1066"/>
      <c r="J654" s="1066"/>
      <c r="K654" s="1056"/>
      <c r="L654" s="466"/>
      <c r="M654" s="466"/>
      <c r="N654" s="466"/>
      <c r="O654" s="466"/>
      <c r="P654" s="466"/>
      <c r="Q654"/>
    </row>
    <row r="655" spans="1:17" ht="15" x14ac:dyDescent="0.25">
      <c r="A655" s="1066"/>
      <c r="B655" s="1065"/>
      <c r="C655" s="1065"/>
      <c r="D655" s="1065"/>
      <c r="E655" s="1066"/>
      <c r="F655" s="1066"/>
      <c r="G655" s="1066"/>
      <c r="H655" s="1066"/>
      <c r="I655" s="1066"/>
      <c r="J655" s="1066"/>
      <c r="K655" s="1056"/>
      <c r="L655" s="466"/>
      <c r="M655" s="466"/>
      <c r="N655" s="466"/>
      <c r="O655" s="466"/>
      <c r="P655" s="466"/>
      <c r="Q655"/>
    </row>
    <row r="656" spans="1:17" ht="15" x14ac:dyDescent="0.25">
      <c r="A656" s="1066"/>
      <c r="B656" s="1065"/>
      <c r="C656" s="1065"/>
      <c r="D656" s="1065"/>
      <c r="E656" s="1066"/>
      <c r="F656" s="1066"/>
      <c r="G656" s="1066"/>
      <c r="H656" s="1066"/>
      <c r="I656" s="1066"/>
      <c r="J656" s="1066"/>
      <c r="K656" s="1056"/>
      <c r="L656" s="466"/>
      <c r="M656" s="466"/>
      <c r="N656" s="466"/>
      <c r="O656" s="466"/>
      <c r="P656" s="466"/>
      <c r="Q656"/>
    </row>
    <row r="657" spans="1:17" ht="15" x14ac:dyDescent="0.25">
      <c r="A657" s="1066"/>
      <c r="B657" s="1065"/>
      <c r="C657" s="1065"/>
      <c r="D657" s="1065"/>
      <c r="E657" s="1066"/>
      <c r="F657" s="1066"/>
      <c r="G657" s="1066"/>
      <c r="H657" s="1066"/>
      <c r="I657" s="1066"/>
      <c r="J657" s="1066"/>
      <c r="K657" s="1056"/>
      <c r="L657" s="466"/>
      <c r="M657" s="466"/>
      <c r="N657" s="466"/>
      <c r="O657" s="466"/>
      <c r="P657" s="466"/>
      <c r="Q657"/>
    </row>
    <row r="658" spans="1:17" ht="15" x14ac:dyDescent="0.25">
      <c r="A658" s="1066"/>
      <c r="B658" s="1065"/>
      <c r="C658" s="1065"/>
      <c r="D658" s="1065"/>
      <c r="E658" s="1066"/>
      <c r="F658" s="1066"/>
      <c r="G658" s="1066"/>
      <c r="H658" s="1066"/>
      <c r="I658" s="1066"/>
      <c r="J658" s="1066"/>
      <c r="K658" s="1056"/>
      <c r="L658" s="466"/>
      <c r="M658" s="466"/>
      <c r="N658" s="466"/>
      <c r="O658" s="466"/>
      <c r="P658" s="466"/>
      <c r="Q658"/>
    </row>
    <row r="659" spans="1:17" ht="15" x14ac:dyDescent="0.25">
      <c r="A659" s="1066"/>
      <c r="B659" s="1065"/>
      <c r="C659" s="1065"/>
      <c r="D659" s="1065"/>
      <c r="E659" s="1066"/>
      <c r="F659" s="1066"/>
      <c r="G659" s="1066"/>
      <c r="H659" s="1066"/>
      <c r="I659" s="1066"/>
      <c r="J659" s="1066"/>
      <c r="K659" s="1056"/>
      <c r="L659" s="466"/>
      <c r="M659" s="466"/>
      <c r="N659" s="466"/>
      <c r="O659" s="466"/>
      <c r="P659" s="466"/>
      <c r="Q659"/>
    </row>
    <row r="660" spans="1:17" ht="15" x14ac:dyDescent="0.25">
      <c r="A660" s="1066"/>
      <c r="B660" s="1065"/>
      <c r="C660" s="1065"/>
      <c r="D660" s="1065"/>
      <c r="E660" s="1066"/>
      <c r="F660" s="1066"/>
      <c r="G660" s="1066"/>
      <c r="H660" s="1066"/>
      <c r="I660" s="1066"/>
      <c r="J660" s="1066"/>
      <c r="K660" s="1056"/>
      <c r="L660" s="466"/>
      <c r="M660" s="466"/>
      <c r="N660" s="466"/>
      <c r="O660" s="466"/>
      <c r="P660" s="466"/>
      <c r="Q660"/>
    </row>
    <row r="661" spans="1:17" ht="15" x14ac:dyDescent="0.25">
      <c r="A661" s="1066"/>
      <c r="B661" s="1065"/>
      <c r="C661" s="1065"/>
      <c r="D661" s="1065"/>
      <c r="E661" s="1066"/>
      <c r="F661" s="1066"/>
      <c r="G661" s="1066"/>
      <c r="H661" s="1066"/>
      <c r="I661" s="1066"/>
      <c r="J661" s="1066"/>
      <c r="K661" s="1056"/>
      <c r="L661" s="466"/>
      <c r="M661" s="466"/>
      <c r="N661" s="466"/>
      <c r="O661" s="466"/>
      <c r="P661" s="466"/>
      <c r="Q661"/>
    </row>
    <row r="662" spans="1:17" ht="15" x14ac:dyDescent="0.25">
      <c r="A662" s="1066"/>
      <c r="B662" s="1065"/>
      <c r="C662" s="1065"/>
      <c r="D662" s="1065"/>
      <c r="E662" s="1066"/>
      <c r="F662" s="1066"/>
      <c r="G662" s="1066"/>
      <c r="H662" s="1066"/>
      <c r="I662" s="1066"/>
      <c r="J662" s="1066"/>
      <c r="K662" s="1056"/>
      <c r="L662" s="466"/>
      <c r="M662" s="466"/>
      <c r="N662" s="466"/>
      <c r="O662" s="466"/>
      <c r="P662" s="466"/>
      <c r="Q662"/>
    </row>
    <row r="663" spans="1:17" ht="15" x14ac:dyDescent="0.25">
      <c r="A663" s="1066"/>
      <c r="B663" s="1065"/>
      <c r="C663" s="1065"/>
      <c r="D663" s="1065"/>
      <c r="E663" s="1066"/>
      <c r="F663" s="1066"/>
      <c r="G663" s="1066"/>
      <c r="H663" s="1066"/>
      <c r="I663" s="1066"/>
      <c r="J663" s="1066"/>
      <c r="K663" s="1056"/>
      <c r="L663" s="466"/>
      <c r="M663" s="466"/>
      <c r="N663" s="466"/>
      <c r="O663" s="466"/>
      <c r="P663" s="466"/>
      <c r="Q663"/>
    </row>
    <row r="664" spans="1:17" ht="15" x14ac:dyDescent="0.25">
      <c r="A664" s="1066"/>
      <c r="B664" s="1065"/>
      <c r="C664" s="1065"/>
      <c r="D664" s="1065"/>
      <c r="E664" s="1066"/>
      <c r="F664" s="1066"/>
      <c r="G664" s="1066"/>
      <c r="H664" s="1066"/>
      <c r="I664" s="1066"/>
      <c r="J664" s="1066"/>
      <c r="K664" s="1056"/>
      <c r="L664" s="466"/>
      <c r="M664" s="466"/>
      <c r="N664" s="466"/>
      <c r="O664" s="466"/>
      <c r="P664" s="466"/>
      <c r="Q664"/>
    </row>
    <row r="665" spans="1:17" ht="15" x14ac:dyDescent="0.25">
      <c r="A665" s="1066"/>
      <c r="B665" s="1065"/>
      <c r="C665" s="1065"/>
      <c r="D665" s="1065"/>
      <c r="E665" s="1066"/>
      <c r="F665" s="1066"/>
      <c r="G665" s="1066"/>
      <c r="H665" s="1066"/>
      <c r="I665" s="1066"/>
      <c r="J665" s="1066"/>
      <c r="K665" s="1056"/>
      <c r="L665" s="466"/>
      <c r="M665" s="466"/>
      <c r="N665" s="466"/>
      <c r="O665" s="466"/>
      <c r="P665" s="466"/>
      <c r="Q665"/>
    </row>
    <row r="666" spans="1:17" ht="15" x14ac:dyDescent="0.25">
      <c r="A666" s="1066"/>
      <c r="B666" s="1065"/>
      <c r="C666" s="1065"/>
      <c r="D666" s="1065"/>
      <c r="E666" s="1066"/>
      <c r="F666" s="1066"/>
      <c r="G666" s="1066"/>
      <c r="H666" s="1066"/>
      <c r="I666" s="1066"/>
      <c r="J666" s="1066"/>
      <c r="K666" s="1056"/>
      <c r="L666" s="466"/>
      <c r="M666" s="466"/>
      <c r="N666" s="466"/>
      <c r="O666" s="466"/>
      <c r="P666" s="466"/>
      <c r="Q666"/>
    </row>
    <row r="667" spans="1:17" ht="15" x14ac:dyDescent="0.25">
      <c r="A667" s="1066"/>
      <c r="B667" s="1065"/>
      <c r="C667" s="1065"/>
      <c r="D667" s="1065"/>
      <c r="E667" s="1066"/>
      <c r="F667" s="1066"/>
      <c r="G667" s="1066"/>
      <c r="H667" s="1066"/>
      <c r="I667" s="1066"/>
      <c r="J667" s="1066"/>
      <c r="K667" s="1056"/>
      <c r="L667" s="466"/>
      <c r="M667" s="466"/>
      <c r="N667" s="466"/>
      <c r="O667" s="466"/>
      <c r="P667" s="466"/>
      <c r="Q667"/>
    </row>
    <row r="668" spans="1:17" ht="15" x14ac:dyDescent="0.25">
      <c r="A668" s="1066"/>
      <c r="B668" s="1065"/>
      <c r="C668" s="1065"/>
      <c r="D668" s="1065"/>
      <c r="E668" s="1066"/>
      <c r="F668" s="1066"/>
      <c r="G668" s="1066"/>
      <c r="H668" s="1066"/>
      <c r="I668" s="1066"/>
      <c r="J668" s="1066"/>
      <c r="K668" s="1056"/>
      <c r="L668" s="466"/>
      <c r="M668" s="466"/>
      <c r="N668" s="466"/>
      <c r="O668" s="466"/>
      <c r="P668" s="466"/>
      <c r="Q668"/>
    </row>
    <row r="669" spans="1:17" ht="15" x14ac:dyDescent="0.25">
      <c r="A669" s="1066"/>
      <c r="B669" s="1065"/>
      <c r="C669" s="1065"/>
      <c r="D669" s="1065"/>
      <c r="E669" s="1066"/>
      <c r="F669" s="1066"/>
      <c r="G669" s="1066"/>
      <c r="H669" s="1066"/>
      <c r="I669" s="1066"/>
      <c r="J669" s="1066"/>
      <c r="K669" s="1056"/>
      <c r="L669" s="466"/>
      <c r="M669" s="466"/>
      <c r="N669" s="466"/>
      <c r="O669" s="466"/>
      <c r="P669" s="466"/>
      <c r="Q669"/>
    </row>
    <row r="670" spans="1:17" ht="15" x14ac:dyDescent="0.25">
      <c r="A670" s="1066"/>
      <c r="B670" s="1065"/>
      <c r="C670" s="1065"/>
      <c r="D670" s="1065"/>
      <c r="E670" s="1066"/>
      <c r="F670" s="1066"/>
      <c r="G670" s="1066"/>
      <c r="H670" s="1066"/>
      <c r="I670" s="1066"/>
      <c r="J670" s="1066"/>
      <c r="K670" s="1056"/>
      <c r="L670" s="466"/>
      <c r="M670" s="466"/>
      <c r="N670" s="466"/>
      <c r="O670" s="466"/>
      <c r="P670" s="466"/>
      <c r="Q670"/>
    </row>
    <row r="671" spans="1:17" ht="15" x14ac:dyDescent="0.25">
      <c r="A671" s="1066"/>
      <c r="B671" s="1065"/>
      <c r="C671" s="1065"/>
      <c r="D671" s="1065"/>
      <c r="E671" s="1066"/>
      <c r="F671" s="1066"/>
      <c r="G671" s="1066"/>
      <c r="H671" s="1066"/>
      <c r="I671" s="1066"/>
      <c r="J671" s="1066"/>
      <c r="K671" s="1056"/>
      <c r="L671" s="466"/>
      <c r="M671" s="466"/>
      <c r="N671" s="466"/>
      <c r="O671" s="466"/>
      <c r="P671" s="466"/>
      <c r="Q671"/>
    </row>
    <row r="672" spans="1:17" ht="15" x14ac:dyDescent="0.25">
      <c r="A672" s="1066"/>
      <c r="B672" s="1065"/>
      <c r="C672" s="1065"/>
      <c r="D672" s="1065"/>
      <c r="E672" s="1066"/>
      <c r="F672" s="1066"/>
      <c r="G672" s="1066"/>
      <c r="H672" s="1066"/>
      <c r="I672" s="1066"/>
      <c r="J672" s="1066"/>
      <c r="K672" s="1056"/>
      <c r="L672" s="466"/>
      <c r="M672" s="466"/>
      <c r="N672" s="466"/>
      <c r="O672" s="466"/>
      <c r="P672" s="466"/>
      <c r="Q672"/>
    </row>
    <row r="673" spans="1:17" ht="15" x14ac:dyDescent="0.25">
      <c r="A673" s="1066"/>
      <c r="B673" s="1065"/>
      <c r="C673" s="1065"/>
      <c r="D673" s="1065"/>
      <c r="E673" s="1066"/>
      <c r="F673" s="1066"/>
      <c r="G673" s="1066"/>
      <c r="H673" s="1066"/>
      <c r="I673" s="1066"/>
      <c r="J673" s="1066"/>
      <c r="K673" s="1056"/>
      <c r="L673" s="466"/>
      <c r="M673" s="466"/>
      <c r="N673" s="466"/>
      <c r="O673" s="466"/>
      <c r="P673" s="466"/>
      <c r="Q673"/>
    </row>
    <row r="674" spans="1:17" ht="15" x14ac:dyDescent="0.25">
      <c r="A674" s="1066"/>
      <c r="B674" s="1065"/>
      <c r="C674" s="1065"/>
      <c r="D674" s="1065"/>
      <c r="E674" s="1066"/>
      <c r="F674" s="1066"/>
      <c r="G674" s="1066"/>
      <c r="H674" s="1066"/>
      <c r="I674" s="1066"/>
      <c r="J674" s="1066"/>
      <c r="K674" s="1056"/>
      <c r="L674" s="466"/>
      <c r="M674" s="466"/>
      <c r="N674" s="466"/>
      <c r="O674" s="466"/>
      <c r="P674" s="466"/>
      <c r="Q674"/>
    </row>
    <row r="675" spans="1:17" ht="15" x14ac:dyDescent="0.25">
      <c r="A675" s="1066"/>
      <c r="B675" s="1065"/>
      <c r="C675" s="1065"/>
      <c r="D675" s="1065"/>
      <c r="E675" s="1066"/>
      <c r="F675" s="1066"/>
      <c r="G675" s="1066"/>
      <c r="H675" s="1066"/>
      <c r="I675" s="1066"/>
      <c r="J675" s="1066"/>
      <c r="K675" s="1056"/>
      <c r="L675" s="466"/>
      <c r="M675" s="466"/>
      <c r="N675" s="466"/>
      <c r="O675" s="466"/>
      <c r="P675" s="466"/>
      <c r="Q675"/>
    </row>
    <row r="676" spans="1:17" ht="15" x14ac:dyDescent="0.25">
      <c r="A676" s="1066"/>
      <c r="B676" s="1065"/>
      <c r="C676" s="1065"/>
      <c r="D676" s="1065"/>
      <c r="E676" s="1066"/>
      <c r="F676" s="1066"/>
      <c r="G676" s="1066"/>
      <c r="H676" s="1066"/>
      <c r="I676" s="1066"/>
      <c r="J676" s="1066"/>
      <c r="K676" s="1056"/>
      <c r="L676" s="466"/>
      <c r="M676" s="466"/>
      <c r="N676" s="466"/>
      <c r="O676" s="466"/>
      <c r="P676" s="466"/>
      <c r="Q676"/>
    </row>
    <row r="677" spans="1:17" ht="15" x14ac:dyDescent="0.25">
      <c r="A677" s="1066"/>
      <c r="B677" s="1065"/>
      <c r="C677" s="1065"/>
      <c r="D677" s="1065"/>
      <c r="E677" s="1066"/>
      <c r="F677" s="1066"/>
      <c r="G677" s="1066"/>
      <c r="H677" s="1066"/>
      <c r="I677" s="1066"/>
      <c r="J677" s="1066"/>
      <c r="K677" s="1056"/>
      <c r="L677" s="466"/>
      <c r="M677" s="466"/>
      <c r="N677" s="466"/>
      <c r="O677" s="466"/>
      <c r="P677" s="466"/>
      <c r="Q677"/>
    </row>
    <row r="678" spans="1:17" ht="15" x14ac:dyDescent="0.25">
      <c r="A678" s="1066"/>
      <c r="B678" s="1065"/>
      <c r="C678" s="1065"/>
      <c r="D678" s="1065"/>
      <c r="E678" s="1066"/>
      <c r="F678" s="1066"/>
      <c r="G678" s="1066"/>
      <c r="H678" s="1066"/>
      <c r="I678" s="1066"/>
      <c r="J678" s="1066"/>
      <c r="K678" s="1056"/>
      <c r="L678" s="466"/>
      <c r="M678" s="466"/>
      <c r="N678" s="466"/>
      <c r="O678" s="466"/>
      <c r="P678" s="466"/>
      <c r="Q678"/>
    </row>
    <row r="679" spans="1:17" ht="15" x14ac:dyDescent="0.25">
      <c r="A679" s="1066"/>
      <c r="B679" s="1065"/>
      <c r="C679" s="1065"/>
      <c r="D679" s="1065"/>
      <c r="E679" s="1066"/>
      <c r="F679" s="1066"/>
      <c r="G679" s="1066"/>
      <c r="H679" s="1066"/>
      <c r="I679" s="1066"/>
      <c r="J679" s="1066"/>
      <c r="K679" s="1056"/>
      <c r="L679" s="466"/>
      <c r="M679" s="466"/>
      <c r="N679" s="466"/>
      <c r="O679" s="466"/>
      <c r="P679" s="466"/>
      <c r="Q679"/>
    </row>
    <row r="680" spans="1:17" ht="15" x14ac:dyDescent="0.25">
      <c r="A680" s="1066"/>
      <c r="B680" s="1065"/>
      <c r="C680" s="1065"/>
      <c r="D680" s="1065"/>
      <c r="E680" s="1066"/>
      <c r="F680" s="1066"/>
      <c r="G680" s="1066"/>
      <c r="H680" s="1066"/>
      <c r="I680" s="1066"/>
      <c r="J680" s="1066"/>
      <c r="K680" s="1056"/>
      <c r="L680" s="466"/>
      <c r="M680" s="466"/>
      <c r="N680" s="466"/>
      <c r="O680" s="466"/>
      <c r="P680" s="466"/>
      <c r="Q680"/>
    </row>
    <row r="681" spans="1:17" ht="15" x14ac:dyDescent="0.25">
      <c r="A681" s="1066"/>
      <c r="B681" s="1065"/>
      <c r="C681" s="1065"/>
      <c r="D681" s="1065"/>
      <c r="E681" s="1066"/>
      <c r="F681" s="1066"/>
      <c r="G681" s="1066"/>
      <c r="H681" s="1066"/>
      <c r="I681" s="1066"/>
      <c r="J681" s="1066"/>
      <c r="K681" s="1056"/>
      <c r="L681" s="466"/>
      <c r="M681" s="466"/>
      <c r="N681" s="466"/>
      <c r="O681" s="466"/>
      <c r="P681" s="466"/>
      <c r="Q681"/>
    </row>
    <row r="682" spans="1:17" ht="15" x14ac:dyDescent="0.25">
      <c r="A682" s="1066"/>
      <c r="B682" s="1065"/>
      <c r="C682" s="1065"/>
      <c r="D682" s="1065"/>
      <c r="E682" s="1066"/>
      <c r="F682" s="1066"/>
      <c r="G682" s="1066"/>
      <c r="H682" s="1066"/>
      <c r="I682" s="1066"/>
      <c r="J682" s="1066"/>
      <c r="K682" s="1056"/>
      <c r="L682" s="466"/>
      <c r="M682" s="466"/>
      <c r="N682" s="466"/>
      <c r="O682" s="466"/>
      <c r="P682" s="466"/>
      <c r="Q682"/>
    </row>
    <row r="683" spans="1:17" ht="15" x14ac:dyDescent="0.25">
      <c r="A683" s="1066"/>
      <c r="B683" s="1065"/>
      <c r="C683" s="1065"/>
      <c r="D683" s="1065"/>
      <c r="E683" s="1066"/>
      <c r="F683" s="1066"/>
      <c r="G683" s="1066"/>
      <c r="H683" s="1066"/>
      <c r="I683" s="1066"/>
      <c r="J683" s="1066"/>
      <c r="K683" s="1056"/>
      <c r="L683" s="466"/>
      <c r="M683" s="466"/>
      <c r="N683" s="466"/>
      <c r="O683" s="466"/>
      <c r="P683" s="466"/>
      <c r="Q683"/>
    </row>
    <row r="684" spans="1:17" ht="15" x14ac:dyDescent="0.25">
      <c r="A684" s="1066"/>
      <c r="B684" s="1065"/>
      <c r="C684" s="1065"/>
      <c r="D684" s="1065"/>
      <c r="E684" s="1066"/>
      <c r="F684" s="1066"/>
      <c r="G684" s="1066"/>
      <c r="H684" s="1066"/>
      <c r="I684" s="1066"/>
      <c r="J684" s="1066"/>
      <c r="K684" s="1056"/>
      <c r="L684" s="466"/>
      <c r="M684" s="466"/>
      <c r="N684" s="466"/>
      <c r="O684" s="466"/>
      <c r="P684" s="466"/>
      <c r="Q684"/>
    </row>
    <row r="685" spans="1:17" ht="15" x14ac:dyDescent="0.25">
      <c r="A685" s="1066"/>
      <c r="B685" s="1065"/>
      <c r="C685" s="1065"/>
      <c r="D685" s="1065"/>
      <c r="E685" s="1066"/>
      <c r="F685" s="1066"/>
      <c r="G685" s="1066"/>
      <c r="H685" s="1066"/>
      <c r="I685" s="1066"/>
      <c r="J685" s="1066"/>
      <c r="K685" s="1056"/>
      <c r="L685" s="466"/>
      <c r="M685" s="466"/>
      <c r="N685" s="466"/>
      <c r="O685" s="466"/>
      <c r="P685" s="466"/>
      <c r="Q685"/>
    </row>
    <row r="686" spans="1:17" ht="15" x14ac:dyDescent="0.25">
      <c r="A686" s="1066"/>
      <c r="B686" s="1065"/>
      <c r="C686" s="1065"/>
      <c r="D686" s="1065"/>
      <c r="E686" s="1066"/>
      <c r="F686" s="1066"/>
      <c r="G686" s="1066"/>
      <c r="H686" s="1066"/>
      <c r="I686" s="1066"/>
      <c r="J686" s="1066"/>
      <c r="K686" s="1056"/>
      <c r="L686" s="466"/>
      <c r="M686" s="466"/>
      <c r="N686" s="466"/>
      <c r="O686" s="466"/>
      <c r="P686" s="466"/>
      <c r="Q686"/>
    </row>
    <row r="687" spans="1:17" ht="15" x14ac:dyDescent="0.25">
      <c r="A687" s="1066"/>
      <c r="B687" s="1065"/>
      <c r="C687" s="1065"/>
      <c r="D687" s="1065"/>
      <c r="E687" s="1066"/>
      <c r="F687" s="1066"/>
      <c r="G687" s="1066"/>
      <c r="H687" s="1066"/>
      <c r="I687" s="1066"/>
      <c r="J687" s="1066"/>
      <c r="K687" s="1056"/>
      <c r="L687" s="466"/>
      <c r="M687" s="466"/>
      <c r="N687" s="466"/>
      <c r="O687" s="466"/>
      <c r="P687" s="466"/>
      <c r="Q687"/>
    </row>
  </sheetData>
  <mergeCells count="548">
    <mergeCell ref="AT368:AX368"/>
    <mergeCell ref="AZ368:BD368"/>
    <mergeCell ref="BF368:BJ368"/>
    <mergeCell ref="BL368:BP368"/>
    <mergeCell ref="BR368:BV368"/>
    <mergeCell ref="BX368:CB368"/>
    <mergeCell ref="CD368:CH368"/>
    <mergeCell ref="A369:C369"/>
    <mergeCell ref="P369:T369"/>
    <mergeCell ref="V369:Z369"/>
    <mergeCell ref="AB369:AF369"/>
    <mergeCell ref="AH369:AL369"/>
    <mergeCell ref="AN369:AR369"/>
    <mergeCell ref="AT369:AX369"/>
    <mergeCell ref="AZ369:BD369"/>
    <mergeCell ref="BF369:BJ369"/>
    <mergeCell ref="BL369:BP369"/>
    <mergeCell ref="BR369:BV369"/>
    <mergeCell ref="BX369:CB369"/>
    <mergeCell ref="CD369:CH369"/>
    <mergeCell ref="A350:A353"/>
    <mergeCell ref="A354:A357"/>
    <mergeCell ref="A358:A361"/>
    <mergeCell ref="A362:A365"/>
    <mergeCell ref="P368:T368"/>
    <mergeCell ref="V368:Z368"/>
    <mergeCell ref="AB368:AF368"/>
    <mergeCell ref="AH368:AL368"/>
    <mergeCell ref="AN368:AR368"/>
    <mergeCell ref="AN346:AS346"/>
    <mergeCell ref="AT346:AY346"/>
    <mergeCell ref="AZ346:BE346"/>
    <mergeCell ref="BF346:BK346"/>
    <mergeCell ref="BL346:BQ346"/>
    <mergeCell ref="BR346:BW346"/>
    <mergeCell ref="BX346:CC346"/>
    <mergeCell ref="CD346:CI346"/>
    <mergeCell ref="CJ346:CO346"/>
    <mergeCell ref="A346:A349"/>
    <mergeCell ref="B346:B349"/>
    <mergeCell ref="C346:C349"/>
    <mergeCell ref="D346:I346"/>
    <mergeCell ref="J346:O346"/>
    <mergeCell ref="P346:U346"/>
    <mergeCell ref="V346:AA346"/>
    <mergeCell ref="AB346:AG346"/>
    <mergeCell ref="AH346:AM346"/>
    <mergeCell ref="AN345:AS345"/>
    <mergeCell ref="AT345:AY345"/>
    <mergeCell ref="AZ345:BE345"/>
    <mergeCell ref="BF345:BK345"/>
    <mergeCell ref="BL345:BQ345"/>
    <mergeCell ref="BR345:BW345"/>
    <mergeCell ref="BX345:CC345"/>
    <mergeCell ref="CD345:CI345"/>
    <mergeCell ref="CJ345:CO345"/>
    <mergeCell ref="P342:AM343"/>
    <mergeCell ref="AN342:AY343"/>
    <mergeCell ref="AZ342:BK343"/>
    <mergeCell ref="BL342:BW343"/>
    <mergeCell ref="BX342:CO343"/>
    <mergeCell ref="A344:C345"/>
    <mergeCell ref="D344:O345"/>
    <mergeCell ref="P344:U344"/>
    <mergeCell ref="X344:Z344"/>
    <mergeCell ref="AB344:AG344"/>
    <mergeCell ref="AJ344:AL344"/>
    <mergeCell ref="AN344:AS344"/>
    <mergeCell ref="AV344:AX344"/>
    <mergeCell ref="AZ344:BE344"/>
    <mergeCell ref="BH344:BJ344"/>
    <mergeCell ref="BL344:BQ344"/>
    <mergeCell ref="BT344:BV344"/>
    <mergeCell ref="BX344:CC344"/>
    <mergeCell ref="CF344:CH344"/>
    <mergeCell ref="CJ344:CO344"/>
    <mergeCell ref="P345:U345"/>
    <mergeCell ref="V345:AA345"/>
    <mergeCell ref="AB345:AG345"/>
    <mergeCell ref="AH345:AM345"/>
    <mergeCell ref="BR183:BV183"/>
    <mergeCell ref="BX183:CB183"/>
    <mergeCell ref="CD183:CH183"/>
    <mergeCell ref="A184:C184"/>
    <mergeCell ref="P184:T184"/>
    <mergeCell ref="V184:Z184"/>
    <mergeCell ref="AB184:AF184"/>
    <mergeCell ref="AH184:AL184"/>
    <mergeCell ref="AN184:AR184"/>
    <mergeCell ref="AT184:AX184"/>
    <mergeCell ref="AZ184:BD184"/>
    <mergeCell ref="BF184:BJ184"/>
    <mergeCell ref="BL184:BP184"/>
    <mergeCell ref="BR184:BV184"/>
    <mergeCell ref="BX184:CB184"/>
    <mergeCell ref="CD184:CH184"/>
    <mergeCell ref="P183:T183"/>
    <mergeCell ref="V183:Z183"/>
    <mergeCell ref="AB183:AF183"/>
    <mergeCell ref="AH183:AL183"/>
    <mergeCell ref="AN183:AR183"/>
    <mergeCell ref="AT183:AX183"/>
    <mergeCell ref="AZ183:BD183"/>
    <mergeCell ref="BF183:BJ183"/>
    <mergeCell ref="BL183:BP183"/>
    <mergeCell ref="BF161:BK161"/>
    <mergeCell ref="BL161:BQ161"/>
    <mergeCell ref="BR161:BW161"/>
    <mergeCell ref="BX161:CC161"/>
    <mergeCell ref="CD161:CI161"/>
    <mergeCell ref="CJ161:CO161"/>
    <mergeCell ref="A165:A168"/>
    <mergeCell ref="A169:A172"/>
    <mergeCell ref="A173:A176"/>
    <mergeCell ref="D161:I161"/>
    <mergeCell ref="J161:O161"/>
    <mergeCell ref="P161:U161"/>
    <mergeCell ref="V161:AA161"/>
    <mergeCell ref="AB161:AG161"/>
    <mergeCell ref="AH161:AM161"/>
    <mergeCell ref="AN161:AS161"/>
    <mergeCell ref="AT161:AY161"/>
    <mergeCell ref="AZ161:BE161"/>
    <mergeCell ref="AN160:AS160"/>
    <mergeCell ref="AT160:AY160"/>
    <mergeCell ref="AZ160:BE160"/>
    <mergeCell ref="BF160:BK160"/>
    <mergeCell ref="BL160:BQ160"/>
    <mergeCell ref="BR160:BW160"/>
    <mergeCell ref="BX160:CC160"/>
    <mergeCell ref="CD160:CI160"/>
    <mergeCell ref="CJ160:CO160"/>
    <mergeCell ref="P157:AM158"/>
    <mergeCell ref="AN157:AY158"/>
    <mergeCell ref="AZ157:BK158"/>
    <mergeCell ref="BL157:BW158"/>
    <mergeCell ref="BX157:CO158"/>
    <mergeCell ref="A159:C160"/>
    <mergeCell ref="D159:O160"/>
    <mergeCell ref="P159:U159"/>
    <mergeCell ref="X159:Z159"/>
    <mergeCell ref="AB159:AG159"/>
    <mergeCell ref="AJ159:AL159"/>
    <mergeCell ref="AN159:AS159"/>
    <mergeCell ref="AV159:AX159"/>
    <mergeCell ref="AZ159:BE159"/>
    <mergeCell ref="BH159:BJ159"/>
    <mergeCell ref="BL159:BQ159"/>
    <mergeCell ref="BT159:BV159"/>
    <mergeCell ref="BX159:CC159"/>
    <mergeCell ref="CF159:CH159"/>
    <mergeCell ref="CJ159:CO159"/>
    <mergeCell ref="P160:U160"/>
    <mergeCell ref="V160:AA160"/>
    <mergeCell ref="AB160:AG160"/>
    <mergeCell ref="AH160:AM160"/>
    <mergeCell ref="A376:A379"/>
    <mergeCell ref="B376:B379"/>
    <mergeCell ref="C376:C379"/>
    <mergeCell ref="D376:D379"/>
    <mergeCell ref="E376:J376"/>
    <mergeCell ref="L376:Q376"/>
    <mergeCell ref="A610:J610"/>
    <mergeCell ref="A611:A614"/>
    <mergeCell ref="B611:B614"/>
    <mergeCell ref="C611:C614"/>
    <mergeCell ref="D611:D614"/>
    <mergeCell ref="E611:J611"/>
    <mergeCell ref="A281:C281"/>
    <mergeCell ref="BF280:BJ280"/>
    <mergeCell ref="BL280:BP280"/>
    <mergeCell ref="BR280:BV280"/>
    <mergeCell ref="BX280:CB280"/>
    <mergeCell ref="CD280:CH280"/>
    <mergeCell ref="AB280:AF280"/>
    <mergeCell ref="AH280:AL280"/>
    <mergeCell ref="AN280:AR280"/>
    <mergeCell ref="AT280:AX280"/>
    <mergeCell ref="AZ280:BD280"/>
    <mergeCell ref="P280:T280"/>
    <mergeCell ref="P281:T281"/>
    <mergeCell ref="V281:Z281"/>
    <mergeCell ref="AB281:AF281"/>
    <mergeCell ref="AH281:AL281"/>
    <mergeCell ref="AN281:AR281"/>
    <mergeCell ref="AT281:AX281"/>
    <mergeCell ref="AZ281:BD281"/>
    <mergeCell ref="BF281:BJ281"/>
    <mergeCell ref="BL281:BP281"/>
    <mergeCell ref="BR281:BV281"/>
    <mergeCell ref="BX281:CB281"/>
    <mergeCell ref="CJ190:CO190"/>
    <mergeCell ref="V191:AA191"/>
    <mergeCell ref="AH191:AM191"/>
    <mergeCell ref="AT191:AY191"/>
    <mergeCell ref="BF191:BK191"/>
    <mergeCell ref="BR191:BW191"/>
    <mergeCell ref="CD191:CI191"/>
    <mergeCell ref="P190:U190"/>
    <mergeCell ref="X190:Z190"/>
    <mergeCell ref="AB190:AG190"/>
    <mergeCell ref="AJ190:AL190"/>
    <mergeCell ref="AN190:AS190"/>
    <mergeCell ref="AV190:AX190"/>
    <mergeCell ref="AZ190:BE190"/>
    <mergeCell ref="BH190:BJ190"/>
    <mergeCell ref="BL190:BQ190"/>
    <mergeCell ref="BT190:BV190"/>
    <mergeCell ref="BX190:CC190"/>
    <mergeCell ref="CF190:CH190"/>
    <mergeCell ref="P191:U191"/>
    <mergeCell ref="AB191:AG191"/>
    <mergeCell ref="AN191:AS191"/>
    <mergeCell ref="CD281:CH281"/>
    <mergeCell ref="V280:Z280"/>
    <mergeCell ref="A192:A195"/>
    <mergeCell ref="B192:B195"/>
    <mergeCell ref="C192:C195"/>
    <mergeCell ref="D192:I192"/>
    <mergeCell ref="J192:O192"/>
    <mergeCell ref="BX191:CC191"/>
    <mergeCell ref="CJ191:CO191"/>
    <mergeCell ref="P192:U192"/>
    <mergeCell ref="V192:AA192"/>
    <mergeCell ref="AB192:AG192"/>
    <mergeCell ref="AH192:AM192"/>
    <mergeCell ref="AN192:AS192"/>
    <mergeCell ref="AT192:AY192"/>
    <mergeCell ref="AZ192:BE192"/>
    <mergeCell ref="BF192:BK192"/>
    <mergeCell ref="BL192:BQ192"/>
    <mergeCell ref="BR192:BW192"/>
    <mergeCell ref="BX192:CC192"/>
    <mergeCell ref="CD192:CI192"/>
    <mergeCell ref="CJ192:CO192"/>
    <mergeCell ref="AZ191:BE191"/>
    <mergeCell ref="BL191:BQ191"/>
    <mergeCell ref="BX96:CB96"/>
    <mergeCell ref="CD96:CH96"/>
    <mergeCell ref="AB5:AG5"/>
    <mergeCell ref="AJ5:AL5"/>
    <mergeCell ref="AB6:AG6"/>
    <mergeCell ref="AH6:AM6"/>
    <mergeCell ref="AB7:AG7"/>
    <mergeCell ref="AH7:AM7"/>
    <mergeCell ref="AB95:AF95"/>
    <mergeCell ref="AH95:AL95"/>
    <mergeCell ref="AB96:AF96"/>
    <mergeCell ref="AH96:AL96"/>
    <mergeCell ref="AT96:AX96"/>
    <mergeCell ref="AZ96:BD96"/>
    <mergeCell ref="BF96:BJ96"/>
    <mergeCell ref="BL96:BP96"/>
    <mergeCell ref="BR96:BV96"/>
    <mergeCell ref="BX7:CC7"/>
    <mergeCell ref="CD7:CI7"/>
    <mergeCell ref="BX5:CC5"/>
    <mergeCell ref="CF5:CH5"/>
    <mergeCell ref="CJ7:CO7"/>
    <mergeCell ref="AN95:AR95"/>
    <mergeCell ref="AT95:AX95"/>
    <mergeCell ref="AZ95:BD95"/>
    <mergeCell ref="BF95:BJ95"/>
    <mergeCell ref="BL95:BP95"/>
    <mergeCell ref="BR95:BV95"/>
    <mergeCell ref="BX95:CB95"/>
    <mergeCell ref="CD95:CH95"/>
    <mergeCell ref="AT7:AY7"/>
    <mergeCell ref="AZ7:BE7"/>
    <mergeCell ref="BF7:BK7"/>
    <mergeCell ref="BL7:BQ7"/>
    <mergeCell ref="BR7:BW7"/>
    <mergeCell ref="CJ5:CO5"/>
    <mergeCell ref="AN6:AS6"/>
    <mergeCell ref="AT6:AY6"/>
    <mergeCell ref="AZ6:BE6"/>
    <mergeCell ref="BF6:BK6"/>
    <mergeCell ref="BL6:BQ6"/>
    <mergeCell ref="BR6:BW6"/>
    <mergeCell ref="BX6:CC6"/>
    <mergeCell ref="CD6:CI6"/>
    <mergeCell ref="CJ6:CO6"/>
    <mergeCell ref="AV5:AX5"/>
    <mergeCell ref="AZ5:BE5"/>
    <mergeCell ref="BH5:BJ5"/>
    <mergeCell ref="BL5:BQ5"/>
    <mergeCell ref="BT5:BV5"/>
    <mergeCell ref="AN5:AS5"/>
    <mergeCell ref="AN7:AS7"/>
    <mergeCell ref="AN96:AR96"/>
    <mergeCell ref="J7:O7"/>
    <mergeCell ref="P5:U5"/>
    <mergeCell ref="X5:Z5"/>
    <mergeCell ref="P6:U6"/>
    <mergeCell ref="V6:AA6"/>
    <mergeCell ref="P7:U7"/>
    <mergeCell ref="V7:AA7"/>
    <mergeCell ref="A50:A52"/>
    <mergeCell ref="A53:A56"/>
    <mergeCell ref="A57:A60"/>
    <mergeCell ref="A61:A64"/>
    <mergeCell ref="A65:A68"/>
    <mergeCell ref="P95:T95"/>
    <mergeCell ref="V95:Z95"/>
    <mergeCell ref="P96:T96"/>
    <mergeCell ref="V96:Z96"/>
    <mergeCell ref="A15:A18"/>
    <mergeCell ref="A19:A22"/>
    <mergeCell ref="A23:A26"/>
    <mergeCell ref="A27:A29"/>
    <mergeCell ref="A30:A33"/>
    <mergeCell ref="A34:A37"/>
    <mergeCell ref="A38:A41"/>
    <mergeCell ref="A42:A45"/>
    <mergeCell ref="A46:A49"/>
    <mergeCell ref="D190:O191"/>
    <mergeCell ref="A190:C191"/>
    <mergeCell ref="A100:C101"/>
    <mergeCell ref="P100:AM101"/>
    <mergeCell ref="AN100:AY101"/>
    <mergeCell ref="AZ100:BK101"/>
    <mergeCell ref="AZ3:BK4"/>
    <mergeCell ref="BL3:BW4"/>
    <mergeCell ref="BX3:CO4"/>
    <mergeCell ref="AN188:AY189"/>
    <mergeCell ref="AZ188:BK189"/>
    <mergeCell ref="BL188:BW189"/>
    <mergeCell ref="BX188:CO189"/>
    <mergeCell ref="P3:AM4"/>
    <mergeCell ref="P188:AM189"/>
    <mergeCell ref="A7:A10"/>
    <mergeCell ref="B7:B10"/>
    <mergeCell ref="C7:C10"/>
    <mergeCell ref="D7:I7"/>
    <mergeCell ref="A96:C96"/>
    <mergeCell ref="D5:O6"/>
    <mergeCell ref="A5:C6"/>
    <mergeCell ref="AN3:AY4"/>
    <mergeCell ref="A11:A14"/>
    <mergeCell ref="BL100:BW101"/>
    <mergeCell ref="BX100:CO101"/>
    <mergeCell ref="AN102:AS102"/>
    <mergeCell ref="AV102:AX102"/>
    <mergeCell ref="AZ102:BE102"/>
    <mergeCell ref="BH102:BJ102"/>
    <mergeCell ref="BL102:BQ102"/>
    <mergeCell ref="BT102:BV102"/>
    <mergeCell ref="BX102:CC102"/>
    <mergeCell ref="CF102:CH102"/>
    <mergeCell ref="CJ102:CO102"/>
    <mergeCell ref="P103:U103"/>
    <mergeCell ref="V103:AA103"/>
    <mergeCell ref="AB103:AG103"/>
    <mergeCell ref="AH103:AM103"/>
    <mergeCell ref="AN103:AS103"/>
    <mergeCell ref="AT103:AY103"/>
    <mergeCell ref="AZ103:BE103"/>
    <mergeCell ref="BF103:BK103"/>
    <mergeCell ref="BL103:BQ103"/>
    <mergeCell ref="J104:O104"/>
    <mergeCell ref="P104:U104"/>
    <mergeCell ref="V104:AA104"/>
    <mergeCell ref="AB104:AG104"/>
    <mergeCell ref="AH104:AM104"/>
    <mergeCell ref="AN104:AS104"/>
    <mergeCell ref="AT104:AY104"/>
    <mergeCell ref="AZ104:BE104"/>
    <mergeCell ref="BF104:BK104"/>
    <mergeCell ref="AN154:AR154"/>
    <mergeCell ref="AT154:AX154"/>
    <mergeCell ref="AZ154:BD154"/>
    <mergeCell ref="BF154:BJ154"/>
    <mergeCell ref="BL154:BP154"/>
    <mergeCell ref="BR103:BW103"/>
    <mergeCell ref="BX103:CC103"/>
    <mergeCell ref="CD103:CI103"/>
    <mergeCell ref="CJ103:CO103"/>
    <mergeCell ref="BL104:BQ104"/>
    <mergeCell ref="BR104:BW104"/>
    <mergeCell ref="BX104:CC104"/>
    <mergeCell ref="CD104:CI104"/>
    <mergeCell ref="CJ104:CO104"/>
    <mergeCell ref="D102:O103"/>
    <mergeCell ref="A104:A107"/>
    <mergeCell ref="B104:B107"/>
    <mergeCell ref="C104:C107"/>
    <mergeCell ref="D104:I104"/>
    <mergeCell ref="BR154:BV154"/>
    <mergeCell ref="BX154:CB154"/>
    <mergeCell ref="CD154:CH154"/>
    <mergeCell ref="P155:T155"/>
    <mergeCell ref="V155:Z155"/>
    <mergeCell ref="AB155:AF155"/>
    <mergeCell ref="AH155:AL155"/>
    <mergeCell ref="AN155:AR155"/>
    <mergeCell ref="AT155:AX155"/>
    <mergeCell ref="AZ155:BD155"/>
    <mergeCell ref="BF155:BJ155"/>
    <mergeCell ref="BL155:BP155"/>
    <mergeCell ref="BR155:BV155"/>
    <mergeCell ref="BX155:CB155"/>
    <mergeCell ref="CD155:CH155"/>
    <mergeCell ref="P154:T154"/>
    <mergeCell ref="V154:Z154"/>
    <mergeCell ref="AB154:AF154"/>
    <mergeCell ref="AH154:AL154"/>
    <mergeCell ref="AJ102:AL102"/>
    <mergeCell ref="AB102:AG102"/>
    <mergeCell ref="X102:Z102"/>
    <mergeCell ref="P102:U102"/>
    <mergeCell ref="D100:O101"/>
    <mergeCell ref="A285:C286"/>
    <mergeCell ref="D285:O286"/>
    <mergeCell ref="P285:AM286"/>
    <mergeCell ref="AN285:AY286"/>
    <mergeCell ref="A223:A226"/>
    <mergeCell ref="A227:A230"/>
    <mergeCell ref="A231:A234"/>
    <mergeCell ref="A235:A237"/>
    <mergeCell ref="A238:A241"/>
    <mergeCell ref="A242:A245"/>
    <mergeCell ref="A246:A249"/>
    <mergeCell ref="A250:A253"/>
    <mergeCell ref="A254:A257"/>
    <mergeCell ref="A258:A261"/>
    <mergeCell ref="A262:A264"/>
    <mergeCell ref="A265:A268"/>
    <mergeCell ref="A269:A271"/>
    <mergeCell ref="A272:A274"/>
    <mergeCell ref="A275:A277"/>
    <mergeCell ref="AZ285:BK286"/>
    <mergeCell ref="BL285:BW286"/>
    <mergeCell ref="BX285:CO286"/>
    <mergeCell ref="A287:C288"/>
    <mergeCell ref="D287:O288"/>
    <mergeCell ref="P287:U287"/>
    <mergeCell ref="X287:Z287"/>
    <mergeCell ref="AB287:AG287"/>
    <mergeCell ref="AJ287:AL287"/>
    <mergeCell ref="AN287:AS287"/>
    <mergeCell ref="AV287:AX287"/>
    <mergeCell ref="AZ287:BE287"/>
    <mergeCell ref="BH287:BJ287"/>
    <mergeCell ref="BL287:BQ287"/>
    <mergeCell ref="BT287:BV287"/>
    <mergeCell ref="BX287:CC287"/>
    <mergeCell ref="CF287:CH287"/>
    <mergeCell ref="CJ287:CO287"/>
    <mergeCell ref="P288:U288"/>
    <mergeCell ref="V288:AA288"/>
    <mergeCell ref="AB288:AG288"/>
    <mergeCell ref="AH288:AM288"/>
    <mergeCell ref="AN288:AS288"/>
    <mergeCell ref="AT288:AY288"/>
    <mergeCell ref="AZ288:BE288"/>
    <mergeCell ref="BF288:BK288"/>
    <mergeCell ref="BL288:BQ288"/>
    <mergeCell ref="BR288:BW288"/>
    <mergeCell ref="BX288:CC288"/>
    <mergeCell ref="CD288:CI288"/>
    <mergeCell ref="CJ288:CO288"/>
    <mergeCell ref="A289:A292"/>
    <mergeCell ref="B289:B292"/>
    <mergeCell ref="C289:C292"/>
    <mergeCell ref="D289:I289"/>
    <mergeCell ref="J289:O289"/>
    <mergeCell ref="P289:U289"/>
    <mergeCell ref="V289:AA289"/>
    <mergeCell ref="AB289:AG289"/>
    <mergeCell ref="AH289:AM289"/>
    <mergeCell ref="AN289:AS289"/>
    <mergeCell ref="AT289:AY289"/>
    <mergeCell ref="AZ289:BE289"/>
    <mergeCell ref="BF289:BK289"/>
    <mergeCell ref="BL289:BQ289"/>
    <mergeCell ref="BR289:BW289"/>
    <mergeCell ref="BX289:CC289"/>
    <mergeCell ref="CD289:CI289"/>
    <mergeCell ref="CJ289:CO289"/>
    <mergeCell ref="P339:T339"/>
    <mergeCell ref="V339:Z339"/>
    <mergeCell ref="AB339:AF339"/>
    <mergeCell ref="AH339:AL339"/>
    <mergeCell ref="AN339:AR339"/>
    <mergeCell ref="AT339:AX339"/>
    <mergeCell ref="AZ339:BD339"/>
    <mergeCell ref="BF339:BJ339"/>
    <mergeCell ref="BL339:BP339"/>
    <mergeCell ref="BR339:BV339"/>
    <mergeCell ref="BX339:CB339"/>
    <mergeCell ref="CD339:CH339"/>
    <mergeCell ref="BR340:BV340"/>
    <mergeCell ref="BX340:CB340"/>
    <mergeCell ref="CD340:CH340"/>
    <mergeCell ref="A335:A338"/>
    <mergeCell ref="A331:A334"/>
    <mergeCell ref="A327:A330"/>
    <mergeCell ref="A323:A326"/>
    <mergeCell ref="A319:A322"/>
    <mergeCell ref="A315:A318"/>
    <mergeCell ref="P340:T340"/>
    <mergeCell ref="V340:Z340"/>
    <mergeCell ref="AB340:AF340"/>
    <mergeCell ref="AH340:AL340"/>
    <mergeCell ref="AN340:AR340"/>
    <mergeCell ref="AT340:AX340"/>
    <mergeCell ref="AZ340:BD340"/>
    <mergeCell ref="BF340:BJ340"/>
    <mergeCell ref="BL340:BP340"/>
    <mergeCell ref="A311:A314"/>
    <mergeCell ref="A308:A310"/>
    <mergeCell ref="A305:A307"/>
    <mergeCell ref="A301:A304"/>
    <mergeCell ref="A297:A300"/>
    <mergeCell ref="A293:A296"/>
    <mergeCell ref="A108:A111"/>
    <mergeCell ref="A112:A115"/>
    <mergeCell ref="A116:A119"/>
    <mergeCell ref="A120:A122"/>
    <mergeCell ref="A123:A125"/>
    <mergeCell ref="A126:A129"/>
    <mergeCell ref="A130:A133"/>
    <mergeCell ref="A134:A137"/>
    <mergeCell ref="A138:A141"/>
    <mergeCell ref="A142:A145"/>
    <mergeCell ref="A146:A149"/>
    <mergeCell ref="A150:A153"/>
    <mergeCell ref="A200:A203"/>
    <mergeCell ref="A204:A207"/>
    <mergeCell ref="A208:A211"/>
    <mergeCell ref="A212:A214"/>
    <mergeCell ref="A215:A218"/>
    <mergeCell ref="A219:A222"/>
    <mergeCell ref="A278:A279"/>
    <mergeCell ref="A69:A72"/>
    <mergeCell ref="A73:A76"/>
    <mergeCell ref="A77:A79"/>
    <mergeCell ref="A80:A83"/>
    <mergeCell ref="A84:A86"/>
    <mergeCell ref="A87:A89"/>
    <mergeCell ref="A90:A92"/>
    <mergeCell ref="A93:A94"/>
    <mergeCell ref="A196:A199"/>
    <mergeCell ref="A102:C103"/>
    <mergeCell ref="A161:A164"/>
    <mergeCell ref="B161:B164"/>
    <mergeCell ref="C161:C164"/>
    <mergeCell ref="A177:A1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47E6-047E-4910-B661-10070664071B}">
  <dimension ref="A1:CO62"/>
  <sheetViews>
    <sheetView zoomScale="70" zoomScaleNormal="70" workbookViewId="0">
      <pane xSplit="3" topLeftCell="D1" activePane="topRight" state="frozen"/>
      <selection activeCell="A9" sqref="A9"/>
      <selection pane="topRight" activeCell="D44" sqref="D44:O45"/>
    </sheetView>
  </sheetViews>
  <sheetFormatPr defaultRowHeight="15" x14ac:dyDescent="0.25"/>
  <cols>
    <col min="1" max="1" width="5.28515625" style="302" customWidth="1"/>
    <col min="2" max="2" width="36.7109375" customWidth="1"/>
    <col min="4" max="93" width="8.28515625" customWidth="1"/>
  </cols>
  <sheetData>
    <row r="1" spans="1:93" ht="15.75" thickBot="1" x14ac:dyDescent="0.3"/>
    <row r="2" spans="1:93" x14ac:dyDescent="0.25">
      <c r="P2" s="1176">
        <v>2018</v>
      </c>
      <c r="Q2" s="1177"/>
      <c r="R2" s="1177"/>
      <c r="S2" s="1177"/>
      <c r="T2" s="1177"/>
      <c r="U2" s="1177"/>
      <c r="V2" s="1177"/>
      <c r="W2" s="1177"/>
      <c r="X2" s="1177"/>
      <c r="Y2" s="1177"/>
      <c r="Z2" s="1177"/>
      <c r="AA2" s="1177"/>
      <c r="AB2" s="1177"/>
      <c r="AC2" s="1177"/>
      <c r="AD2" s="1177"/>
      <c r="AE2" s="1177"/>
      <c r="AF2" s="1177"/>
      <c r="AG2" s="1177"/>
      <c r="AH2" s="1177"/>
      <c r="AI2" s="1177"/>
      <c r="AJ2" s="1177"/>
      <c r="AK2" s="1177"/>
      <c r="AL2" s="1177"/>
      <c r="AM2" s="1178"/>
      <c r="AN2" s="1176">
        <v>2019</v>
      </c>
      <c r="AO2" s="1177"/>
      <c r="AP2" s="1177"/>
      <c r="AQ2" s="1177"/>
      <c r="AR2" s="1177"/>
      <c r="AS2" s="1177"/>
      <c r="AT2" s="1177"/>
      <c r="AU2" s="1177"/>
      <c r="AV2" s="1177"/>
      <c r="AW2" s="1177"/>
      <c r="AX2" s="1177"/>
      <c r="AY2" s="1178"/>
      <c r="AZ2" s="1176">
        <v>2020</v>
      </c>
      <c r="BA2" s="1177"/>
      <c r="BB2" s="1177"/>
      <c r="BC2" s="1177"/>
      <c r="BD2" s="1177"/>
      <c r="BE2" s="1177"/>
      <c r="BF2" s="1177"/>
      <c r="BG2" s="1177"/>
      <c r="BH2" s="1177"/>
      <c r="BI2" s="1177"/>
      <c r="BJ2" s="1177"/>
      <c r="BK2" s="1178"/>
      <c r="BL2" s="1176">
        <v>2021</v>
      </c>
      <c r="BM2" s="1177"/>
      <c r="BN2" s="1177"/>
      <c r="BO2" s="1177"/>
      <c r="BP2" s="1177"/>
      <c r="BQ2" s="1177"/>
      <c r="BR2" s="1177"/>
      <c r="BS2" s="1177"/>
      <c r="BT2" s="1177"/>
      <c r="BU2" s="1177"/>
      <c r="BV2" s="1177"/>
      <c r="BW2" s="1178"/>
      <c r="BX2" s="1169">
        <v>2022</v>
      </c>
      <c r="BY2" s="1170"/>
      <c r="BZ2" s="1170"/>
      <c r="CA2" s="1170"/>
      <c r="CB2" s="1170"/>
      <c r="CC2" s="1170"/>
      <c r="CD2" s="1170"/>
      <c r="CE2" s="1170"/>
      <c r="CF2" s="1170"/>
      <c r="CG2" s="1170"/>
      <c r="CH2" s="1170"/>
      <c r="CI2" s="1170"/>
      <c r="CJ2" s="1170"/>
      <c r="CK2" s="1170"/>
      <c r="CL2" s="1170"/>
      <c r="CM2" s="1170"/>
      <c r="CN2" s="1170"/>
      <c r="CO2" s="1171"/>
    </row>
    <row r="3" spans="1:93" ht="15.75" thickBot="1" x14ac:dyDescent="0.3">
      <c r="P3" s="1179"/>
      <c r="Q3" s="1175"/>
      <c r="R3" s="1175"/>
      <c r="S3" s="1175"/>
      <c r="T3" s="1175"/>
      <c r="U3" s="1175"/>
      <c r="V3" s="1175"/>
      <c r="W3" s="1175"/>
      <c r="X3" s="1175"/>
      <c r="Y3" s="1175"/>
      <c r="Z3" s="1175"/>
      <c r="AA3" s="1175"/>
      <c r="AB3" s="1175"/>
      <c r="AC3" s="1175"/>
      <c r="AD3" s="1175"/>
      <c r="AE3" s="1175"/>
      <c r="AF3" s="1175"/>
      <c r="AG3" s="1175"/>
      <c r="AH3" s="1175"/>
      <c r="AI3" s="1175"/>
      <c r="AJ3" s="1175"/>
      <c r="AK3" s="1175"/>
      <c r="AL3" s="1175"/>
      <c r="AM3" s="1180"/>
      <c r="AN3" s="1179"/>
      <c r="AO3" s="1175"/>
      <c r="AP3" s="1175"/>
      <c r="AQ3" s="1175"/>
      <c r="AR3" s="1175"/>
      <c r="AS3" s="1175"/>
      <c r="AT3" s="1175"/>
      <c r="AU3" s="1175"/>
      <c r="AV3" s="1175"/>
      <c r="AW3" s="1175"/>
      <c r="AX3" s="1175"/>
      <c r="AY3" s="1180"/>
      <c r="AZ3" s="1179"/>
      <c r="BA3" s="1175"/>
      <c r="BB3" s="1175"/>
      <c r="BC3" s="1175"/>
      <c r="BD3" s="1175"/>
      <c r="BE3" s="1175"/>
      <c r="BF3" s="1175"/>
      <c r="BG3" s="1175"/>
      <c r="BH3" s="1175"/>
      <c r="BI3" s="1175"/>
      <c r="BJ3" s="1175"/>
      <c r="BK3" s="1180"/>
      <c r="BL3" s="1179"/>
      <c r="BM3" s="1175"/>
      <c r="BN3" s="1175"/>
      <c r="BO3" s="1175"/>
      <c r="BP3" s="1175"/>
      <c r="BQ3" s="1175"/>
      <c r="BR3" s="1175"/>
      <c r="BS3" s="1175"/>
      <c r="BT3" s="1175"/>
      <c r="BU3" s="1175"/>
      <c r="BV3" s="1175"/>
      <c r="BW3" s="1180"/>
      <c r="BX3" s="1172"/>
      <c r="BY3" s="1173"/>
      <c r="BZ3" s="1173"/>
      <c r="CA3" s="1173"/>
      <c r="CB3" s="1173"/>
      <c r="CC3" s="1173"/>
      <c r="CD3" s="1173"/>
      <c r="CE3" s="1173"/>
      <c r="CF3" s="1173"/>
      <c r="CG3" s="1173"/>
      <c r="CH3" s="1173"/>
      <c r="CI3" s="1173"/>
      <c r="CJ3" s="1173"/>
      <c r="CK3" s="1173"/>
      <c r="CL3" s="1173"/>
      <c r="CM3" s="1173"/>
      <c r="CN3" s="1173"/>
      <c r="CO3" s="1174"/>
    </row>
    <row r="4" spans="1:93" ht="15.75" thickBot="1" x14ac:dyDescent="0.3">
      <c r="A4" s="1229" t="s">
        <v>431</v>
      </c>
      <c r="B4" s="1230"/>
      <c r="C4" s="1231"/>
      <c r="D4" s="768">
        <v>2017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70"/>
      <c r="P4" s="817" t="s">
        <v>36</v>
      </c>
      <c r="Q4" s="818"/>
      <c r="R4" s="818"/>
      <c r="S4" s="818"/>
      <c r="T4" s="818"/>
      <c r="U4" s="819"/>
      <c r="V4" s="234" t="s">
        <v>35</v>
      </c>
      <c r="W4" s="13">
        <v>1900</v>
      </c>
      <c r="X4" s="827" t="s">
        <v>191</v>
      </c>
      <c r="Y4" s="828"/>
      <c r="Z4" s="829"/>
      <c r="AA4" s="42">
        <f>ROUNDUP(W4/2*0.585,0)</f>
        <v>556</v>
      </c>
      <c r="AB4" s="817" t="s">
        <v>36</v>
      </c>
      <c r="AC4" s="818"/>
      <c r="AD4" s="818"/>
      <c r="AE4" s="818"/>
      <c r="AF4" s="818"/>
      <c r="AG4" s="819"/>
      <c r="AH4" s="234" t="s">
        <v>35</v>
      </c>
      <c r="AI4" s="13">
        <v>1900</v>
      </c>
      <c r="AJ4" s="827" t="s">
        <v>191</v>
      </c>
      <c r="AK4" s="828"/>
      <c r="AL4" s="829"/>
      <c r="AM4" s="42">
        <f>ROUNDUP(AI4/2*0.585,0)</f>
        <v>556</v>
      </c>
      <c r="AN4" s="817" t="s">
        <v>36</v>
      </c>
      <c r="AO4" s="818"/>
      <c r="AP4" s="818"/>
      <c r="AQ4" s="818"/>
      <c r="AR4" s="818"/>
      <c r="AS4" s="819"/>
      <c r="AT4" s="234" t="s">
        <v>35</v>
      </c>
      <c r="AU4" s="13">
        <v>2080</v>
      </c>
      <c r="AV4" s="827" t="s">
        <v>191</v>
      </c>
      <c r="AW4" s="828"/>
      <c r="AX4" s="829"/>
      <c r="AY4" s="42">
        <f>ROUNDUP(AU4/2*0.585,0)</f>
        <v>609</v>
      </c>
      <c r="AZ4" s="817" t="s">
        <v>36</v>
      </c>
      <c r="BA4" s="818"/>
      <c r="BB4" s="818"/>
      <c r="BC4" s="818"/>
      <c r="BD4" s="818"/>
      <c r="BE4" s="819"/>
      <c r="BF4" s="234" t="s">
        <v>35</v>
      </c>
      <c r="BG4" s="13">
        <v>2200</v>
      </c>
      <c r="BH4" s="827" t="s">
        <v>191</v>
      </c>
      <c r="BI4" s="828"/>
      <c r="BJ4" s="829"/>
      <c r="BK4" s="42">
        <f>ROUNDUP(BG4/2*0.585,0)</f>
        <v>644</v>
      </c>
      <c r="BL4" s="817" t="s">
        <v>36</v>
      </c>
      <c r="BM4" s="818"/>
      <c r="BN4" s="818"/>
      <c r="BO4" s="818"/>
      <c r="BP4" s="818"/>
      <c r="BQ4" s="819"/>
      <c r="BR4" s="234" t="s">
        <v>35</v>
      </c>
      <c r="BS4" s="13">
        <v>2350</v>
      </c>
      <c r="BT4" s="827" t="s">
        <v>191</v>
      </c>
      <c r="BU4" s="828"/>
      <c r="BV4" s="829"/>
      <c r="BW4" s="42">
        <f>ROUNDUP(BS4/2*0.585,0)</f>
        <v>688</v>
      </c>
      <c r="BX4" s="818" t="s">
        <v>36</v>
      </c>
      <c r="BY4" s="818"/>
      <c r="BZ4" s="818"/>
      <c r="CA4" s="818"/>
      <c r="CB4" s="818"/>
      <c r="CC4" s="819"/>
      <c r="CD4" s="234" t="s">
        <v>35</v>
      </c>
      <c r="CE4" s="13">
        <v>2500</v>
      </c>
      <c r="CF4" s="827" t="s">
        <v>191</v>
      </c>
      <c r="CG4" s="828"/>
      <c r="CH4" s="829"/>
      <c r="CI4" s="42">
        <f>ROUNDUP(CE4/2*0.585,0)</f>
        <v>732</v>
      </c>
      <c r="CJ4" s="817" t="s">
        <v>36</v>
      </c>
      <c r="CK4" s="818"/>
      <c r="CL4" s="818"/>
      <c r="CM4" s="818"/>
      <c r="CN4" s="818"/>
      <c r="CO4" s="819"/>
    </row>
    <row r="5" spans="1:93" ht="16.5" thickBot="1" x14ac:dyDescent="0.3">
      <c r="A5" s="1232"/>
      <c r="B5" s="1233"/>
      <c r="C5" s="1234"/>
      <c r="D5" s="771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820" t="s">
        <v>429</v>
      </c>
      <c r="Q5" s="821"/>
      <c r="R5" s="821"/>
      <c r="S5" s="821"/>
      <c r="T5" s="821"/>
      <c r="U5" s="822"/>
      <c r="V5" s="820" t="s">
        <v>430</v>
      </c>
      <c r="W5" s="821"/>
      <c r="X5" s="821"/>
      <c r="Y5" s="821"/>
      <c r="Z5" s="821"/>
      <c r="AA5" s="822"/>
      <c r="AB5" s="820" t="s">
        <v>281</v>
      </c>
      <c r="AC5" s="821"/>
      <c r="AD5" s="821"/>
      <c r="AE5" s="821"/>
      <c r="AF5" s="821"/>
      <c r="AG5" s="822"/>
      <c r="AH5" s="820" t="s">
        <v>39</v>
      </c>
      <c r="AI5" s="821"/>
      <c r="AJ5" s="821"/>
      <c r="AK5" s="821"/>
      <c r="AL5" s="821"/>
      <c r="AM5" s="822"/>
      <c r="AN5" s="823" t="s">
        <v>166</v>
      </c>
      <c r="AO5" s="824"/>
      <c r="AP5" s="824"/>
      <c r="AQ5" s="824"/>
      <c r="AR5" s="824"/>
      <c r="AS5" s="825"/>
      <c r="AT5" s="823" t="s">
        <v>40</v>
      </c>
      <c r="AU5" s="824"/>
      <c r="AV5" s="824"/>
      <c r="AW5" s="824"/>
      <c r="AX5" s="824"/>
      <c r="AY5" s="825"/>
      <c r="AZ5" s="820" t="s">
        <v>170</v>
      </c>
      <c r="BA5" s="821"/>
      <c r="BB5" s="821"/>
      <c r="BC5" s="821"/>
      <c r="BD5" s="821"/>
      <c r="BE5" s="822"/>
      <c r="BF5" s="820" t="s">
        <v>43</v>
      </c>
      <c r="BG5" s="821"/>
      <c r="BH5" s="821"/>
      <c r="BI5" s="821"/>
      <c r="BJ5" s="821"/>
      <c r="BK5" s="822"/>
      <c r="BL5" s="823" t="s">
        <v>171</v>
      </c>
      <c r="BM5" s="824"/>
      <c r="BN5" s="824"/>
      <c r="BO5" s="824"/>
      <c r="BP5" s="824"/>
      <c r="BQ5" s="825"/>
      <c r="BR5" s="823" t="s">
        <v>42</v>
      </c>
      <c r="BS5" s="824"/>
      <c r="BT5" s="824"/>
      <c r="BU5" s="824"/>
      <c r="BV5" s="824"/>
      <c r="BW5" s="825"/>
      <c r="BX5" s="826" t="s">
        <v>41</v>
      </c>
      <c r="BY5" s="821"/>
      <c r="BZ5" s="821"/>
      <c r="CA5" s="821"/>
      <c r="CB5" s="821"/>
      <c r="CC5" s="822"/>
      <c r="CD5" s="820" t="s">
        <v>41</v>
      </c>
      <c r="CE5" s="821"/>
      <c r="CF5" s="821"/>
      <c r="CG5" s="821"/>
      <c r="CH5" s="821"/>
      <c r="CI5" s="822"/>
      <c r="CJ5" s="820" t="s">
        <v>41</v>
      </c>
      <c r="CK5" s="821"/>
      <c r="CL5" s="821"/>
      <c r="CM5" s="821"/>
      <c r="CN5" s="821"/>
      <c r="CO5" s="822"/>
    </row>
    <row r="6" spans="1:93" s="301" customFormat="1" ht="27" customHeight="1" thickBot="1" x14ac:dyDescent="0.3">
      <c r="A6" s="718" t="s">
        <v>10</v>
      </c>
      <c r="B6" s="720" t="s">
        <v>432</v>
      </c>
      <c r="C6" s="722" t="s">
        <v>12</v>
      </c>
      <c r="D6" s="1195" t="s">
        <v>159</v>
      </c>
      <c r="E6" s="1196"/>
      <c r="F6" s="1196"/>
      <c r="G6" s="1196"/>
      <c r="H6" s="1196"/>
      <c r="I6" s="1197"/>
      <c r="J6" s="1195" t="s">
        <v>201</v>
      </c>
      <c r="K6" s="1196"/>
      <c r="L6" s="1196"/>
      <c r="M6" s="1196"/>
      <c r="N6" s="1196"/>
      <c r="O6" s="1197"/>
      <c r="P6" s="1198" t="s">
        <v>37</v>
      </c>
      <c r="Q6" s="1199"/>
      <c r="R6" s="1199"/>
      <c r="S6" s="1199"/>
      <c r="T6" s="1199"/>
      <c r="U6" s="1200"/>
      <c r="V6" s="1182" t="s">
        <v>167</v>
      </c>
      <c r="W6" s="1183"/>
      <c r="X6" s="1183"/>
      <c r="Y6" s="1183"/>
      <c r="Z6" s="1183"/>
      <c r="AA6" s="1184"/>
      <c r="AB6" s="1198" t="s">
        <v>37</v>
      </c>
      <c r="AC6" s="1199"/>
      <c r="AD6" s="1199"/>
      <c r="AE6" s="1199"/>
      <c r="AF6" s="1199"/>
      <c r="AG6" s="1200"/>
      <c r="AH6" s="1182" t="s">
        <v>167</v>
      </c>
      <c r="AI6" s="1183"/>
      <c r="AJ6" s="1183"/>
      <c r="AK6" s="1183"/>
      <c r="AL6" s="1183"/>
      <c r="AM6" s="1184"/>
      <c r="AN6" s="1201" t="s">
        <v>37</v>
      </c>
      <c r="AO6" s="1202"/>
      <c r="AP6" s="1202"/>
      <c r="AQ6" s="1202"/>
      <c r="AR6" s="1202"/>
      <c r="AS6" s="1203"/>
      <c r="AT6" s="1204" t="s">
        <v>167</v>
      </c>
      <c r="AU6" s="1205"/>
      <c r="AV6" s="1205"/>
      <c r="AW6" s="1205"/>
      <c r="AX6" s="1205"/>
      <c r="AY6" s="1206"/>
      <c r="AZ6" s="1198" t="s">
        <v>37</v>
      </c>
      <c r="BA6" s="1199"/>
      <c r="BB6" s="1199"/>
      <c r="BC6" s="1199"/>
      <c r="BD6" s="1199"/>
      <c r="BE6" s="1200"/>
      <c r="BF6" s="1182" t="s">
        <v>167</v>
      </c>
      <c r="BG6" s="1183"/>
      <c r="BH6" s="1183"/>
      <c r="BI6" s="1183"/>
      <c r="BJ6" s="1183"/>
      <c r="BK6" s="1184"/>
      <c r="BL6" s="1201" t="s">
        <v>37</v>
      </c>
      <c r="BM6" s="1202"/>
      <c r="BN6" s="1202"/>
      <c r="BO6" s="1202"/>
      <c r="BP6" s="1202"/>
      <c r="BQ6" s="1203"/>
      <c r="BR6" s="1204" t="s">
        <v>167</v>
      </c>
      <c r="BS6" s="1205"/>
      <c r="BT6" s="1205"/>
      <c r="BU6" s="1205"/>
      <c r="BV6" s="1205"/>
      <c r="BW6" s="1206"/>
      <c r="BX6" s="1199" t="s">
        <v>37</v>
      </c>
      <c r="BY6" s="1199"/>
      <c r="BZ6" s="1199"/>
      <c r="CA6" s="1199"/>
      <c r="CB6" s="1199"/>
      <c r="CC6" s="1200"/>
      <c r="CD6" s="1182" t="s">
        <v>190</v>
      </c>
      <c r="CE6" s="1183"/>
      <c r="CF6" s="1183"/>
      <c r="CG6" s="1183"/>
      <c r="CH6" s="1183"/>
      <c r="CI6" s="1184"/>
      <c r="CJ6" s="1182" t="s">
        <v>125</v>
      </c>
      <c r="CK6" s="1183"/>
      <c r="CL6" s="1183"/>
      <c r="CM6" s="1183"/>
      <c r="CN6" s="1183"/>
      <c r="CO6" s="1184"/>
    </row>
    <row r="7" spans="1:93" x14ac:dyDescent="0.25">
      <c r="A7" s="719"/>
      <c r="B7" s="721"/>
      <c r="C7" s="723"/>
      <c r="D7" s="1220">
        <v>0</v>
      </c>
      <c r="E7" s="1221">
        <v>1</v>
      </c>
      <c r="F7" s="1221">
        <v>2</v>
      </c>
      <c r="G7" s="1221">
        <v>3</v>
      </c>
      <c r="H7" s="1221">
        <v>4</v>
      </c>
      <c r="I7" s="1222">
        <v>5</v>
      </c>
      <c r="J7" s="1223">
        <v>0</v>
      </c>
      <c r="K7" s="1221">
        <v>1</v>
      </c>
      <c r="L7" s="1221">
        <v>2</v>
      </c>
      <c r="M7" s="1221">
        <v>3</v>
      </c>
      <c r="N7" s="1221">
        <v>4</v>
      </c>
      <c r="O7" s="1222">
        <v>5</v>
      </c>
      <c r="P7" s="1188" t="s">
        <v>27</v>
      </c>
      <c r="Q7" s="1189" t="s">
        <v>0</v>
      </c>
      <c r="R7" s="1189" t="s">
        <v>1</v>
      </c>
      <c r="S7" s="1189" t="s">
        <v>2</v>
      </c>
      <c r="T7" s="1189" t="s">
        <v>3</v>
      </c>
      <c r="U7" s="1190" t="s">
        <v>28</v>
      </c>
      <c r="V7" s="1188" t="s">
        <v>27</v>
      </c>
      <c r="W7" s="1189" t="s">
        <v>0</v>
      </c>
      <c r="X7" s="1189" t="s">
        <v>1</v>
      </c>
      <c r="Y7" s="1189" t="s">
        <v>2</v>
      </c>
      <c r="Z7" s="1189" t="s">
        <v>3</v>
      </c>
      <c r="AA7" s="1190" t="s">
        <v>28</v>
      </c>
      <c r="AB7" s="1188" t="s">
        <v>27</v>
      </c>
      <c r="AC7" s="1189" t="s">
        <v>0</v>
      </c>
      <c r="AD7" s="1189" t="s">
        <v>1</v>
      </c>
      <c r="AE7" s="1189" t="s">
        <v>2</v>
      </c>
      <c r="AF7" s="1189" t="s">
        <v>3</v>
      </c>
      <c r="AG7" s="1190" t="s">
        <v>28</v>
      </c>
      <c r="AH7" s="1188" t="s">
        <v>27</v>
      </c>
      <c r="AI7" s="1189" t="s">
        <v>0</v>
      </c>
      <c r="AJ7" s="1189" t="s">
        <v>1</v>
      </c>
      <c r="AK7" s="1189" t="s">
        <v>2</v>
      </c>
      <c r="AL7" s="1189" t="s">
        <v>3</v>
      </c>
      <c r="AM7" s="1190" t="s">
        <v>28</v>
      </c>
      <c r="AN7" s="1188" t="s">
        <v>27</v>
      </c>
      <c r="AO7" s="1189" t="s">
        <v>0</v>
      </c>
      <c r="AP7" s="1189" t="s">
        <v>1</v>
      </c>
      <c r="AQ7" s="1189" t="s">
        <v>2</v>
      </c>
      <c r="AR7" s="1189" t="s">
        <v>3</v>
      </c>
      <c r="AS7" s="1190" t="s">
        <v>28</v>
      </c>
      <c r="AT7" s="1188" t="s">
        <v>27</v>
      </c>
      <c r="AU7" s="1189" t="s">
        <v>0</v>
      </c>
      <c r="AV7" s="1189" t="s">
        <v>1</v>
      </c>
      <c r="AW7" s="1189" t="s">
        <v>2</v>
      </c>
      <c r="AX7" s="1189" t="s">
        <v>3</v>
      </c>
      <c r="AY7" s="1190" t="s">
        <v>28</v>
      </c>
      <c r="AZ7" s="1188" t="s">
        <v>27</v>
      </c>
      <c r="BA7" s="1189" t="s">
        <v>0</v>
      </c>
      <c r="BB7" s="1189" t="s">
        <v>1</v>
      </c>
      <c r="BC7" s="1189" t="s">
        <v>2</v>
      </c>
      <c r="BD7" s="1189" t="s">
        <v>3</v>
      </c>
      <c r="BE7" s="1190" t="s">
        <v>28</v>
      </c>
      <c r="BF7" s="1188" t="s">
        <v>27</v>
      </c>
      <c r="BG7" s="1189" t="s">
        <v>0</v>
      </c>
      <c r="BH7" s="1189" t="s">
        <v>1</v>
      </c>
      <c r="BI7" s="1189" t="s">
        <v>2</v>
      </c>
      <c r="BJ7" s="1189" t="s">
        <v>3</v>
      </c>
      <c r="BK7" s="1190" t="s">
        <v>28</v>
      </c>
      <c r="BL7" s="1188" t="s">
        <v>27</v>
      </c>
      <c r="BM7" s="1189" t="s">
        <v>0</v>
      </c>
      <c r="BN7" s="1189" t="s">
        <v>1</v>
      </c>
      <c r="BO7" s="1189" t="s">
        <v>2</v>
      </c>
      <c r="BP7" s="1189" t="s">
        <v>3</v>
      </c>
      <c r="BQ7" s="1190" t="s">
        <v>28</v>
      </c>
      <c r="BR7" s="1188" t="s">
        <v>27</v>
      </c>
      <c r="BS7" s="1189" t="s">
        <v>0</v>
      </c>
      <c r="BT7" s="1189" t="s">
        <v>1</v>
      </c>
      <c r="BU7" s="1189" t="s">
        <v>2</v>
      </c>
      <c r="BV7" s="1189" t="s">
        <v>3</v>
      </c>
      <c r="BW7" s="1190" t="s">
        <v>28</v>
      </c>
      <c r="BX7" s="1224" t="s">
        <v>27</v>
      </c>
      <c r="BY7" s="1189" t="s">
        <v>0</v>
      </c>
      <c r="BZ7" s="1189" t="s">
        <v>1</v>
      </c>
      <c r="CA7" s="1189" t="s">
        <v>2</v>
      </c>
      <c r="CB7" s="1189" t="s">
        <v>3</v>
      </c>
      <c r="CC7" s="1190" t="s">
        <v>28</v>
      </c>
      <c r="CD7" s="1188" t="s">
        <v>27</v>
      </c>
      <c r="CE7" s="1189" t="s">
        <v>0</v>
      </c>
      <c r="CF7" s="1189" t="s">
        <v>1</v>
      </c>
      <c r="CG7" s="1189" t="s">
        <v>2</v>
      </c>
      <c r="CH7" s="1189" t="s">
        <v>3</v>
      </c>
      <c r="CI7" s="1190" t="s">
        <v>28</v>
      </c>
      <c r="CJ7" s="1188" t="s">
        <v>27</v>
      </c>
      <c r="CK7" s="1189" t="s">
        <v>0</v>
      </c>
      <c r="CL7" s="1189" t="s">
        <v>1</v>
      </c>
      <c r="CM7" s="1189" t="s">
        <v>2</v>
      </c>
      <c r="CN7" s="1189" t="s">
        <v>3</v>
      </c>
      <c r="CO7" s="1190" t="s">
        <v>28</v>
      </c>
    </row>
    <row r="8" spans="1:93" x14ac:dyDescent="0.25">
      <c r="A8" s="719"/>
      <c r="B8" s="721"/>
      <c r="C8" s="723"/>
      <c r="D8" s="225" t="s">
        <v>160</v>
      </c>
      <c r="E8" s="226" t="s">
        <v>161</v>
      </c>
      <c r="F8" s="226" t="s">
        <v>162</v>
      </c>
      <c r="G8" s="226" t="s">
        <v>163</v>
      </c>
      <c r="H8" s="226" t="s">
        <v>164</v>
      </c>
      <c r="I8" s="227" t="s">
        <v>165</v>
      </c>
      <c r="J8" s="294" t="s">
        <v>160</v>
      </c>
      <c r="K8" s="226" t="s">
        <v>161</v>
      </c>
      <c r="L8" s="226" t="s">
        <v>162</v>
      </c>
      <c r="M8" s="226" t="s">
        <v>163</v>
      </c>
      <c r="N8" s="226" t="s">
        <v>164</v>
      </c>
      <c r="O8" s="227" t="s">
        <v>165</v>
      </c>
      <c r="P8" s="7" t="s">
        <v>29</v>
      </c>
      <c r="Q8" s="3">
        <v>7.4999999999999997E-2</v>
      </c>
      <c r="R8" s="4">
        <v>0.05</v>
      </c>
      <c r="S8" s="4">
        <v>0.05</v>
      </c>
      <c r="T8" s="3">
        <v>2.5000000000000001E-2</v>
      </c>
      <c r="U8" s="5">
        <v>2.5000000000000001E-2</v>
      </c>
      <c r="V8" s="7" t="s">
        <v>29</v>
      </c>
      <c r="W8" s="3">
        <v>7.4999999999999997E-2</v>
      </c>
      <c r="X8" s="4">
        <v>0.05</v>
      </c>
      <c r="Y8" s="4">
        <v>0.05</v>
      </c>
      <c r="Z8" s="3">
        <v>2.5000000000000001E-2</v>
      </c>
      <c r="AA8" s="5">
        <v>2.5000000000000001E-2</v>
      </c>
      <c r="AB8" s="7" t="s">
        <v>29</v>
      </c>
      <c r="AC8" s="3">
        <v>7.4999999999999997E-2</v>
      </c>
      <c r="AD8" s="4">
        <v>0.05</v>
      </c>
      <c r="AE8" s="4">
        <v>0.05</v>
      </c>
      <c r="AF8" s="3">
        <v>2.5000000000000001E-2</v>
      </c>
      <c r="AG8" s="5">
        <v>2.5000000000000001E-2</v>
      </c>
      <c r="AH8" s="7" t="s">
        <v>29</v>
      </c>
      <c r="AI8" s="3">
        <v>7.4999999999999997E-2</v>
      </c>
      <c r="AJ8" s="4">
        <v>0.05</v>
      </c>
      <c r="AK8" s="4">
        <v>0.05</v>
      </c>
      <c r="AL8" s="3">
        <v>2.5000000000000001E-2</v>
      </c>
      <c r="AM8" s="5">
        <v>2.5000000000000001E-2</v>
      </c>
      <c r="AN8" s="7" t="s">
        <v>29</v>
      </c>
      <c r="AO8" s="3">
        <v>7.4999999999999997E-2</v>
      </c>
      <c r="AP8" s="4">
        <v>0.05</v>
      </c>
      <c r="AQ8" s="4">
        <v>0.05</v>
      </c>
      <c r="AR8" s="3">
        <v>2.5000000000000001E-2</v>
      </c>
      <c r="AS8" s="5">
        <v>2.5000000000000001E-2</v>
      </c>
      <c r="AT8" s="7" t="s">
        <v>29</v>
      </c>
      <c r="AU8" s="3">
        <v>7.4999999999999997E-2</v>
      </c>
      <c r="AV8" s="4">
        <v>0.05</v>
      </c>
      <c r="AW8" s="4">
        <v>0.05</v>
      </c>
      <c r="AX8" s="3">
        <v>2.5000000000000001E-2</v>
      </c>
      <c r="AY8" s="5">
        <v>2.5000000000000001E-2</v>
      </c>
      <c r="AZ8" s="7" t="s">
        <v>29</v>
      </c>
      <c r="BA8" s="3">
        <v>7.4999999999999997E-2</v>
      </c>
      <c r="BB8" s="4">
        <v>0.05</v>
      </c>
      <c r="BC8" s="4">
        <v>0.05</v>
      </c>
      <c r="BD8" s="3">
        <v>2.5000000000000001E-2</v>
      </c>
      <c r="BE8" s="5">
        <v>2.5000000000000001E-2</v>
      </c>
      <c r="BF8" s="7" t="s">
        <v>29</v>
      </c>
      <c r="BG8" s="3">
        <v>7.4999999999999997E-2</v>
      </c>
      <c r="BH8" s="4">
        <v>0.05</v>
      </c>
      <c r="BI8" s="4">
        <v>0.05</v>
      </c>
      <c r="BJ8" s="3">
        <v>2.5000000000000001E-2</v>
      </c>
      <c r="BK8" s="5">
        <v>2.5000000000000001E-2</v>
      </c>
      <c r="BL8" s="7" t="s">
        <v>29</v>
      </c>
      <c r="BM8" s="3">
        <v>7.4999999999999997E-2</v>
      </c>
      <c r="BN8" s="4">
        <v>0.05</v>
      </c>
      <c r="BO8" s="4">
        <v>0.05</v>
      </c>
      <c r="BP8" s="3">
        <v>2.5000000000000001E-2</v>
      </c>
      <c r="BQ8" s="5">
        <v>2.5000000000000001E-2</v>
      </c>
      <c r="BR8" s="7" t="s">
        <v>29</v>
      </c>
      <c r="BS8" s="3">
        <v>7.4999999999999997E-2</v>
      </c>
      <c r="BT8" s="4">
        <v>0.05</v>
      </c>
      <c r="BU8" s="4">
        <v>0.05</v>
      </c>
      <c r="BV8" s="3">
        <v>2.5000000000000001E-2</v>
      </c>
      <c r="BW8" s="5">
        <v>2.5000000000000001E-2</v>
      </c>
      <c r="BX8" s="176" t="s">
        <v>29</v>
      </c>
      <c r="BY8" s="3">
        <v>7.4999999999999997E-2</v>
      </c>
      <c r="BZ8" s="4">
        <v>0.05</v>
      </c>
      <c r="CA8" s="4">
        <v>0.05</v>
      </c>
      <c r="CB8" s="3">
        <v>2.5000000000000001E-2</v>
      </c>
      <c r="CC8" s="5">
        <v>2.5000000000000001E-2</v>
      </c>
      <c r="CD8" s="7" t="s">
        <v>29</v>
      </c>
      <c r="CE8" s="3">
        <v>7.4999999999999997E-2</v>
      </c>
      <c r="CF8" s="4">
        <v>0.05</v>
      </c>
      <c r="CG8" s="4">
        <v>0.05</v>
      </c>
      <c r="CH8" s="3">
        <v>2.5000000000000001E-2</v>
      </c>
      <c r="CI8" s="5">
        <v>2.5000000000000001E-2</v>
      </c>
      <c r="CJ8" s="7" t="s">
        <v>29</v>
      </c>
      <c r="CK8" s="3">
        <v>7.4999999999999997E-2</v>
      </c>
      <c r="CL8" s="4">
        <v>0.05</v>
      </c>
      <c r="CM8" s="4">
        <v>0.05</v>
      </c>
      <c r="CN8" s="3">
        <v>2.5000000000000001E-2</v>
      </c>
      <c r="CO8" s="5">
        <v>2.5000000000000001E-2</v>
      </c>
    </row>
    <row r="9" spans="1:93" ht="15.75" thickBot="1" x14ac:dyDescent="0.3">
      <c r="A9" s="719"/>
      <c r="B9" s="721"/>
      <c r="C9" s="724"/>
      <c r="D9" s="887"/>
      <c r="E9" s="888"/>
      <c r="F9" s="888"/>
      <c r="G9" s="888"/>
      <c r="H9" s="888"/>
      <c r="I9" s="889"/>
      <c r="J9" s="1225"/>
      <c r="K9" s="1226"/>
      <c r="L9" s="1226"/>
      <c r="M9" s="1226"/>
      <c r="N9" s="1226"/>
      <c r="O9" s="1227"/>
      <c r="P9" s="1191" t="s">
        <v>4</v>
      </c>
      <c r="Q9" s="1192" t="s">
        <v>5</v>
      </c>
      <c r="R9" s="1192" t="s">
        <v>6</v>
      </c>
      <c r="S9" s="1192" t="s">
        <v>7</v>
      </c>
      <c r="T9" s="1192" t="s">
        <v>8</v>
      </c>
      <c r="U9" s="1193" t="s">
        <v>9</v>
      </c>
      <c r="V9" s="1191" t="s">
        <v>4</v>
      </c>
      <c r="W9" s="1192" t="s">
        <v>5</v>
      </c>
      <c r="X9" s="1192" t="s">
        <v>6</v>
      </c>
      <c r="Y9" s="1192" t="s">
        <v>7</v>
      </c>
      <c r="Z9" s="1192" t="s">
        <v>8</v>
      </c>
      <c r="AA9" s="1193" t="s">
        <v>9</v>
      </c>
      <c r="AB9" s="1191" t="s">
        <v>4</v>
      </c>
      <c r="AC9" s="1192" t="s">
        <v>5</v>
      </c>
      <c r="AD9" s="1192" t="s">
        <v>6</v>
      </c>
      <c r="AE9" s="1192" t="s">
        <v>7</v>
      </c>
      <c r="AF9" s="1192" t="s">
        <v>8</v>
      </c>
      <c r="AG9" s="1193" t="s">
        <v>9</v>
      </c>
      <c r="AH9" s="1191" t="s">
        <v>4</v>
      </c>
      <c r="AI9" s="1192" t="s">
        <v>5</v>
      </c>
      <c r="AJ9" s="1192" t="s">
        <v>6</v>
      </c>
      <c r="AK9" s="1192" t="s">
        <v>7</v>
      </c>
      <c r="AL9" s="1192" t="s">
        <v>8</v>
      </c>
      <c r="AM9" s="1193" t="s">
        <v>9</v>
      </c>
      <c r="AN9" s="1191" t="s">
        <v>4</v>
      </c>
      <c r="AO9" s="1192" t="s">
        <v>5</v>
      </c>
      <c r="AP9" s="1192" t="s">
        <v>6</v>
      </c>
      <c r="AQ9" s="1192" t="s">
        <v>7</v>
      </c>
      <c r="AR9" s="1192" t="s">
        <v>8</v>
      </c>
      <c r="AS9" s="1193" t="s">
        <v>9</v>
      </c>
      <c r="AT9" s="1191" t="s">
        <v>4</v>
      </c>
      <c r="AU9" s="1192" t="s">
        <v>5</v>
      </c>
      <c r="AV9" s="1192" t="s">
        <v>6</v>
      </c>
      <c r="AW9" s="1192" t="s">
        <v>7</v>
      </c>
      <c r="AX9" s="1192" t="s">
        <v>8</v>
      </c>
      <c r="AY9" s="1193" t="s">
        <v>9</v>
      </c>
      <c r="AZ9" s="1191" t="s">
        <v>4</v>
      </c>
      <c r="BA9" s="1192" t="s">
        <v>5</v>
      </c>
      <c r="BB9" s="1192" t="s">
        <v>6</v>
      </c>
      <c r="BC9" s="1192" t="s">
        <v>7</v>
      </c>
      <c r="BD9" s="1192" t="s">
        <v>8</v>
      </c>
      <c r="BE9" s="1193" t="s">
        <v>9</v>
      </c>
      <c r="BF9" s="1191" t="s">
        <v>4</v>
      </c>
      <c r="BG9" s="1192" t="s">
        <v>5</v>
      </c>
      <c r="BH9" s="1192" t="s">
        <v>6</v>
      </c>
      <c r="BI9" s="1192" t="s">
        <v>7</v>
      </c>
      <c r="BJ9" s="1192" t="s">
        <v>8</v>
      </c>
      <c r="BK9" s="1193" t="s">
        <v>9</v>
      </c>
      <c r="BL9" s="1191" t="s">
        <v>4</v>
      </c>
      <c r="BM9" s="1192" t="s">
        <v>5</v>
      </c>
      <c r="BN9" s="1192" t="s">
        <v>6</v>
      </c>
      <c r="BO9" s="1192" t="s">
        <v>7</v>
      </c>
      <c r="BP9" s="1192" t="s">
        <v>8</v>
      </c>
      <c r="BQ9" s="1193" t="s">
        <v>9</v>
      </c>
      <c r="BR9" s="1191" t="s">
        <v>4</v>
      </c>
      <c r="BS9" s="1192" t="s">
        <v>5</v>
      </c>
      <c r="BT9" s="1192" t="s">
        <v>6</v>
      </c>
      <c r="BU9" s="1192" t="s">
        <v>7</v>
      </c>
      <c r="BV9" s="1192" t="s">
        <v>8</v>
      </c>
      <c r="BW9" s="1193" t="s">
        <v>9</v>
      </c>
      <c r="BX9" s="1228" t="s">
        <v>4</v>
      </c>
      <c r="BY9" s="1192" t="s">
        <v>5</v>
      </c>
      <c r="BZ9" s="1192" t="s">
        <v>6</v>
      </c>
      <c r="CA9" s="1192" t="s">
        <v>7</v>
      </c>
      <c r="CB9" s="1192" t="s">
        <v>8</v>
      </c>
      <c r="CC9" s="1193" t="s">
        <v>9</v>
      </c>
      <c r="CD9" s="1191" t="s">
        <v>4</v>
      </c>
      <c r="CE9" s="1192" t="s">
        <v>5</v>
      </c>
      <c r="CF9" s="1192" t="s">
        <v>6</v>
      </c>
      <c r="CG9" s="1192" t="s">
        <v>7</v>
      </c>
      <c r="CH9" s="1192" t="s">
        <v>8</v>
      </c>
      <c r="CI9" s="1193" t="s">
        <v>9</v>
      </c>
      <c r="CJ9" s="1191" t="s">
        <v>4</v>
      </c>
      <c r="CK9" s="1192" t="s">
        <v>5</v>
      </c>
      <c r="CL9" s="1192" t="s">
        <v>6</v>
      </c>
      <c r="CM9" s="1192" t="s">
        <v>7</v>
      </c>
      <c r="CN9" s="1192" t="s">
        <v>8</v>
      </c>
      <c r="CO9" s="1193" t="s">
        <v>9</v>
      </c>
    </row>
    <row r="10" spans="1:93" x14ac:dyDescent="0.25">
      <c r="A10" s="307">
        <v>1</v>
      </c>
      <c r="B10" s="67" t="s">
        <v>181</v>
      </c>
      <c r="C10" s="305" t="s">
        <v>15</v>
      </c>
      <c r="D10" s="1207">
        <v>2093</v>
      </c>
      <c r="E10" s="1208">
        <v>2211</v>
      </c>
      <c r="F10" s="1208">
        <v>2309</v>
      </c>
      <c r="G10" s="1208">
        <v>2410</v>
      </c>
      <c r="H10" s="1208">
        <v>2485</v>
      </c>
      <c r="I10" s="1209">
        <v>2561</v>
      </c>
      <c r="J10" s="1210">
        <f>ROUNDUP(D10*0.7014,0)</f>
        <v>1469</v>
      </c>
      <c r="K10" s="1211">
        <f t="shared" ref="K10:O18" si="0">ROUNDUP(E10*0.7014,0)</f>
        <v>1551</v>
      </c>
      <c r="L10" s="1211">
        <f t="shared" si="0"/>
        <v>1620</v>
      </c>
      <c r="M10" s="1211">
        <f t="shared" si="0"/>
        <v>1691</v>
      </c>
      <c r="N10" s="1211">
        <f t="shared" si="0"/>
        <v>1743</v>
      </c>
      <c r="O10" s="1211">
        <f t="shared" si="0"/>
        <v>1797</v>
      </c>
      <c r="P10" s="1075">
        <f>D10*1.25</f>
        <v>2616.25</v>
      </c>
      <c r="Q10" s="1076">
        <f t="shared" ref="Q10:U18" si="1">E10*1.25</f>
        <v>2763.75</v>
      </c>
      <c r="R10" s="1076">
        <f t="shared" si="1"/>
        <v>2886.25</v>
      </c>
      <c r="S10" s="1076">
        <f t="shared" si="1"/>
        <v>3012.5</v>
      </c>
      <c r="T10" s="1076">
        <f t="shared" si="1"/>
        <v>3106.25</v>
      </c>
      <c r="U10" s="1077">
        <f t="shared" si="1"/>
        <v>3201.25</v>
      </c>
      <c r="V10" s="1185">
        <f t="shared" ref="V10:V18" si="2">ROUNDUP(P10*0.585,0)</f>
        <v>1531</v>
      </c>
      <c r="W10" s="1186">
        <f t="shared" ref="W10:W18" si="3">ROUNDUP(Q10*0.585,0)</f>
        <v>1617</v>
      </c>
      <c r="X10" s="1186">
        <f t="shared" ref="X10:X18" si="4">ROUNDUP(R10*0.585,0)</f>
        <v>1689</v>
      </c>
      <c r="Y10" s="1186">
        <f t="shared" ref="Y10:Y18" si="5">ROUNDUP(S10*0.585,0)</f>
        <v>1763</v>
      </c>
      <c r="Z10" s="1186">
        <f t="shared" ref="Z10:Z18" si="6">ROUNDUP(T10*0.585,0)</f>
        <v>1818</v>
      </c>
      <c r="AA10" s="1187">
        <f>ROUNDUP(U10*0.585,0)</f>
        <v>1873</v>
      </c>
      <c r="AB10" s="1075">
        <f>D10*1.25</f>
        <v>2616.25</v>
      </c>
      <c r="AC10" s="1076">
        <f>E10*1.25</f>
        <v>2763.75</v>
      </c>
      <c r="AD10" s="1076">
        <f>F10*1.25</f>
        <v>2886.25</v>
      </c>
      <c r="AE10" s="1076">
        <f>G10*1.25</f>
        <v>3012.5</v>
      </c>
      <c r="AF10" s="1076">
        <f>H10*1.25</f>
        <v>3106.25</v>
      </c>
      <c r="AG10" s="1077">
        <f>I10*1.25</f>
        <v>3201.25</v>
      </c>
      <c r="AH10" s="1212">
        <f t="shared" ref="AH10:AM18" si="7">ROUNDUP(AB10*0.585,0)</f>
        <v>1531</v>
      </c>
      <c r="AI10" s="1186">
        <f t="shared" si="7"/>
        <v>1617</v>
      </c>
      <c r="AJ10" s="1186">
        <f t="shared" si="7"/>
        <v>1689</v>
      </c>
      <c r="AK10" s="1186">
        <f t="shared" si="7"/>
        <v>1763</v>
      </c>
      <c r="AL10" s="1186">
        <f t="shared" si="7"/>
        <v>1818</v>
      </c>
      <c r="AM10" s="1187">
        <f>ROUNDUP(AG10*0.585,0)</f>
        <v>1873</v>
      </c>
      <c r="AN10" s="1078">
        <f>(BX10-AB10)/4+AB10</f>
        <v>3848.6875</v>
      </c>
      <c r="AO10" s="1079">
        <f t="shared" ref="AO10:AS18" si="8">(BY10-AC10)/4+AC10</f>
        <v>4100.8125</v>
      </c>
      <c r="AP10" s="1079">
        <f t="shared" si="8"/>
        <v>4294.1875</v>
      </c>
      <c r="AQ10" s="1079">
        <f t="shared" si="8"/>
        <v>4495.375</v>
      </c>
      <c r="AR10" s="1079">
        <f t="shared" si="8"/>
        <v>4621.6875</v>
      </c>
      <c r="AS10" s="1080">
        <f t="shared" si="8"/>
        <v>4750.4375</v>
      </c>
      <c r="AT10" s="1213">
        <f t="shared" ref="AT10:AY18" si="9">ROUNDUP(AN10*0.585,0)</f>
        <v>2252</v>
      </c>
      <c r="AU10" s="1214">
        <f t="shared" si="9"/>
        <v>2399</v>
      </c>
      <c r="AV10" s="1214">
        <f t="shared" si="9"/>
        <v>2513</v>
      </c>
      <c r="AW10" s="1214">
        <f t="shared" si="9"/>
        <v>2630</v>
      </c>
      <c r="AX10" s="1214">
        <f t="shared" si="9"/>
        <v>2704</v>
      </c>
      <c r="AY10" s="1215">
        <f>ROUNDUP(AS10*0.585,0)</f>
        <v>2780</v>
      </c>
      <c r="AZ10" s="1075">
        <f>(BX10-AB10)/4+AN10</f>
        <v>5081.125</v>
      </c>
      <c r="BA10" s="1216">
        <f t="shared" ref="BA10:BE18" si="10">(BY10-AC10)/4+AO10</f>
        <v>5437.875</v>
      </c>
      <c r="BB10" s="1216">
        <f t="shared" si="10"/>
        <v>5702.125</v>
      </c>
      <c r="BC10" s="1216">
        <f t="shared" si="10"/>
        <v>5978.25</v>
      </c>
      <c r="BD10" s="1216">
        <f t="shared" si="10"/>
        <v>6137.125</v>
      </c>
      <c r="BE10" s="1217">
        <f t="shared" si="10"/>
        <v>6299.625</v>
      </c>
      <c r="BF10" s="1212">
        <f t="shared" ref="BF10:BK18" si="11">ROUNDUP(AZ10*0.585,0)</f>
        <v>2973</v>
      </c>
      <c r="BG10" s="1186">
        <f t="shared" si="11"/>
        <v>3182</v>
      </c>
      <c r="BH10" s="1186">
        <f t="shared" si="11"/>
        <v>3336</v>
      </c>
      <c r="BI10" s="1186">
        <f t="shared" si="11"/>
        <v>3498</v>
      </c>
      <c r="BJ10" s="1186">
        <f t="shared" si="11"/>
        <v>3591</v>
      </c>
      <c r="BK10" s="1187">
        <f>ROUNDUP(BE10*0.585,0)</f>
        <v>3686</v>
      </c>
      <c r="BL10" s="1078">
        <f>(BX10-AB10)/4+AZ10</f>
        <v>6313.5625</v>
      </c>
      <c r="BM10" s="1079">
        <f t="shared" ref="BM10:BQ18" si="12">(BY10-AC10)/4+BA10</f>
        <v>6774.9375</v>
      </c>
      <c r="BN10" s="1079">
        <f t="shared" si="12"/>
        <v>7110.0625</v>
      </c>
      <c r="BO10" s="1079">
        <f t="shared" si="12"/>
        <v>7461.125</v>
      </c>
      <c r="BP10" s="1079">
        <f t="shared" si="12"/>
        <v>7652.5625</v>
      </c>
      <c r="BQ10" s="1080">
        <f t="shared" si="12"/>
        <v>7848.8125</v>
      </c>
      <c r="BR10" s="1213">
        <f t="shared" ref="BR10:BW18" si="13">ROUNDUP(BL10*0.585,0)</f>
        <v>3694</v>
      </c>
      <c r="BS10" s="1214">
        <f t="shared" si="13"/>
        <v>3964</v>
      </c>
      <c r="BT10" s="1214">
        <f t="shared" si="13"/>
        <v>4160</v>
      </c>
      <c r="BU10" s="1214">
        <f t="shared" si="13"/>
        <v>4365</v>
      </c>
      <c r="BV10" s="1214">
        <f t="shared" si="13"/>
        <v>4477</v>
      </c>
      <c r="BW10" s="1215">
        <f>ROUNDUP(BQ10*0.585,0)</f>
        <v>4592</v>
      </c>
      <c r="BX10" s="1081">
        <v>7546</v>
      </c>
      <c r="BY10" s="1186">
        <f>ROUNDUP(BX10*$BY$8+BX10,0)</f>
        <v>8112</v>
      </c>
      <c r="BZ10" s="1186">
        <f>ROUNDUP(BY10*$BZ$8+BY10,0)</f>
        <v>8518</v>
      </c>
      <c r="CA10" s="1186">
        <f>ROUNDUP(BZ10*$CA$8+BZ10,0)</f>
        <v>8944</v>
      </c>
      <c r="CB10" s="1186">
        <f>ROUNDUP(CA10*$CB$8+CA10,0)</f>
        <v>9168</v>
      </c>
      <c r="CC10" s="1187">
        <f>ROUNDUP(CB10*$CC$8+CB10,0)</f>
        <v>9398</v>
      </c>
      <c r="CD10" s="1212">
        <f t="shared" ref="CD10:CI18" si="14">ROUNDUP(BX10*0.585,0)</f>
        <v>4415</v>
      </c>
      <c r="CE10" s="1186">
        <f t="shared" si="14"/>
        <v>4746</v>
      </c>
      <c r="CF10" s="1186">
        <f t="shared" si="14"/>
        <v>4984</v>
      </c>
      <c r="CG10" s="1186">
        <f t="shared" si="14"/>
        <v>5233</v>
      </c>
      <c r="CH10" s="1186">
        <f t="shared" si="14"/>
        <v>5364</v>
      </c>
      <c r="CI10" s="1187">
        <f>ROUNDUP(CC10*0.585,0)</f>
        <v>5498</v>
      </c>
      <c r="CJ10" s="1082">
        <v>3.02</v>
      </c>
      <c r="CK10" s="1218">
        <f t="shared" ref="CK10:CK18" si="15">CJ10*$CK$8+CJ10</f>
        <v>3.2465000000000002</v>
      </c>
      <c r="CL10" s="1218">
        <f>CK10*$CL$8+CK10</f>
        <v>3.4088250000000002</v>
      </c>
      <c r="CM10" s="1218">
        <f>CL10*$CM$8+CL10</f>
        <v>3.5792662500000003</v>
      </c>
      <c r="CN10" s="1218">
        <f>CM10*$CN$8+CM10</f>
        <v>3.6687479062500001</v>
      </c>
      <c r="CO10" s="1219">
        <f>CN10*$CO$8+CN10</f>
        <v>3.76046660390625</v>
      </c>
    </row>
    <row r="11" spans="1:93" x14ac:dyDescent="0.25">
      <c r="A11" s="307">
        <v>2</v>
      </c>
      <c r="B11" s="67" t="s">
        <v>182</v>
      </c>
      <c r="C11" s="305" t="s">
        <v>15</v>
      </c>
      <c r="D11" s="296">
        <v>1939</v>
      </c>
      <c r="E11" s="91">
        <v>2048</v>
      </c>
      <c r="F11" s="91">
        <v>2138</v>
      </c>
      <c r="G11" s="91">
        <v>2231</v>
      </c>
      <c r="H11" s="91">
        <v>2300</v>
      </c>
      <c r="I11" s="232">
        <v>2370</v>
      </c>
      <c r="J11" s="316">
        <f t="shared" ref="J11:J18" si="16">ROUNDUP(D11*0.7014,0)</f>
        <v>1361</v>
      </c>
      <c r="K11" s="313">
        <f t="shared" si="0"/>
        <v>1437</v>
      </c>
      <c r="L11" s="313">
        <f t="shared" si="0"/>
        <v>1500</v>
      </c>
      <c r="M11" s="313">
        <f t="shared" si="0"/>
        <v>1565</v>
      </c>
      <c r="N11" s="313">
        <f t="shared" si="0"/>
        <v>1614</v>
      </c>
      <c r="O11" s="313">
        <f t="shared" si="0"/>
        <v>1663</v>
      </c>
      <c r="P11" s="257">
        <f t="shared" ref="P11:P18" si="17">D11*1.25</f>
        <v>2423.75</v>
      </c>
      <c r="Q11" s="248">
        <f t="shared" si="1"/>
        <v>2560</v>
      </c>
      <c r="R11" s="248">
        <f t="shared" si="1"/>
        <v>2672.5</v>
      </c>
      <c r="S11" s="248">
        <f t="shared" si="1"/>
        <v>2788.75</v>
      </c>
      <c r="T11" s="248">
        <f t="shared" si="1"/>
        <v>2875</v>
      </c>
      <c r="U11" s="258">
        <f t="shared" si="1"/>
        <v>2962.5</v>
      </c>
      <c r="V11" s="1168">
        <f t="shared" si="2"/>
        <v>1418</v>
      </c>
      <c r="W11" s="235">
        <f t="shared" si="3"/>
        <v>1498</v>
      </c>
      <c r="X11" s="235">
        <f t="shared" si="4"/>
        <v>1564</v>
      </c>
      <c r="Y11" s="235">
        <f t="shared" si="5"/>
        <v>1632</v>
      </c>
      <c r="Z11" s="235">
        <f t="shared" si="6"/>
        <v>1682</v>
      </c>
      <c r="AA11" s="236">
        <f t="shared" ref="AA11:AA18" si="18">ROUNDUP(U11*0.585,0)</f>
        <v>1734</v>
      </c>
      <c r="AB11" s="257">
        <f t="shared" ref="AB11:AB18" si="19">D11*1.25</f>
        <v>2423.75</v>
      </c>
      <c r="AC11" s="248">
        <f>E11*1.25</f>
        <v>2560</v>
      </c>
      <c r="AD11" s="248">
        <f>F11*1.25</f>
        <v>2672.5</v>
      </c>
      <c r="AE11" s="248">
        <f>G11*1.25</f>
        <v>2788.75</v>
      </c>
      <c r="AF11" s="248">
        <f>H11*1.25</f>
        <v>2875</v>
      </c>
      <c r="AG11" s="258">
        <f>I11*1.25</f>
        <v>2962.5</v>
      </c>
      <c r="AH11" s="237">
        <f t="shared" si="7"/>
        <v>1418</v>
      </c>
      <c r="AI11" s="235">
        <f t="shared" si="7"/>
        <v>1498</v>
      </c>
      <c r="AJ11" s="235">
        <f t="shared" si="7"/>
        <v>1564</v>
      </c>
      <c r="AK11" s="235">
        <f t="shared" si="7"/>
        <v>1632</v>
      </c>
      <c r="AL11" s="235">
        <f t="shared" si="7"/>
        <v>1682</v>
      </c>
      <c r="AM11" s="236">
        <f t="shared" si="7"/>
        <v>1734</v>
      </c>
      <c r="AN11" s="263">
        <f t="shared" ref="AN11:AN18" si="20">(BX11-D11)/4+AB11</f>
        <v>3430.5</v>
      </c>
      <c r="AO11" s="264">
        <f t="shared" si="8"/>
        <v>3523.5</v>
      </c>
      <c r="AP11" s="264">
        <f t="shared" si="8"/>
        <v>3688.125</v>
      </c>
      <c r="AQ11" s="264">
        <f t="shared" si="8"/>
        <v>3859.5625</v>
      </c>
      <c r="AR11" s="264">
        <f t="shared" si="8"/>
        <v>3968.5</v>
      </c>
      <c r="AS11" s="265">
        <f t="shared" si="8"/>
        <v>4079.625</v>
      </c>
      <c r="AT11" s="266">
        <f t="shared" si="9"/>
        <v>2007</v>
      </c>
      <c r="AU11" s="267">
        <f t="shared" si="9"/>
        <v>2062</v>
      </c>
      <c r="AV11" s="267">
        <f t="shared" si="9"/>
        <v>2158</v>
      </c>
      <c r="AW11" s="267">
        <f t="shared" si="9"/>
        <v>2258</v>
      </c>
      <c r="AX11" s="267">
        <f t="shared" si="9"/>
        <v>2322</v>
      </c>
      <c r="AY11" s="268">
        <f t="shared" si="9"/>
        <v>2387</v>
      </c>
      <c r="AZ11" s="257">
        <f t="shared" ref="AZ11:AZ18" si="21">(BX11-AB11)/4+AN11</f>
        <v>4316.0625</v>
      </c>
      <c r="BA11" s="259">
        <f t="shared" si="10"/>
        <v>4487</v>
      </c>
      <c r="BB11" s="259">
        <f t="shared" si="10"/>
        <v>4703.75</v>
      </c>
      <c r="BC11" s="259">
        <f t="shared" si="10"/>
        <v>4930.375</v>
      </c>
      <c r="BD11" s="259">
        <f t="shared" si="10"/>
        <v>5062</v>
      </c>
      <c r="BE11" s="275">
        <f t="shared" si="10"/>
        <v>5196.75</v>
      </c>
      <c r="BF11" s="237">
        <f t="shared" si="11"/>
        <v>2525</v>
      </c>
      <c r="BG11" s="235">
        <f t="shared" si="11"/>
        <v>2625</v>
      </c>
      <c r="BH11" s="235">
        <f t="shared" si="11"/>
        <v>2752</v>
      </c>
      <c r="BI11" s="235">
        <f t="shared" si="11"/>
        <v>2885</v>
      </c>
      <c r="BJ11" s="235">
        <f t="shared" si="11"/>
        <v>2962</v>
      </c>
      <c r="BK11" s="236">
        <f t="shared" si="11"/>
        <v>3041</v>
      </c>
      <c r="BL11" s="263">
        <f t="shared" ref="BL11:BL18" si="22">(BX11-AB11)/4+AZ11</f>
        <v>5201.625</v>
      </c>
      <c r="BM11" s="264">
        <f t="shared" si="12"/>
        <v>5450.5</v>
      </c>
      <c r="BN11" s="264">
        <f t="shared" si="12"/>
        <v>5719.375</v>
      </c>
      <c r="BO11" s="264">
        <f t="shared" si="12"/>
        <v>6001.1875</v>
      </c>
      <c r="BP11" s="264">
        <f t="shared" si="12"/>
        <v>6155.5</v>
      </c>
      <c r="BQ11" s="265">
        <f t="shared" si="12"/>
        <v>6313.875</v>
      </c>
      <c r="BR11" s="266">
        <f t="shared" si="13"/>
        <v>3043</v>
      </c>
      <c r="BS11" s="267">
        <f t="shared" si="13"/>
        <v>3189</v>
      </c>
      <c r="BT11" s="267">
        <f t="shared" si="13"/>
        <v>3346</v>
      </c>
      <c r="BU11" s="267">
        <f t="shared" si="13"/>
        <v>3511</v>
      </c>
      <c r="BV11" s="267">
        <f t="shared" si="13"/>
        <v>3601</v>
      </c>
      <c r="BW11" s="268">
        <f t="shared" si="13"/>
        <v>3694</v>
      </c>
      <c r="BX11" s="252">
        <v>5966</v>
      </c>
      <c r="BY11" s="235">
        <f t="shared" ref="BY11:BY18" si="23">ROUNDUP(BX11*$BY$8+BX11,0)</f>
        <v>6414</v>
      </c>
      <c r="BZ11" s="235">
        <f t="shared" ref="BZ11:BZ18" si="24">ROUNDUP(BY11*$BZ$8+BY11,0)</f>
        <v>6735</v>
      </c>
      <c r="CA11" s="235">
        <f t="shared" ref="CA11:CA18" si="25">ROUNDUP(BZ11*$CA$8+BZ11,0)</f>
        <v>7072</v>
      </c>
      <c r="CB11" s="235">
        <f t="shared" ref="CB11:CB18" si="26">ROUNDUP(CA11*$CB$8+CA11,0)</f>
        <v>7249</v>
      </c>
      <c r="CC11" s="236">
        <f t="shared" ref="CC11:CC18" si="27">ROUNDUP(CB11*$CC$8+CB11,0)</f>
        <v>7431</v>
      </c>
      <c r="CD11" s="237">
        <f t="shared" si="14"/>
        <v>3491</v>
      </c>
      <c r="CE11" s="235">
        <f t="shared" si="14"/>
        <v>3753</v>
      </c>
      <c r="CF11" s="235">
        <f t="shared" si="14"/>
        <v>3940</v>
      </c>
      <c r="CG11" s="235">
        <f t="shared" si="14"/>
        <v>4138</v>
      </c>
      <c r="CH11" s="235">
        <f t="shared" si="14"/>
        <v>4241</v>
      </c>
      <c r="CI11" s="236">
        <f t="shared" si="14"/>
        <v>4348</v>
      </c>
      <c r="CJ11" s="246">
        <v>2.39</v>
      </c>
      <c r="CK11" s="278">
        <f t="shared" si="15"/>
        <v>2.5692500000000003</v>
      </c>
      <c r="CL11" s="278">
        <f t="shared" ref="CL11:CL18" si="28">CK11*$CL$8+CK11</f>
        <v>2.6977125000000002</v>
      </c>
      <c r="CM11" s="278">
        <f t="shared" ref="CM11:CM18" si="29">CL11*$CM$8+CL11</f>
        <v>2.8325981250000001</v>
      </c>
      <c r="CN11" s="278">
        <f t="shared" ref="CN11:CN18" si="30">CM11*$CN$8+CM11</f>
        <v>2.9034130781250003</v>
      </c>
      <c r="CO11" s="279">
        <f t="shared" ref="CO11:CO18" si="31">CN11*$CO$8+CN11</f>
        <v>2.9759984050781254</v>
      </c>
    </row>
    <row r="12" spans="1:93" x14ac:dyDescent="0.25">
      <c r="A12" s="307">
        <v>3</v>
      </c>
      <c r="B12" s="67" t="s">
        <v>183</v>
      </c>
      <c r="C12" s="305" t="s">
        <v>15</v>
      </c>
      <c r="D12" s="296">
        <v>1836</v>
      </c>
      <c r="E12" s="91">
        <v>1939</v>
      </c>
      <c r="F12" s="91">
        <v>2024</v>
      </c>
      <c r="G12" s="91">
        <v>2111</v>
      </c>
      <c r="H12" s="91">
        <v>2176</v>
      </c>
      <c r="I12" s="232">
        <v>2241</v>
      </c>
      <c r="J12" s="316">
        <f t="shared" si="16"/>
        <v>1288</v>
      </c>
      <c r="K12" s="313">
        <f t="shared" si="0"/>
        <v>1361</v>
      </c>
      <c r="L12" s="313">
        <f t="shared" si="0"/>
        <v>1420</v>
      </c>
      <c r="M12" s="313">
        <f t="shared" si="0"/>
        <v>1481</v>
      </c>
      <c r="N12" s="313">
        <f t="shared" si="0"/>
        <v>1527</v>
      </c>
      <c r="O12" s="313">
        <f t="shared" si="0"/>
        <v>1572</v>
      </c>
      <c r="P12" s="257">
        <f t="shared" si="17"/>
        <v>2295</v>
      </c>
      <c r="Q12" s="248">
        <f t="shared" si="1"/>
        <v>2423.75</v>
      </c>
      <c r="R12" s="248">
        <f t="shared" si="1"/>
        <v>2530</v>
      </c>
      <c r="S12" s="248">
        <f t="shared" si="1"/>
        <v>2638.75</v>
      </c>
      <c r="T12" s="248">
        <f t="shared" si="1"/>
        <v>2720</v>
      </c>
      <c r="U12" s="258">
        <f t="shared" si="1"/>
        <v>2801.25</v>
      </c>
      <c r="V12" s="1168">
        <f t="shared" si="2"/>
        <v>1343</v>
      </c>
      <c r="W12" s="235">
        <f t="shared" si="3"/>
        <v>1418</v>
      </c>
      <c r="X12" s="235">
        <f t="shared" si="4"/>
        <v>1481</v>
      </c>
      <c r="Y12" s="235">
        <f t="shared" si="5"/>
        <v>1544</v>
      </c>
      <c r="Z12" s="235">
        <f t="shared" si="6"/>
        <v>1592</v>
      </c>
      <c r="AA12" s="236">
        <f t="shared" si="18"/>
        <v>1639</v>
      </c>
      <c r="AB12" s="257">
        <f t="shared" si="19"/>
        <v>2295</v>
      </c>
      <c r="AC12" s="248">
        <f>E12*1.25</f>
        <v>2423.75</v>
      </c>
      <c r="AD12" s="248">
        <f>F12*1.25</f>
        <v>2530</v>
      </c>
      <c r="AE12" s="248">
        <f>G12*1.25</f>
        <v>2638.75</v>
      </c>
      <c r="AF12" s="248">
        <f>H12*1.25</f>
        <v>2720</v>
      </c>
      <c r="AG12" s="258">
        <f>I12*1.25</f>
        <v>2801.25</v>
      </c>
      <c r="AH12" s="237">
        <f t="shared" si="7"/>
        <v>1343</v>
      </c>
      <c r="AI12" s="235">
        <f t="shared" si="7"/>
        <v>1418</v>
      </c>
      <c r="AJ12" s="235">
        <f t="shared" si="7"/>
        <v>1481</v>
      </c>
      <c r="AK12" s="235">
        <f t="shared" si="7"/>
        <v>1544</v>
      </c>
      <c r="AL12" s="235">
        <f t="shared" si="7"/>
        <v>1592</v>
      </c>
      <c r="AM12" s="236">
        <f t="shared" si="7"/>
        <v>1639</v>
      </c>
      <c r="AN12" s="263">
        <f t="shared" si="20"/>
        <v>2890</v>
      </c>
      <c r="AO12" s="264">
        <f t="shared" si="8"/>
        <v>2951.0625</v>
      </c>
      <c r="AP12" s="264">
        <f t="shared" si="8"/>
        <v>3087.5</v>
      </c>
      <c r="AQ12" s="264">
        <f t="shared" si="8"/>
        <v>3228.5625</v>
      </c>
      <c r="AR12" s="264">
        <f t="shared" si="8"/>
        <v>3320.75</v>
      </c>
      <c r="AS12" s="265">
        <f t="shared" si="8"/>
        <v>3413.9375</v>
      </c>
      <c r="AT12" s="266">
        <f t="shared" si="9"/>
        <v>1691</v>
      </c>
      <c r="AU12" s="267">
        <f t="shared" si="9"/>
        <v>1727</v>
      </c>
      <c r="AV12" s="267">
        <f t="shared" si="9"/>
        <v>1807</v>
      </c>
      <c r="AW12" s="267">
        <f t="shared" si="9"/>
        <v>1889</v>
      </c>
      <c r="AX12" s="267">
        <f t="shared" si="9"/>
        <v>1943</v>
      </c>
      <c r="AY12" s="268">
        <f t="shared" si="9"/>
        <v>1998</v>
      </c>
      <c r="AZ12" s="257">
        <f t="shared" si="21"/>
        <v>3370.25</v>
      </c>
      <c r="BA12" s="259">
        <f t="shared" si="10"/>
        <v>3478.375</v>
      </c>
      <c r="BB12" s="259">
        <f t="shared" si="10"/>
        <v>3645</v>
      </c>
      <c r="BC12" s="259">
        <f t="shared" si="10"/>
        <v>3818.375</v>
      </c>
      <c r="BD12" s="259">
        <f t="shared" si="10"/>
        <v>3921.5</v>
      </c>
      <c r="BE12" s="275">
        <f t="shared" si="10"/>
        <v>4026.625</v>
      </c>
      <c r="BF12" s="237">
        <f t="shared" si="11"/>
        <v>1972</v>
      </c>
      <c r="BG12" s="235">
        <f t="shared" si="11"/>
        <v>2035</v>
      </c>
      <c r="BH12" s="235">
        <f t="shared" si="11"/>
        <v>2133</v>
      </c>
      <c r="BI12" s="235">
        <f t="shared" si="11"/>
        <v>2234</v>
      </c>
      <c r="BJ12" s="235">
        <f t="shared" si="11"/>
        <v>2295</v>
      </c>
      <c r="BK12" s="236">
        <f t="shared" si="11"/>
        <v>2356</v>
      </c>
      <c r="BL12" s="263">
        <f t="shared" si="22"/>
        <v>3850.5</v>
      </c>
      <c r="BM12" s="264">
        <f t="shared" si="12"/>
        <v>4005.6875</v>
      </c>
      <c r="BN12" s="264">
        <f t="shared" si="12"/>
        <v>4202.5</v>
      </c>
      <c r="BO12" s="264">
        <f t="shared" si="12"/>
        <v>4408.1875</v>
      </c>
      <c r="BP12" s="264">
        <f t="shared" si="12"/>
        <v>4522.25</v>
      </c>
      <c r="BQ12" s="265">
        <f t="shared" si="12"/>
        <v>4639.3125</v>
      </c>
      <c r="BR12" s="266">
        <f t="shared" si="13"/>
        <v>2253</v>
      </c>
      <c r="BS12" s="267">
        <f t="shared" si="13"/>
        <v>2344</v>
      </c>
      <c r="BT12" s="267">
        <f t="shared" si="13"/>
        <v>2459</v>
      </c>
      <c r="BU12" s="267">
        <f t="shared" si="13"/>
        <v>2579</v>
      </c>
      <c r="BV12" s="267">
        <f t="shared" si="13"/>
        <v>2646</v>
      </c>
      <c r="BW12" s="268">
        <f t="shared" si="13"/>
        <v>2714</v>
      </c>
      <c r="BX12" s="252">
        <v>4216</v>
      </c>
      <c r="BY12" s="235">
        <f t="shared" si="23"/>
        <v>4533</v>
      </c>
      <c r="BZ12" s="235">
        <f t="shared" si="24"/>
        <v>4760</v>
      </c>
      <c r="CA12" s="235">
        <f t="shared" si="25"/>
        <v>4998</v>
      </c>
      <c r="CB12" s="235">
        <f t="shared" si="26"/>
        <v>5123</v>
      </c>
      <c r="CC12" s="236">
        <f t="shared" si="27"/>
        <v>5252</v>
      </c>
      <c r="CD12" s="237">
        <f t="shared" si="14"/>
        <v>2467</v>
      </c>
      <c r="CE12" s="235">
        <f t="shared" si="14"/>
        <v>2652</v>
      </c>
      <c r="CF12" s="235">
        <f t="shared" si="14"/>
        <v>2785</v>
      </c>
      <c r="CG12" s="235">
        <f t="shared" si="14"/>
        <v>2924</v>
      </c>
      <c r="CH12" s="235">
        <f t="shared" si="14"/>
        <v>2997</v>
      </c>
      <c r="CI12" s="236">
        <f t="shared" si="14"/>
        <v>3073</v>
      </c>
      <c r="CJ12" s="246">
        <v>1.69</v>
      </c>
      <c r="CK12" s="278">
        <f t="shared" si="15"/>
        <v>1.8167499999999999</v>
      </c>
      <c r="CL12" s="278">
        <f t="shared" si="28"/>
        <v>1.9075874999999998</v>
      </c>
      <c r="CM12" s="278">
        <f t="shared" si="29"/>
        <v>2.0029668749999998</v>
      </c>
      <c r="CN12" s="278">
        <f t="shared" si="30"/>
        <v>2.0530410468749998</v>
      </c>
      <c r="CO12" s="279">
        <f t="shared" si="31"/>
        <v>2.1043670730468746</v>
      </c>
    </row>
    <row r="13" spans="1:93" x14ac:dyDescent="0.25">
      <c r="A13" s="307">
        <v>4</v>
      </c>
      <c r="B13" s="67" t="s">
        <v>184</v>
      </c>
      <c r="C13" s="305" t="s">
        <v>15</v>
      </c>
      <c r="D13" s="296">
        <v>1635</v>
      </c>
      <c r="E13" s="91">
        <v>1724</v>
      </c>
      <c r="F13" s="91">
        <v>1799</v>
      </c>
      <c r="G13" s="91">
        <v>1875</v>
      </c>
      <c r="H13" s="91">
        <v>1932</v>
      </c>
      <c r="I13" s="232">
        <v>1990</v>
      </c>
      <c r="J13" s="316">
        <f t="shared" si="16"/>
        <v>1147</v>
      </c>
      <c r="K13" s="313">
        <f t="shared" si="0"/>
        <v>1210</v>
      </c>
      <c r="L13" s="313">
        <f t="shared" si="0"/>
        <v>1262</v>
      </c>
      <c r="M13" s="313">
        <f t="shared" si="0"/>
        <v>1316</v>
      </c>
      <c r="N13" s="313">
        <f t="shared" si="0"/>
        <v>1356</v>
      </c>
      <c r="O13" s="313">
        <f t="shared" si="0"/>
        <v>1396</v>
      </c>
      <c r="P13" s="257">
        <f t="shared" si="17"/>
        <v>2043.75</v>
      </c>
      <c r="Q13" s="248">
        <f t="shared" si="1"/>
        <v>2155</v>
      </c>
      <c r="R13" s="248">
        <f t="shared" si="1"/>
        <v>2248.75</v>
      </c>
      <c r="S13" s="248">
        <f t="shared" si="1"/>
        <v>2343.75</v>
      </c>
      <c r="T13" s="248">
        <f t="shared" si="1"/>
        <v>2415</v>
      </c>
      <c r="U13" s="258">
        <f t="shared" si="1"/>
        <v>2487.5</v>
      </c>
      <c r="V13" s="1168">
        <f t="shared" si="2"/>
        <v>1196</v>
      </c>
      <c r="W13" s="235">
        <f t="shared" si="3"/>
        <v>1261</v>
      </c>
      <c r="X13" s="235">
        <f t="shared" si="4"/>
        <v>1316</v>
      </c>
      <c r="Y13" s="235">
        <f t="shared" si="5"/>
        <v>1372</v>
      </c>
      <c r="Z13" s="235">
        <f t="shared" si="6"/>
        <v>1413</v>
      </c>
      <c r="AA13" s="236">
        <f t="shared" si="18"/>
        <v>1456</v>
      </c>
      <c r="AB13" s="257">
        <f t="shared" si="19"/>
        <v>2043.75</v>
      </c>
      <c r="AC13" s="248">
        <f>E13*1.25</f>
        <v>2155</v>
      </c>
      <c r="AD13" s="248">
        <f>F13*1.25</f>
        <v>2248.75</v>
      </c>
      <c r="AE13" s="248">
        <f>G13*1.25</f>
        <v>2343.75</v>
      </c>
      <c r="AF13" s="248">
        <f>H13*1.25</f>
        <v>2415</v>
      </c>
      <c r="AG13" s="258">
        <f>I13*1.25</f>
        <v>2487.5</v>
      </c>
      <c r="AH13" s="237">
        <f t="shared" si="7"/>
        <v>1196</v>
      </c>
      <c r="AI13" s="235">
        <f t="shared" si="7"/>
        <v>1261</v>
      </c>
      <c r="AJ13" s="235">
        <f t="shared" si="7"/>
        <v>1316</v>
      </c>
      <c r="AK13" s="235">
        <f t="shared" si="7"/>
        <v>1372</v>
      </c>
      <c r="AL13" s="235">
        <f t="shared" si="7"/>
        <v>1413</v>
      </c>
      <c r="AM13" s="236">
        <f t="shared" si="7"/>
        <v>1456</v>
      </c>
      <c r="AN13" s="263">
        <f t="shared" si="20"/>
        <v>2667.5</v>
      </c>
      <c r="AO13" s="264">
        <f t="shared" si="8"/>
        <v>2726.25</v>
      </c>
      <c r="AP13" s="264">
        <f t="shared" si="8"/>
        <v>2852.0625</v>
      </c>
      <c r="AQ13" s="264">
        <f t="shared" si="8"/>
        <v>2981.8125</v>
      </c>
      <c r="AR13" s="264">
        <f t="shared" si="8"/>
        <v>3066</v>
      </c>
      <c r="AS13" s="265">
        <f t="shared" si="8"/>
        <v>3151.875</v>
      </c>
      <c r="AT13" s="266">
        <f t="shared" si="9"/>
        <v>1561</v>
      </c>
      <c r="AU13" s="267">
        <f t="shared" si="9"/>
        <v>1595</v>
      </c>
      <c r="AV13" s="267">
        <f t="shared" si="9"/>
        <v>1669</v>
      </c>
      <c r="AW13" s="267">
        <f t="shared" si="9"/>
        <v>1745</v>
      </c>
      <c r="AX13" s="267">
        <f t="shared" si="9"/>
        <v>1794</v>
      </c>
      <c r="AY13" s="268">
        <f t="shared" si="9"/>
        <v>1844</v>
      </c>
      <c r="AZ13" s="257">
        <f t="shared" si="21"/>
        <v>3189.0625</v>
      </c>
      <c r="BA13" s="259">
        <f t="shared" si="10"/>
        <v>3297.5</v>
      </c>
      <c r="BB13" s="259">
        <f t="shared" si="10"/>
        <v>3455.375</v>
      </c>
      <c r="BC13" s="259">
        <f t="shared" si="10"/>
        <v>3619.875</v>
      </c>
      <c r="BD13" s="259">
        <f t="shared" si="10"/>
        <v>3717</v>
      </c>
      <c r="BE13" s="275">
        <f t="shared" si="10"/>
        <v>3816.25</v>
      </c>
      <c r="BF13" s="237">
        <f t="shared" si="11"/>
        <v>1866</v>
      </c>
      <c r="BG13" s="235">
        <f t="shared" si="11"/>
        <v>1930</v>
      </c>
      <c r="BH13" s="235">
        <f t="shared" si="11"/>
        <v>2022</v>
      </c>
      <c r="BI13" s="235">
        <f t="shared" si="11"/>
        <v>2118</v>
      </c>
      <c r="BJ13" s="235">
        <f t="shared" si="11"/>
        <v>2175</v>
      </c>
      <c r="BK13" s="236">
        <f t="shared" si="11"/>
        <v>2233</v>
      </c>
      <c r="BL13" s="263">
        <f t="shared" si="22"/>
        <v>3710.625</v>
      </c>
      <c r="BM13" s="264">
        <f t="shared" si="12"/>
        <v>3868.75</v>
      </c>
      <c r="BN13" s="264">
        <f t="shared" si="12"/>
        <v>4058.6875</v>
      </c>
      <c r="BO13" s="264">
        <f t="shared" si="12"/>
        <v>4257.9375</v>
      </c>
      <c r="BP13" s="264">
        <f t="shared" si="12"/>
        <v>4368</v>
      </c>
      <c r="BQ13" s="265">
        <f t="shared" si="12"/>
        <v>4480.625</v>
      </c>
      <c r="BR13" s="266">
        <f t="shared" si="13"/>
        <v>2171</v>
      </c>
      <c r="BS13" s="267">
        <f t="shared" si="13"/>
        <v>2264</v>
      </c>
      <c r="BT13" s="267">
        <f t="shared" si="13"/>
        <v>2375</v>
      </c>
      <c r="BU13" s="267">
        <f t="shared" si="13"/>
        <v>2491</v>
      </c>
      <c r="BV13" s="267">
        <f t="shared" si="13"/>
        <v>2556</v>
      </c>
      <c r="BW13" s="268">
        <f t="shared" si="13"/>
        <v>2622</v>
      </c>
      <c r="BX13" s="252">
        <v>4130</v>
      </c>
      <c r="BY13" s="235">
        <f t="shared" si="23"/>
        <v>4440</v>
      </c>
      <c r="BZ13" s="235">
        <f t="shared" si="24"/>
        <v>4662</v>
      </c>
      <c r="CA13" s="235">
        <f t="shared" si="25"/>
        <v>4896</v>
      </c>
      <c r="CB13" s="235">
        <f t="shared" si="26"/>
        <v>5019</v>
      </c>
      <c r="CC13" s="236">
        <f t="shared" si="27"/>
        <v>5145</v>
      </c>
      <c r="CD13" s="237">
        <f t="shared" si="14"/>
        <v>2417</v>
      </c>
      <c r="CE13" s="235">
        <f t="shared" si="14"/>
        <v>2598</v>
      </c>
      <c r="CF13" s="235">
        <f t="shared" si="14"/>
        <v>2728</v>
      </c>
      <c r="CG13" s="235">
        <f t="shared" si="14"/>
        <v>2865</v>
      </c>
      <c r="CH13" s="235">
        <f t="shared" si="14"/>
        <v>2937</v>
      </c>
      <c r="CI13" s="236">
        <f t="shared" si="14"/>
        <v>3010</v>
      </c>
      <c r="CJ13" s="246">
        <v>1.65</v>
      </c>
      <c r="CK13" s="278">
        <f t="shared" si="15"/>
        <v>1.7737499999999999</v>
      </c>
      <c r="CL13" s="278">
        <f t="shared" si="28"/>
        <v>1.8624375</v>
      </c>
      <c r="CM13" s="278">
        <f t="shared" si="29"/>
        <v>1.955559375</v>
      </c>
      <c r="CN13" s="278">
        <f t="shared" si="30"/>
        <v>2.004448359375</v>
      </c>
      <c r="CO13" s="279">
        <f t="shared" si="31"/>
        <v>2.0545595683593749</v>
      </c>
    </row>
    <row r="14" spans="1:93" x14ac:dyDescent="0.25">
      <c r="A14" s="307">
        <v>5</v>
      </c>
      <c r="B14" s="67" t="s">
        <v>185</v>
      </c>
      <c r="C14" s="305" t="s">
        <v>15</v>
      </c>
      <c r="D14" s="296">
        <v>1648</v>
      </c>
      <c r="E14" s="91">
        <v>1740</v>
      </c>
      <c r="F14" s="91">
        <v>1816</v>
      </c>
      <c r="G14" s="91">
        <v>1893</v>
      </c>
      <c r="H14" s="91">
        <v>1949</v>
      </c>
      <c r="I14" s="232">
        <v>2007</v>
      </c>
      <c r="J14" s="316">
        <f t="shared" si="16"/>
        <v>1156</v>
      </c>
      <c r="K14" s="313">
        <f t="shared" si="0"/>
        <v>1221</v>
      </c>
      <c r="L14" s="313">
        <f t="shared" si="0"/>
        <v>1274</v>
      </c>
      <c r="M14" s="313">
        <f t="shared" si="0"/>
        <v>1328</v>
      </c>
      <c r="N14" s="313">
        <f t="shared" si="0"/>
        <v>1368</v>
      </c>
      <c r="O14" s="313">
        <f t="shared" si="0"/>
        <v>1408</v>
      </c>
      <c r="P14" s="257">
        <f t="shared" si="17"/>
        <v>2060</v>
      </c>
      <c r="Q14" s="248">
        <f t="shared" si="1"/>
        <v>2175</v>
      </c>
      <c r="R14" s="248">
        <f t="shared" si="1"/>
        <v>2270</v>
      </c>
      <c r="S14" s="248">
        <f t="shared" si="1"/>
        <v>2366.25</v>
      </c>
      <c r="T14" s="248">
        <f t="shared" si="1"/>
        <v>2436.25</v>
      </c>
      <c r="U14" s="258">
        <f t="shared" si="1"/>
        <v>2508.75</v>
      </c>
      <c r="V14" s="1168">
        <f t="shared" si="2"/>
        <v>1206</v>
      </c>
      <c r="W14" s="235">
        <f t="shared" si="3"/>
        <v>1273</v>
      </c>
      <c r="X14" s="235">
        <f t="shared" si="4"/>
        <v>1328</v>
      </c>
      <c r="Y14" s="235">
        <f t="shared" si="5"/>
        <v>1385</v>
      </c>
      <c r="Z14" s="235">
        <f t="shared" si="6"/>
        <v>1426</v>
      </c>
      <c r="AA14" s="236">
        <f t="shared" si="18"/>
        <v>1468</v>
      </c>
      <c r="AB14" s="257">
        <f t="shared" si="19"/>
        <v>2060</v>
      </c>
      <c r="AC14" s="248">
        <f>E14*1.25</f>
        <v>2175</v>
      </c>
      <c r="AD14" s="248">
        <f>F14*1.25</f>
        <v>2270</v>
      </c>
      <c r="AE14" s="248">
        <f>G14*1.25</f>
        <v>2366.25</v>
      </c>
      <c r="AF14" s="248">
        <f>H14*1.25</f>
        <v>2436.25</v>
      </c>
      <c r="AG14" s="258">
        <f>I14*1.25</f>
        <v>2508.75</v>
      </c>
      <c r="AH14" s="237">
        <f t="shared" si="7"/>
        <v>1206</v>
      </c>
      <c r="AI14" s="235">
        <f t="shared" si="7"/>
        <v>1273</v>
      </c>
      <c r="AJ14" s="235">
        <f t="shared" si="7"/>
        <v>1328</v>
      </c>
      <c r="AK14" s="235">
        <f t="shared" si="7"/>
        <v>1385</v>
      </c>
      <c r="AL14" s="235">
        <f t="shared" si="7"/>
        <v>1426</v>
      </c>
      <c r="AM14" s="236">
        <f t="shared" si="7"/>
        <v>1468</v>
      </c>
      <c r="AN14" s="263">
        <f t="shared" si="20"/>
        <v>2669.75</v>
      </c>
      <c r="AO14" s="264">
        <f t="shared" si="8"/>
        <v>2729.75</v>
      </c>
      <c r="AP14" s="264">
        <f t="shared" si="8"/>
        <v>2856</v>
      </c>
      <c r="AQ14" s="264">
        <f t="shared" si="8"/>
        <v>2985.9375</v>
      </c>
      <c r="AR14" s="264">
        <f t="shared" si="8"/>
        <v>3068.9375</v>
      </c>
      <c r="AS14" s="265">
        <f t="shared" si="8"/>
        <v>3154.5625</v>
      </c>
      <c r="AT14" s="266">
        <f t="shared" si="9"/>
        <v>1562</v>
      </c>
      <c r="AU14" s="267">
        <f t="shared" si="9"/>
        <v>1597</v>
      </c>
      <c r="AV14" s="267">
        <f t="shared" si="9"/>
        <v>1671</v>
      </c>
      <c r="AW14" s="267">
        <f t="shared" si="9"/>
        <v>1747</v>
      </c>
      <c r="AX14" s="267">
        <f t="shared" si="9"/>
        <v>1796</v>
      </c>
      <c r="AY14" s="268">
        <f t="shared" si="9"/>
        <v>1846</v>
      </c>
      <c r="AZ14" s="257">
        <f t="shared" si="21"/>
        <v>3176.5</v>
      </c>
      <c r="BA14" s="259">
        <f t="shared" si="10"/>
        <v>3284.5</v>
      </c>
      <c r="BB14" s="259">
        <f t="shared" si="10"/>
        <v>3442</v>
      </c>
      <c r="BC14" s="259">
        <f t="shared" si="10"/>
        <v>3605.625</v>
      </c>
      <c r="BD14" s="259">
        <f t="shared" si="10"/>
        <v>3701.625</v>
      </c>
      <c r="BE14" s="275">
        <f t="shared" si="10"/>
        <v>3800.375</v>
      </c>
      <c r="BF14" s="237">
        <f t="shared" si="11"/>
        <v>1859</v>
      </c>
      <c r="BG14" s="235">
        <f t="shared" si="11"/>
        <v>1922</v>
      </c>
      <c r="BH14" s="235">
        <f t="shared" si="11"/>
        <v>2014</v>
      </c>
      <c r="BI14" s="235">
        <f t="shared" si="11"/>
        <v>2110</v>
      </c>
      <c r="BJ14" s="235">
        <f t="shared" si="11"/>
        <v>2166</v>
      </c>
      <c r="BK14" s="236">
        <f t="shared" si="11"/>
        <v>2224</v>
      </c>
      <c r="BL14" s="263">
        <f t="shared" si="22"/>
        <v>3683.25</v>
      </c>
      <c r="BM14" s="264">
        <f t="shared" si="12"/>
        <v>3839.25</v>
      </c>
      <c r="BN14" s="264">
        <f t="shared" si="12"/>
        <v>4028</v>
      </c>
      <c r="BO14" s="264">
        <f t="shared" si="12"/>
        <v>4225.3125</v>
      </c>
      <c r="BP14" s="264">
        <f t="shared" si="12"/>
        <v>4334.3125</v>
      </c>
      <c r="BQ14" s="265">
        <f t="shared" si="12"/>
        <v>4446.1875</v>
      </c>
      <c r="BR14" s="266">
        <f t="shared" si="13"/>
        <v>2155</v>
      </c>
      <c r="BS14" s="267">
        <f t="shared" si="13"/>
        <v>2246</v>
      </c>
      <c r="BT14" s="267">
        <f t="shared" si="13"/>
        <v>2357</v>
      </c>
      <c r="BU14" s="267">
        <f t="shared" si="13"/>
        <v>2472</v>
      </c>
      <c r="BV14" s="267">
        <f t="shared" si="13"/>
        <v>2536</v>
      </c>
      <c r="BW14" s="268">
        <f t="shared" si="13"/>
        <v>2602</v>
      </c>
      <c r="BX14" s="252">
        <v>4087</v>
      </c>
      <c r="BY14" s="235">
        <f t="shared" si="23"/>
        <v>4394</v>
      </c>
      <c r="BZ14" s="235">
        <f t="shared" si="24"/>
        <v>4614</v>
      </c>
      <c r="CA14" s="235">
        <f t="shared" si="25"/>
        <v>4845</v>
      </c>
      <c r="CB14" s="235">
        <f t="shared" si="26"/>
        <v>4967</v>
      </c>
      <c r="CC14" s="236">
        <f t="shared" si="27"/>
        <v>5092</v>
      </c>
      <c r="CD14" s="237">
        <f t="shared" si="14"/>
        <v>2391</v>
      </c>
      <c r="CE14" s="235">
        <f t="shared" si="14"/>
        <v>2571</v>
      </c>
      <c r="CF14" s="235">
        <f t="shared" si="14"/>
        <v>2700</v>
      </c>
      <c r="CG14" s="235">
        <f t="shared" si="14"/>
        <v>2835</v>
      </c>
      <c r="CH14" s="235">
        <f t="shared" si="14"/>
        <v>2906</v>
      </c>
      <c r="CI14" s="236">
        <f t="shared" si="14"/>
        <v>2979</v>
      </c>
      <c r="CJ14" s="246">
        <v>1.63</v>
      </c>
      <c r="CK14" s="278">
        <f t="shared" si="15"/>
        <v>1.7522499999999999</v>
      </c>
      <c r="CL14" s="278">
        <f t="shared" si="28"/>
        <v>1.8398625</v>
      </c>
      <c r="CM14" s="278">
        <f t="shared" si="29"/>
        <v>1.9318556249999999</v>
      </c>
      <c r="CN14" s="278">
        <f t="shared" si="30"/>
        <v>1.9801520156249999</v>
      </c>
      <c r="CO14" s="279">
        <f t="shared" si="31"/>
        <v>2.0296558160156248</v>
      </c>
    </row>
    <row r="15" spans="1:93" x14ac:dyDescent="0.25">
      <c r="A15" s="307">
        <v>6</v>
      </c>
      <c r="B15" s="67" t="s">
        <v>186</v>
      </c>
      <c r="C15" s="305" t="s">
        <v>15</v>
      </c>
      <c r="D15" s="296">
        <v>1604</v>
      </c>
      <c r="E15" s="91">
        <v>1662</v>
      </c>
      <c r="F15" s="91">
        <v>1703</v>
      </c>
      <c r="G15" s="91">
        <v>1747</v>
      </c>
      <c r="H15" s="91">
        <v>1770</v>
      </c>
      <c r="I15" s="232">
        <v>1793</v>
      </c>
      <c r="J15" s="316">
        <f t="shared" si="16"/>
        <v>1126</v>
      </c>
      <c r="K15" s="313">
        <f t="shared" si="0"/>
        <v>1166</v>
      </c>
      <c r="L15" s="313">
        <f t="shared" si="0"/>
        <v>1195</v>
      </c>
      <c r="M15" s="313">
        <f t="shared" si="0"/>
        <v>1226</v>
      </c>
      <c r="N15" s="313">
        <f t="shared" si="0"/>
        <v>1242</v>
      </c>
      <c r="O15" s="313">
        <f t="shared" si="0"/>
        <v>1258</v>
      </c>
      <c r="P15" s="257">
        <f t="shared" si="17"/>
        <v>2005</v>
      </c>
      <c r="Q15" s="248">
        <f t="shared" si="1"/>
        <v>2077.5</v>
      </c>
      <c r="R15" s="248">
        <f t="shared" si="1"/>
        <v>2128.75</v>
      </c>
      <c r="S15" s="248">
        <f t="shared" si="1"/>
        <v>2183.75</v>
      </c>
      <c r="T15" s="248">
        <f t="shared" si="1"/>
        <v>2212.5</v>
      </c>
      <c r="U15" s="258">
        <f t="shared" si="1"/>
        <v>2241.25</v>
      </c>
      <c r="V15" s="1168">
        <f t="shared" si="2"/>
        <v>1173</v>
      </c>
      <c r="W15" s="235">
        <f t="shared" si="3"/>
        <v>1216</v>
      </c>
      <c r="X15" s="235">
        <f t="shared" si="4"/>
        <v>1246</v>
      </c>
      <c r="Y15" s="235">
        <f t="shared" si="5"/>
        <v>1278</v>
      </c>
      <c r="Z15" s="235">
        <f t="shared" si="6"/>
        <v>1295</v>
      </c>
      <c r="AA15" s="236">
        <f t="shared" si="18"/>
        <v>1312</v>
      </c>
      <c r="AB15" s="257">
        <f t="shared" si="19"/>
        <v>2005</v>
      </c>
      <c r="AC15" s="248">
        <f>E15*1.25</f>
        <v>2077.5</v>
      </c>
      <c r="AD15" s="248">
        <f>F15*1.25</f>
        <v>2128.75</v>
      </c>
      <c r="AE15" s="248">
        <f>G15*1.25</f>
        <v>2183.75</v>
      </c>
      <c r="AF15" s="248">
        <f>H15*1.25</f>
        <v>2212.5</v>
      </c>
      <c r="AG15" s="258">
        <f>I15*1.25</f>
        <v>2241.25</v>
      </c>
      <c r="AH15" s="237">
        <f t="shared" si="7"/>
        <v>1173</v>
      </c>
      <c r="AI15" s="235">
        <f t="shared" si="7"/>
        <v>1216</v>
      </c>
      <c r="AJ15" s="235">
        <f t="shared" si="7"/>
        <v>1246</v>
      </c>
      <c r="AK15" s="235">
        <f t="shared" si="7"/>
        <v>1278</v>
      </c>
      <c r="AL15" s="235">
        <f t="shared" si="7"/>
        <v>1295</v>
      </c>
      <c r="AM15" s="236">
        <f t="shared" si="7"/>
        <v>1312</v>
      </c>
      <c r="AN15" s="263">
        <f t="shared" si="20"/>
        <v>2591.5</v>
      </c>
      <c r="AO15" s="264">
        <f t="shared" si="8"/>
        <v>2619.875</v>
      </c>
      <c r="AP15" s="264">
        <f t="shared" si="8"/>
        <v>2711.5625</v>
      </c>
      <c r="AQ15" s="264">
        <f t="shared" si="8"/>
        <v>2808.5625</v>
      </c>
      <c r="AR15" s="264">
        <f t="shared" si="8"/>
        <v>2859.625</v>
      </c>
      <c r="AS15" s="265">
        <f t="shared" si="8"/>
        <v>2911.4375</v>
      </c>
      <c r="AT15" s="266">
        <f t="shared" si="9"/>
        <v>1517</v>
      </c>
      <c r="AU15" s="267">
        <f t="shared" si="9"/>
        <v>1533</v>
      </c>
      <c r="AV15" s="267">
        <f t="shared" si="9"/>
        <v>1587</v>
      </c>
      <c r="AW15" s="267">
        <f t="shared" si="9"/>
        <v>1644</v>
      </c>
      <c r="AX15" s="267">
        <f t="shared" si="9"/>
        <v>1673</v>
      </c>
      <c r="AY15" s="268">
        <f t="shared" si="9"/>
        <v>1704</v>
      </c>
      <c r="AZ15" s="257">
        <f t="shared" si="21"/>
        <v>3077.75</v>
      </c>
      <c r="BA15" s="259">
        <f t="shared" si="10"/>
        <v>3162.25</v>
      </c>
      <c r="BB15" s="259">
        <f t="shared" si="10"/>
        <v>3294.375</v>
      </c>
      <c r="BC15" s="259">
        <f t="shared" si="10"/>
        <v>3433.375</v>
      </c>
      <c r="BD15" s="259">
        <f t="shared" si="10"/>
        <v>3506.75</v>
      </c>
      <c r="BE15" s="275">
        <f t="shared" si="10"/>
        <v>3581.625</v>
      </c>
      <c r="BF15" s="237">
        <f t="shared" si="11"/>
        <v>1801</v>
      </c>
      <c r="BG15" s="235">
        <f t="shared" si="11"/>
        <v>1850</v>
      </c>
      <c r="BH15" s="235">
        <f t="shared" si="11"/>
        <v>1928</v>
      </c>
      <c r="BI15" s="235">
        <f t="shared" si="11"/>
        <v>2009</v>
      </c>
      <c r="BJ15" s="235">
        <f t="shared" si="11"/>
        <v>2052</v>
      </c>
      <c r="BK15" s="236">
        <f t="shared" si="11"/>
        <v>2096</v>
      </c>
      <c r="BL15" s="263">
        <f t="shared" si="22"/>
        <v>3564</v>
      </c>
      <c r="BM15" s="264">
        <f t="shared" si="12"/>
        <v>3704.625</v>
      </c>
      <c r="BN15" s="264">
        <f t="shared" si="12"/>
        <v>3877.1875</v>
      </c>
      <c r="BO15" s="264">
        <f t="shared" si="12"/>
        <v>4058.1875</v>
      </c>
      <c r="BP15" s="264">
        <f t="shared" si="12"/>
        <v>4153.875</v>
      </c>
      <c r="BQ15" s="265">
        <f t="shared" si="12"/>
        <v>4251.8125</v>
      </c>
      <c r="BR15" s="266">
        <f t="shared" si="13"/>
        <v>2085</v>
      </c>
      <c r="BS15" s="267">
        <f t="shared" si="13"/>
        <v>2168</v>
      </c>
      <c r="BT15" s="267">
        <f t="shared" si="13"/>
        <v>2269</v>
      </c>
      <c r="BU15" s="267">
        <f t="shared" si="13"/>
        <v>2375</v>
      </c>
      <c r="BV15" s="267">
        <f t="shared" si="13"/>
        <v>2431</v>
      </c>
      <c r="BW15" s="268">
        <f t="shared" si="13"/>
        <v>2488</v>
      </c>
      <c r="BX15" s="252">
        <v>3950</v>
      </c>
      <c r="BY15" s="235">
        <f t="shared" si="23"/>
        <v>4247</v>
      </c>
      <c r="BZ15" s="235">
        <f t="shared" si="24"/>
        <v>4460</v>
      </c>
      <c r="CA15" s="235">
        <f t="shared" si="25"/>
        <v>4683</v>
      </c>
      <c r="CB15" s="235">
        <f t="shared" si="26"/>
        <v>4801</v>
      </c>
      <c r="CC15" s="236">
        <f t="shared" si="27"/>
        <v>4922</v>
      </c>
      <c r="CD15" s="237">
        <f t="shared" si="14"/>
        <v>2311</v>
      </c>
      <c r="CE15" s="235">
        <f t="shared" si="14"/>
        <v>2485</v>
      </c>
      <c r="CF15" s="235">
        <f t="shared" si="14"/>
        <v>2610</v>
      </c>
      <c r="CG15" s="235">
        <f t="shared" si="14"/>
        <v>2740</v>
      </c>
      <c r="CH15" s="235">
        <f t="shared" si="14"/>
        <v>2809</v>
      </c>
      <c r="CI15" s="236">
        <f t="shared" si="14"/>
        <v>2880</v>
      </c>
      <c r="CJ15" s="246">
        <v>1.58</v>
      </c>
      <c r="CK15" s="278">
        <f t="shared" si="15"/>
        <v>1.6985000000000001</v>
      </c>
      <c r="CL15" s="278">
        <f t="shared" si="28"/>
        <v>1.783425</v>
      </c>
      <c r="CM15" s="278">
        <f t="shared" si="29"/>
        <v>1.87259625</v>
      </c>
      <c r="CN15" s="278">
        <f t="shared" si="30"/>
        <v>1.91941115625</v>
      </c>
      <c r="CO15" s="279">
        <f t="shared" si="31"/>
        <v>1.9673964351562501</v>
      </c>
    </row>
    <row r="16" spans="1:93" x14ac:dyDescent="0.25">
      <c r="A16" s="307">
        <v>7</v>
      </c>
      <c r="B16" s="67" t="s">
        <v>187</v>
      </c>
      <c r="C16" s="305" t="s">
        <v>136</v>
      </c>
      <c r="D16" s="296">
        <v>1524</v>
      </c>
      <c r="E16" s="91">
        <v>1607</v>
      </c>
      <c r="F16" s="91">
        <v>1676</v>
      </c>
      <c r="G16" s="91">
        <v>1746</v>
      </c>
      <c r="H16" s="91">
        <v>1799</v>
      </c>
      <c r="I16" s="232">
        <v>1851</v>
      </c>
      <c r="J16" s="316">
        <f t="shared" si="16"/>
        <v>1069</v>
      </c>
      <c r="K16" s="313">
        <f t="shared" si="0"/>
        <v>1128</v>
      </c>
      <c r="L16" s="313">
        <f t="shared" si="0"/>
        <v>1176</v>
      </c>
      <c r="M16" s="313">
        <f t="shared" si="0"/>
        <v>1225</v>
      </c>
      <c r="N16" s="313">
        <f t="shared" si="0"/>
        <v>1262</v>
      </c>
      <c r="O16" s="313">
        <f t="shared" si="0"/>
        <v>1299</v>
      </c>
      <c r="P16" s="257">
        <f t="shared" si="17"/>
        <v>1905</v>
      </c>
      <c r="Q16" s="248">
        <f t="shared" si="1"/>
        <v>2008.75</v>
      </c>
      <c r="R16" s="248">
        <f t="shared" si="1"/>
        <v>2095</v>
      </c>
      <c r="S16" s="248">
        <f t="shared" si="1"/>
        <v>2182.5</v>
      </c>
      <c r="T16" s="248">
        <f t="shared" si="1"/>
        <v>2248.75</v>
      </c>
      <c r="U16" s="258">
        <f t="shared" si="1"/>
        <v>2313.75</v>
      </c>
      <c r="V16" s="1168">
        <f t="shared" si="2"/>
        <v>1115</v>
      </c>
      <c r="W16" s="235">
        <f t="shared" si="3"/>
        <v>1176</v>
      </c>
      <c r="X16" s="235">
        <f t="shared" si="4"/>
        <v>1226</v>
      </c>
      <c r="Y16" s="235">
        <f t="shared" si="5"/>
        <v>1277</v>
      </c>
      <c r="Z16" s="235">
        <f t="shared" si="6"/>
        <v>1316</v>
      </c>
      <c r="AA16" s="236">
        <f t="shared" si="18"/>
        <v>1354</v>
      </c>
      <c r="AB16" s="257">
        <f t="shared" si="19"/>
        <v>1905</v>
      </c>
      <c r="AC16" s="248">
        <f>E16*1.25</f>
        <v>2008.75</v>
      </c>
      <c r="AD16" s="248">
        <f>F16*1.25</f>
        <v>2095</v>
      </c>
      <c r="AE16" s="248">
        <f>G16*1.25</f>
        <v>2182.5</v>
      </c>
      <c r="AF16" s="248">
        <f>H16*1.25</f>
        <v>2248.75</v>
      </c>
      <c r="AG16" s="258">
        <f>I16*1.25</f>
        <v>2313.75</v>
      </c>
      <c r="AH16" s="237">
        <f t="shared" si="7"/>
        <v>1115</v>
      </c>
      <c r="AI16" s="235">
        <f t="shared" si="7"/>
        <v>1176</v>
      </c>
      <c r="AJ16" s="235">
        <f t="shared" si="7"/>
        <v>1226</v>
      </c>
      <c r="AK16" s="235">
        <f t="shared" si="7"/>
        <v>1277</v>
      </c>
      <c r="AL16" s="235">
        <f t="shared" si="7"/>
        <v>1316</v>
      </c>
      <c r="AM16" s="236">
        <f t="shared" si="7"/>
        <v>1354</v>
      </c>
      <c r="AN16" s="263">
        <f t="shared" si="20"/>
        <v>2486.5</v>
      </c>
      <c r="AO16" s="264">
        <f t="shared" si="8"/>
        <v>2541.3125</v>
      </c>
      <c r="AP16" s="264">
        <f t="shared" si="8"/>
        <v>2657.75</v>
      </c>
      <c r="AQ16" s="264">
        <f t="shared" si="8"/>
        <v>2777.875</v>
      </c>
      <c r="AR16" s="264">
        <f t="shared" si="8"/>
        <v>2856.3125</v>
      </c>
      <c r="AS16" s="265">
        <f t="shared" si="8"/>
        <v>2934.3125</v>
      </c>
      <c r="AT16" s="266">
        <f t="shared" si="9"/>
        <v>1455</v>
      </c>
      <c r="AU16" s="267">
        <f t="shared" si="9"/>
        <v>1487</v>
      </c>
      <c r="AV16" s="267">
        <f t="shared" si="9"/>
        <v>1555</v>
      </c>
      <c r="AW16" s="267">
        <f t="shared" si="9"/>
        <v>1626</v>
      </c>
      <c r="AX16" s="267">
        <f t="shared" si="9"/>
        <v>1671</v>
      </c>
      <c r="AY16" s="268">
        <f t="shared" si="9"/>
        <v>1717</v>
      </c>
      <c r="AZ16" s="257">
        <f t="shared" si="21"/>
        <v>2972.75</v>
      </c>
      <c r="BA16" s="259">
        <f t="shared" si="10"/>
        <v>3073.875</v>
      </c>
      <c r="BB16" s="259">
        <f t="shared" si="10"/>
        <v>3220.5</v>
      </c>
      <c r="BC16" s="259">
        <f t="shared" si="10"/>
        <v>3373.25</v>
      </c>
      <c r="BD16" s="259">
        <f t="shared" si="10"/>
        <v>3463.875</v>
      </c>
      <c r="BE16" s="275">
        <f t="shared" si="10"/>
        <v>3554.875</v>
      </c>
      <c r="BF16" s="237">
        <f t="shared" si="11"/>
        <v>1740</v>
      </c>
      <c r="BG16" s="235">
        <f t="shared" si="11"/>
        <v>1799</v>
      </c>
      <c r="BH16" s="235">
        <f t="shared" si="11"/>
        <v>1884</v>
      </c>
      <c r="BI16" s="235">
        <f t="shared" si="11"/>
        <v>1974</v>
      </c>
      <c r="BJ16" s="235">
        <f t="shared" si="11"/>
        <v>2027</v>
      </c>
      <c r="BK16" s="236">
        <f t="shared" si="11"/>
        <v>2080</v>
      </c>
      <c r="BL16" s="263">
        <f t="shared" si="22"/>
        <v>3459</v>
      </c>
      <c r="BM16" s="264">
        <f t="shared" si="12"/>
        <v>3606.4375</v>
      </c>
      <c r="BN16" s="264">
        <f t="shared" si="12"/>
        <v>3783.25</v>
      </c>
      <c r="BO16" s="264">
        <f t="shared" si="12"/>
        <v>3968.625</v>
      </c>
      <c r="BP16" s="264">
        <f t="shared" si="12"/>
        <v>4071.4375</v>
      </c>
      <c r="BQ16" s="265">
        <f t="shared" si="12"/>
        <v>4175.4375</v>
      </c>
      <c r="BR16" s="266">
        <f t="shared" si="13"/>
        <v>2024</v>
      </c>
      <c r="BS16" s="267">
        <f t="shared" si="13"/>
        <v>2110</v>
      </c>
      <c r="BT16" s="267">
        <f t="shared" si="13"/>
        <v>2214</v>
      </c>
      <c r="BU16" s="267">
        <f t="shared" si="13"/>
        <v>2322</v>
      </c>
      <c r="BV16" s="267">
        <f t="shared" si="13"/>
        <v>2382</v>
      </c>
      <c r="BW16" s="268">
        <f t="shared" si="13"/>
        <v>2443</v>
      </c>
      <c r="BX16" s="252">
        <v>3850</v>
      </c>
      <c r="BY16" s="235">
        <f t="shared" si="23"/>
        <v>4139</v>
      </c>
      <c r="BZ16" s="235">
        <f t="shared" si="24"/>
        <v>4346</v>
      </c>
      <c r="CA16" s="235">
        <f t="shared" si="25"/>
        <v>4564</v>
      </c>
      <c r="CB16" s="235">
        <f t="shared" si="26"/>
        <v>4679</v>
      </c>
      <c r="CC16" s="236">
        <f t="shared" si="27"/>
        <v>4796</v>
      </c>
      <c r="CD16" s="237">
        <f t="shared" si="14"/>
        <v>2253</v>
      </c>
      <c r="CE16" s="235">
        <f t="shared" si="14"/>
        <v>2422</v>
      </c>
      <c r="CF16" s="235">
        <f t="shared" si="14"/>
        <v>2543</v>
      </c>
      <c r="CG16" s="235">
        <f t="shared" si="14"/>
        <v>2670</v>
      </c>
      <c r="CH16" s="235">
        <f t="shared" si="14"/>
        <v>2738</v>
      </c>
      <c r="CI16" s="236">
        <f t="shared" si="14"/>
        <v>2806</v>
      </c>
      <c r="CJ16" s="246">
        <v>1.54</v>
      </c>
      <c r="CK16" s="278">
        <f t="shared" si="15"/>
        <v>1.6555</v>
      </c>
      <c r="CL16" s="278">
        <f t="shared" si="28"/>
        <v>1.738275</v>
      </c>
      <c r="CM16" s="278">
        <f t="shared" si="29"/>
        <v>1.8251887500000001</v>
      </c>
      <c r="CN16" s="278">
        <f t="shared" si="30"/>
        <v>1.8708184687500002</v>
      </c>
      <c r="CO16" s="279">
        <f t="shared" si="31"/>
        <v>1.9175889304687503</v>
      </c>
    </row>
    <row r="17" spans="1:93" x14ac:dyDescent="0.25">
      <c r="A17" s="307">
        <v>8</v>
      </c>
      <c r="B17" s="67" t="s">
        <v>188</v>
      </c>
      <c r="C17" s="305" t="s">
        <v>136</v>
      </c>
      <c r="D17" s="296">
        <v>1519</v>
      </c>
      <c r="E17" s="91">
        <v>1602</v>
      </c>
      <c r="F17" s="91">
        <v>1670</v>
      </c>
      <c r="G17" s="91">
        <v>1741</v>
      </c>
      <c r="H17" s="91">
        <v>1793</v>
      </c>
      <c r="I17" s="232">
        <v>1845</v>
      </c>
      <c r="J17" s="316">
        <f t="shared" si="16"/>
        <v>1066</v>
      </c>
      <c r="K17" s="313">
        <f t="shared" si="0"/>
        <v>1124</v>
      </c>
      <c r="L17" s="313">
        <f t="shared" si="0"/>
        <v>1172</v>
      </c>
      <c r="M17" s="313">
        <f t="shared" si="0"/>
        <v>1222</v>
      </c>
      <c r="N17" s="313">
        <f t="shared" si="0"/>
        <v>1258</v>
      </c>
      <c r="O17" s="313">
        <f t="shared" si="0"/>
        <v>1295</v>
      </c>
      <c r="P17" s="257">
        <f t="shared" si="17"/>
        <v>1898.75</v>
      </c>
      <c r="Q17" s="248">
        <f t="shared" si="1"/>
        <v>2002.5</v>
      </c>
      <c r="R17" s="248">
        <f t="shared" si="1"/>
        <v>2087.5</v>
      </c>
      <c r="S17" s="248">
        <f t="shared" si="1"/>
        <v>2176.25</v>
      </c>
      <c r="T17" s="248">
        <f t="shared" si="1"/>
        <v>2241.25</v>
      </c>
      <c r="U17" s="258">
        <f t="shared" si="1"/>
        <v>2306.25</v>
      </c>
      <c r="V17" s="1168">
        <f t="shared" si="2"/>
        <v>1111</v>
      </c>
      <c r="W17" s="235">
        <f t="shared" si="3"/>
        <v>1172</v>
      </c>
      <c r="X17" s="235">
        <f t="shared" si="4"/>
        <v>1222</v>
      </c>
      <c r="Y17" s="235">
        <f t="shared" si="5"/>
        <v>1274</v>
      </c>
      <c r="Z17" s="235">
        <f t="shared" si="6"/>
        <v>1312</v>
      </c>
      <c r="AA17" s="236">
        <f t="shared" si="18"/>
        <v>1350</v>
      </c>
      <c r="AB17" s="257">
        <f t="shared" si="19"/>
        <v>1898.75</v>
      </c>
      <c r="AC17" s="248">
        <f>E17*1.25</f>
        <v>2002.5</v>
      </c>
      <c r="AD17" s="248">
        <f>F17*1.25</f>
        <v>2087.5</v>
      </c>
      <c r="AE17" s="248">
        <f>G17*1.25</f>
        <v>2176.25</v>
      </c>
      <c r="AF17" s="248">
        <f>H17*1.25</f>
        <v>2241.25</v>
      </c>
      <c r="AG17" s="258">
        <f>I17*1.25</f>
        <v>2306.25</v>
      </c>
      <c r="AH17" s="237">
        <f t="shared" si="7"/>
        <v>1111</v>
      </c>
      <c r="AI17" s="235">
        <f t="shared" si="7"/>
        <v>1172</v>
      </c>
      <c r="AJ17" s="235">
        <f t="shared" si="7"/>
        <v>1222</v>
      </c>
      <c r="AK17" s="235">
        <f t="shared" si="7"/>
        <v>1274</v>
      </c>
      <c r="AL17" s="235">
        <f t="shared" si="7"/>
        <v>1312</v>
      </c>
      <c r="AM17" s="236">
        <f t="shared" si="7"/>
        <v>1350</v>
      </c>
      <c r="AN17" s="263">
        <f t="shared" si="20"/>
        <v>2456.5</v>
      </c>
      <c r="AO17" s="264">
        <f t="shared" si="8"/>
        <v>2509.875</v>
      </c>
      <c r="AP17" s="264">
        <f t="shared" si="8"/>
        <v>2624.125</v>
      </c>
      <c r="AQ17" s="264">
        <f t="shared" si="8"/>
        <v>2743.6875</v>
      </c>
      <c r="AR17" s="264">
        <f t="shared" si="8"/>
        <v>2820.4375</v>
      </c>
      <c r="AS17" s="265">
        <f t="shared" si="8"/>
        <v>2897.6875</v>
      </c>
      <c r="AT17" s="266">
        <f t="shared" si="9"/>
        <v>1438</v>
      </c>
      <c r="AU17" s="267">
        <f t="shared" si="9"/>
        <v>1469</v>
      </c>
      <c r="AV17" s="267">
        <f t="shared" si="9"/>
        <v>1536</v>
      </c>
      <c r="AW17" s="267">
        <f t="shared" si="9"/>
        <v>1606</v>
      </c>
      <c r="AX17" s="267">
        <f t="shared" si="9"/>
        <v>1650</v>
      </c>
      <c r="AY17" s="268">
        <f t="shared" si="9"/>
        <v>1696</v>
      </c>
      <c r="AZ17" s="257">
        <f t="shared" si="21"/>
        <v>2919.3125</v>
      </c>
      <c r="BA17" s="259">
        <f t="shared" si="10"/>
        <v>3017.25</v>
      </c>
      <c r="BB17" s="259">
        <f t="shared" si="10"/>
        <v>3160.75</v>
      </c>
      <c r="BC17" s="259">
        <f t="shared" si="10"/>
        <v>3311.125</v>
      </c>
      <c r="BD17" s="259">
        <f t="shared" si="10"/>
        <v>3399.625</v>
      </c>
      <c r="BE17" s="275">
        <f t="shared" si="10"/>
        <v>3489.125</v>
      </c>
      <c r="BF17" s="237">
        <f t="shared" si="11"/>
        <v>1708</v>
      </c>
      <c r="BG17" s="235">
        <f t="shared" si="11"/>
        <v>1766</v>
      </c>
      <c r="BH17" s="235">
        <f t="shared" si="11"/>
        <v>1850</v>
      </c>
      <c r="BI17" s="235">
        <f t="shared" si="11"/>
        <v>1938</v>
      </c>
      <c r="BJ17" s="235">
        <f t="shared" si="11"/>
        <v>1989</v>
      </c>
      <c r="BK17" s="236">
        <f t="shared" si="11"/>
        <v>2042</v>
      </c>
      <c r="BL17" s="263">
        <f t="shared" si="22"/>
        <v>3382.125</v>
      </c>
      <c r="BM17" s="264">
        <f t="shared" si="12"/>
        <v>3524.625</v>
      </c>
      <c r="BN17" s="264">
        <f t="shared" si="12"/>
        <v>3697.375</v>
      </c>
      <c r="BO17" s="264">
        <f t="shared" si="12"/>
        <v>3878.5625</v>
      </c>
      <c r="BP17" s="264">
        <f t="shared" si="12"/>
        <v>3978.8125</v>
      </c>
      <c r="BQ17" s="265">
        <f t="shared" si="12"/>
        <v>4080.5625</v>
      </c>
      <c r="BR17" s="266">
        <f t="shared" si="13"/>
        <v>1979</v>
      </c>
      <c r="BS17" s="267">
        <f t="shared" si="13"/>
        <v>2062</v>
      </c>
      <c r="BT17" s="267">
        <f t="shared" si="13"/>
        <v>2163</v>
      </c>
      <c r="BU17" s="267">
        <f t="shared" si="13"/>
        <v>2269</v>
      </c>
      <c r="BV17" s="267">
        <f t="shared" si="13"/>
        <v>2328</v>
      </c>
      <c r="BW17" s="268">
        <f t="shared" si="13"/>
        <v>2388</v>
      </c>
      <c r="BX17" s="252">
        <v>3750</v>
      </c>
      <c r="BY17" s="235">
        <f t="shared" si="23"/>
        <v>4032</v>
      </c>
      <c r="BZ17" s="235">
        <f t="shared" si="24"/>
        <v>4234</v>
      </c>
      <c r="CA17" s="235">
        <f t="shared" si="25"/>
        <v>4446</v>
      </c>
      <c r="CB17" s="235">
        <f t="shared" si="26"/>
        <v>4558</v>
      </c>
      <c r="CC17" s="236">
        <f t="shared" si="27"/>
        <v>4672</v>
      </c>
      <c r="CD17" s="237">
        <f t="shared" si="14"/>
        <v>2194</v>
      </c>
      <c r="CE17" s="235">
        <f t="shared" si="14"/>
        <v>2359</v>
      </c>
      <c r="CF17" s="235">
        <f t="shared" si="14"/>
        <v>2477</v>
      </c>
      <c r="CG17" s="235">
        <f t="shared" si="14"/>
        <v>2601</v>
      </c>
      <c r="CH17" s="235">
        <f t="shared" si="14"/>
        <v>2667</v>
      </c>
      <c r="CI17" s="236">
        <f t="shared" si="14"/>
        <v>2734</v>
      </c>
      <c r="CJ17" s="246">
        <v>1.5</v>
      </c>
      <c r="CK17" s="278">
        <f t="shared" si="15"/>
        <v>1.6125</v>
      </c>
      <c r="CL17" s="278">
        <f t="shared" si="28"/>
        <v>1.693125</v>
      </c>
      <c r="CM17" s="278">
        <f t="shared" si="29"/>
        <v>1.7777812500000001</v>
      </c>
      <c r="CN17" s="278">
        <f t="shared" si="30"/>
        <v>1.82222578125</v>
      </c>
      <c r="CO17" s="279">
        <f t="shared" si="31"/>
        <v>1.8677814257812499</v>
      </c>
    </row>
    <row r="18" spans="1:93" ht="15.75" thickBot="1" x14ac:dyDescent="0.3">
      <c r="A18" s="307">
        <v>9</v>
      </c>
      <c r="B18" s="303" t="s">
        <v>189</v>
      </c>
      <c r="C18" s="306" t="s">
        <v>136</v>
      </c>
      <c r="D18" s="304">
        <v>1516</v>
      </c>
      <c r="E18" s="292">
        <v>1567</v>
      </c>
      <c r="F18" s="292">
        <v>1604</v>
      </c>
      <c r="G18" s="292">
        <v>1643</v>
      </c>
      <c r="H18" s="292">
        <v>1663</v>
      </c>
      <c r="I18" s="293">
        <v>1683</v>
      </c>
      <c r="J18" s="318">
        <f t="shared" si="16"/>
        <v>1064</v>
      </c>
      <c r="K18" s="319">
        <f t="shared" si="0"/>
        <v>1100</v>
      </c>
      <c r="L18" s="319">
        <f t="shared" si="0"/>
        <v>1126</v>
      </c>
      <c r="M18" s="319">
        <f t="shared" si="0"/>
        <v>1153</v>
      </c>
      <c r="N18" s="319">
        <f t="shared" si="0"/>
        <v>1167</v>
      </c>
      <c r="O18" s="319">
        <f t="shared" si="0"/>
        <v>1181</v>
      </c>
      <c r="P18" s="260">
        <f t="shared" si="17"/>
        <v>1895</v>
      </c>
      <c r="Q18" s="261">
        <f t="shared" si="1"/>
        <v>1958.75</v>
      </c>
      <c r="R18" s="261">
        <f t="shared" si="1"/>
        <v>2005</v>
      </c>
      <c r="S18" s="261">
        <f t="shared" si="1"/>
        <v>2053.75</v>
      </c>
      <c r="T18" s="261">
        <f t="shared" si="1"/>
        <v>2078.75</v>
      </c>
      <c r="U18" s="262">
        <f t="shared" si="1"/>
        <v>2103.75</v>
      </c>
      <c r="V18" s="1168">
        <f t="shared" si="2"/>
        <v>1109</v>
      </c>
      <c r="W18" s="235">
        <f t="shared" si="3"/>
        <v>1146</v>
      </c>
      <c r="X18" s="235">
        <f t="shared" si="4"/>
        <v>1173</v>
      </c>
      <c r="Y18" s="235">
        <f t="shared" si="5"/>
        <v>1202</v>
      </c>
      <c r="Z18" s="235">
        <f t="shared" si="6"/>
        <v>1217</v>
      </c>
      <c r="AA18" s="236">
        <f t="shared" si="18"/>
        <v>1231</v>
      </c>
      <c r="AB18" s="257">
        <f t="shared" si="19"/>
        <v>1895</v>
      </c>
      <c r="AC18" s="248">
        <f>E18*1.25</f>
        <v>1958.75</v>
      </c>
      <c r="AD18" s="248">
        <f>F18*1.25</f>
        <v>2005</v>
      </c>
      <c r="AE18" s="248">
        <f>G18*1.25</f>
        <v>2053.75</v>
      </c>
      <c r="AF18" s="248">
        <f>H18*1.25</f>
        <v>2078.75</v>
      </c>
      <c r="AG18" s="258">
        <f>I18*1.25</f>
        <v>2103.75</v>
      </c>
      <c r="AH18" s="237">
        <f t="shared" si="7"/>
        <v>1109</v>
      </c>
      <c r="AI18" s="235">
        <f t="shared" si="7"/>
        <v>1146</v>
      </c>
      <c r="AJ18" s="235">
        <f t="shared" si="7"/>
        <v>1173</v>
      </c>
      <c r="AK18" s="235">
        <f t="shared" si="7"/>
        <v>1202</v>
      </c>
      <c r="AL18" s="235">
        <f t="shared" si="7"/>
        <v>1217</v>
      </c>
      <c r="AM18" s="236">
        <f t="shared" si="7"/>
        <v>1231</v>
      </c>
      <c r="AN18" s="263">
        <f t="shared" si="20"/>
        <v>2418.5</v>
      </c>
      <c r="AO18" s="264">
        <f t="shared" si="8"/>
        <v>2439.3125</v>
      </c>
      <c r="AP18" s="264">
        <f t="shared" si="8"/>
        <v>2522.75</v>
      </c>
      <c r="AQ18" s="264">
        <f t="shared" si="8"/>
        <v>2610.3125</v>
      </c>
      <c r="AR18" s="264">
        <f t="shared" si="8"/>
        <v>2655.8125</v>
      </c>
      <c r="AS18" s="265">
        <f t="shared" si="8"/>
        <v>2702.0625</v>
      </c>
      <c r="AT18" s="266">
        <f t="shared" si="9"/>
        <v>1415</v>
      </c>
      <c r="AU18" s="267">
        <f t="shared" si="9"/>
        <v>1427</v>
      </c>
      <c r="AV18" s="267">
        <f t="shared" si="9"/>
        <v>1476</v>
      </c>
      <c r="AW18" s="267">
        <f t="shared" si="9"/>
        <v>1528</v>
      </c>
      <c r="AX18" s="267">
        <f t="shared" si="9"/>
        <v>1554</v>
      </c>
      <c r="AY18" s="268">
        <f t="shared" si="9"/>
        <v>1581</v>
      </c>
      <c r="AZ18" s="257">
        <f t="shared" si="21"/>
        <v>2847.25</v>
      </c>
      <c r="BA18" s="259">
        <f t="shared" si="10"/>
        <v>2919.875</v>
      </c>
      <c r="BB18" s="259">
        <f t="shared" si="10"/>
        <v>3040.5</v>
      </c>
      <c r="BC18" s="259">
        <f t="shared" si="10"/>
        <v>3166.875</v>
      </c>
      <c r="BD18" s="259">
        <f t="shared" si="10"/>
        <v>3232.875</v>
      </c>
      <c r="BE18" s="275">
        <f t="shared" si="10"/>
        <v>3300.375</v>
      </c>
      <c r="BF18" s="237">
        <f t="shared" si="11"/>
        <v>1666</v>
      </c>
      <c r="BG18" s="235">
        <f t="shared" si="11"/>
        <v>1709</v>
      </c>
      <c r="BH18" s="235">
        <f t="shared" si="11"/>
        <v>1779</v>
      </c>
      <c r="BI18" s="235">
        <f t="shared" si="11"/>
        <v>1853</v>
      </c>
      <c r="BJ18" s="235">
        <f t="shared" si="11"/>
        <v>1892</v>
      </c>
      <c r="BK18" s="236">
        <f t="shared" si="11"/>
        <v>1931</v>
      </c>
      <c r="BL18" s="263">
        <f t="shared" si="22"/>
        <v>3276</v>
      </c>
      <c r="BM18" s="264">
        <f t="shared" si="12"/>
        <v>3400.4375</v>
      </c>
      <c r="BN18" s="264">
        <f t="shared" si="12"/>
        <v>3558.25</v>
      </c>
      <c r="BO18" s="264">
        <f t="shared" si="12"/>
        <v>3723.4375</v>
      </c>
      <c r="BP18" s="264">
        <f t="shared" si="12"/>
        <v>3809.9375</v>
      </c>
      <c r="BQ18" s="265">
        <f t="shared" si="12"/>
        <v>3898.6875</v>
      </c>
      <c r="BR18" s="266">
        <f t="shared" si="13"/>
        <v>1917</v>
      </c>
      <c r="BS18" s="267">
        <f t="shared" si="13"/>
        <v>1990</v>
      </c>
      <c r="BT18" s="267">
        <f t="shared" si="13"/>
        <v>2082</v>
      </c>
      <c r="BU18" s="267">
        <f t="shared" si="13"/>
        <v>2179</v>
      </c>
      <c r="BV18" s="267">
        <f t="shared" si="13"/>
        <v>2229</v>
      </c>
      <c r="BW18" s="268">
        <f t="shared" si="13"/>
        <v>2281</v>
      </c>
      <c r="BX18" s="252">
        <v>3610</v>
      </c>
      <c r="BY18" s="235">
        <f t="shared" si="23"/>
        <v>3881</v>
      </c>
      <c r="BZ18" s="235">
        <f t="shared" si="24"/>
        <v>4076</v>
      </c>
      <c r="CA18" s="235">
        <f t="shared" si="25"/>
        <v>4280</v>
      </c>
      <c r="CB18" s="235">
        <f t="shared" si="26"/>
        <v>4387</v>
      </c>
      <c r="CC18" s="236">
        <f t="shared" si="27"/>
        <v>4497</v>
      </c>
      <c r="CD18" s="237">
        <f t="shared" si="14"/>
        <v>2112</v>
      </c>
      <c r="CE18" s="235">
        <f t="shared" si="14"/>
        <v>2271</v>
      </c>
      <c r="CF18" s="235">
        <f t="shared" si="14"/>
        <v>2385</v>
      </c>
      <c r="CG18" s="235">
        <f t="shared" si="14"/>
        <v>2504</v>
      </c>
      <c r="CH18" s="235">
        <f t="shared" si="14"/>
        <v>2567</v>
      </c>
      <c r="CI18" s="236">
        <f t="shared" si="14"/>
        <v>2631</v>
      </c>
      <c r="CJ18" s="247">
        <v>1.44</v>
      </c>
      <c r="CK18" s="280">
        <f t="shared" si="15"/>
        <v>1.548</v>
      </c>
      <c r="CL18" s="280">
        <f t="shared" si="28"/>
        <v>1.6254</v>
      </c>
      <c r="CM18" s="280">
        <f t="shared" si="29"/>
        <v>1.7066699999999999</v>
      </c>
      <c r="CN18" s="280">
        <f t="shared" si="30"/>
        <v>1.7493367499999999</v>
      </c>
      <c r="CO18" s="281">
        <f t="shared" si="31"/>
        <v>1.7930701687499999</v>
      </c>
    </row>
    <row r="19" spans="1:93" x14ac:dyDescent="0.25">
      <c r="D19" s="216"/>
      <c r="E19" s="216"/>
      <c r="F19" s="216"/>
      <c r="G19" s="216"/>
      <c r="H19" s="221"/>
      <c r="I19" s="220"/>
      <c r="J19" s="220"/>
      <c r="K19" s="220"/>
      <c r="L19" s="220"/>
      <c r="M19" s="220"/>
      <c r="N19" s="220"/>
      <c r="O19" s="220"/>
      <c r="P19" s="803" t="s">
        <v>45</v>
      </c>
      <c r="Q19" s="804"/>
      <c r="R19" s="804"/>
      <c r="S19" s="804"/>
      <c r="T19" s="805"/>
      <c r="U19" s="244">
        <f>ROUNDUP(2*$AI$4/12,0)</f>
        <v>317</v>
      </c>
      <c r="V19" s="806" t="s">
        <v>192</v>
      </c>
      <c r="W19" s="806"/>
      <c r="X19" s="806"/>
      <c r="Y19" s="806"/>
      <c r="Z19" s="807"/>
      <c r="AA19" s="241">
        <f>ROUNDUP(U19*0.585,0)</f>
        <v>186</v>
      </c>
      <c r="AB19" s="803" t="s">
        <v>45</v>
      </c>
      <c r="AC19" s="804"/>
      <c r="AD19" s="804"/>
      <c r="AE19" s="804"/>
      <c r="AF19" s="805"/>
      <c r="AG19" s="244">
        <f>ROUNDUP(2*$AI$4/12,0)</f>
        <v>317</v>
      </c>
      <c r="AH19" s="806" t="s">
        <v>192</v>
      </c>
      <c r="AI19" s="806"/>
      <c r="AJ19" s="806"/>
      <c r="AK19" s="806"/>
      <c r="AL19" s="807"/>
      <c r="AM19" s="241">
        <f>ROUNDUP(AG19*0.585,0)</f>
        <v>186</v>
      </c>
      <c r="AN19" s="803" t="s">
        <v>45</v>
      </c>
      <c r="AO19" s="804"/>
      <c r="AP19" s="804"/>
      <c r="AQ19" s="804"/>
      <c r="AR19" s="805"/>
      <c r="AS19" s="244">
        <f>ROUNDUP(2*$AU$4/12,0)</f>
        <v>347</v>
      </c>
      <c r="AT19" s="808" t="s">
        <v>49</v>
      </c>
      <c r="AU19" s="806"/>
      <c r="AV19" s="806"/>
      <c r="AW19" s="806"/>
      <c r="AX19" s="807"/>
      <c r="AY19" s="241">
        <f>ROUNDUP(AS19*0.585,0)</f>
        <v>203</v>
      </c>
      <c r="AZ19" s="804" t="s">
        <v>45</v>
      </c>
      <c r="BA19" s="804"/>
      <c r="BB19" s="804"/>
      <c r="BC19" s="804"/>
      <c r="BD19" s="805"/>
      <c r="BE19" s="244">
        <f>ROUNDUP(2*$BG$4/12,0)</f>
        <v>367</v>
      </c>
      <c r="BF19" s="806" t="s">
        <v>49</v>
      </c>
      <c r="BG19" s="806"/>
      <c r="BH19" s="806"/>
      <c r="BI19" s="806"/>
      <c r="BJ19" s="807"/>
      <c r="BK19" s="250">
        <f>ROUNDUP(BE19*0.585,0)</f>
        <v>215</v>
      </c>
      <c r="BL19" s="803" t="s">
        <v>45</v>
      </c>
      <c r="BM19" s="804"/>
      <c r="BN19" s="804"/>
      <c r="BO19" s="804"/>
      <c r="BP19" s="805"/>
      <c r="BQ19" s="244">
        <f>ROUNDUP(2*$BS$4/12,0)</f>
        <v>392</v>
      </c>
      <c r="BR19" s="806" t="s">
        <v>49</v>
      </c>
      <c r="BS19" s="806"/>
      <c r="BT19" s="806"/>
      <c r="BU19" s="806"/>
      <c r="BV19" s="807"/>
      <c r="BW19" s="250">
        <f>ROUNDUP(BQ19*0.585,0)</f>
        <v>230</v>
      </c>
      <c r="BX19" s="803" t="s">
        <v>45</v>
      </c>
      <c r="BY19" s="804"/>
      <c r="BZ19" s="804"/>
      <c r="CA19" s="804"/>
      <c r="CB19" s="805"/>
      <c r="CC19" s="283">
        <f>ROUNDUP(2*$CE$4/12,0)</f>
        <v>417</v>
      </c>
      <c r="CD19" s="809" t="s">
        <v>49</v>
      </c>
      <c r="CE19" s="810"/>
      <c r="CF19" s="810"/>
      <c r="CG19" s="810"/>
      <c r="CH19" s="810"/>
      <c r="CI19" s="288">
        <f>ROUNDUP(CC19*0.585,0)</f>
        <v>244</v>
      </c>
      <c r="CJ19" s="242"/>
      <c r="CK19" s="242"/>
      <c r="CL19" s="242"/>
      <c r="CM19" s="242"/>
      <c r="CN19" s="242"/>
      <c r="CO19" s="242"/>
    </row>
    <row r="20" spans="1:93" ht="15.75" thickBot="1" x14ac:dyDescent="0.3">
      <c r="D20" s="216"/>
      <c r="E20" s="216"/>
      <c r="F20" s="216"/>
      <c r="G20" s="216"/>
      <c r="H20" s="221"/>
      <c r="I20" s="220"/>
      <c r="J20" s="220"/>
      <c r="K20" s="220"/>
      <c r="L20" s="220"/>
      <c r="M20" s="220"/>
      <c r="N20" s="220"/>
      <c r="O20" s="220"/>
      <c r="P20" s="797" t="s">
        <v>193</v>
      </c>
      <c r="Q20" s="798"/>
      <c r="R20" s="798"/>
      <c r="S20" s="798"/>
      <c r="T20" s="799"/>
      <c r="U20" s="245">
        <v>1450</v>
      </c>
      <c r="V20" s="795" t="s">
        <v>194</v>
      </c>
      <c r="W20" s="795"/>
      <c r="X20" s="795"/>
      <c r="Y20" s="795"/>
      <c r="Z20" s="796"/>
      <c r="AA20" s="243">
        <f>U20-U20/10</f>
        <v>1305</v>
      </c>
      <c r="AB20" s="797" t="s">
        <v>193</v>
      </c>
      <c r="AC20" s="798"/>
      <c r="AD20" s="798"/>
      <c r="AE20" s="798"/>
      <c r="AF20" s="799"/>
      <c r="AG20" s="245">
        <v>1450</v>
      </c>
      <c r="AH20" s="795" t="s">
        <v>194</v>
      </c>
      <c r="AI20" s="795"/>
      <c r="AJ20" s="795"/>
      <c r="AK20" s="795"/>
      <c r="AL20" s="796"/>
      <c r="AM20" s="243">
        <f>AG20-AG20/10</f>
        <v>1305</v>
      </c>
      <c r="AN20" s="797" t="s">
        <v>193</v>
      </c>
      <c r="AO20" s="798"/>
      <c r="AP20" s="798"/>
      <c r="AQ20" s="798"/>
      <c r="AR20" s="799"/>
      <c r="AS20" s="245">
        <v>1450</v>
      </c>
      <c r="AT20" s="802" t="s">
        <v>194</v>
      </c>
      <c r="AU20" s="795"/>
      <c r="AV20" s="795"/>
      <c r="AW20" s="795"/>
      <c r="AX20" s="796"/>
      <c r="AY20" s="243">
        <f>AS20-AS20/10</f>
        <v>1305</v>
      </c>
      <c r="AZ20" s="797" t="s">
        <v>193</v>
      </c>
      <c r="BA20" s="798"/>
      <c r="BB20" s="798"/>
      <c r="BC20" s="798"/>
      <c r="BD20" s="799"/>
      <c r="BE20" s="245">
        <v>1450</v>
      </c>
      <c r="BF20" s="795" t="s">
        <v>194</v>
      </c>
      <c r="BG20" s="795"/>
      <c r="BH20" s="795"/>
      <c r="BI20" s="795"/>
      <c r="BJ20" s="796"/>
      <c r="BK20" s="243">
        <f>BE20-BE20/10</f>
        <v>1305</v>
      </c>
      <c r="BL20" s="797" t="s">
        <v>46</v>
      </c>
      <c r="BM20" s="798"/>
      <c r="BN20" s="798"/>
      <c r="BO20" s="798"/>
      <c r="BP20" s="799"/>
      <c r="BQ20" s="245">
        <f>ROUNDUP($BS$4/12,0)</f>
        <v>196</v>
      </c>
      <c r="BR20" s="795" t="s">
        <v>48</v>
      </c>
      <c r="BS20" s="795"/>
      <c r="BT20" s="795"/>
      <c r="BU20" s="795"/>
      <c r="BV20" s="796"/>
      <c r="BW20" s="251">
        <f>ROUNDUP(BQ20*0.585,0)</f>
        <v>115</v>
      </c>
      <c r="BX20" s="797" t="s">
        <v>46</v>
      </c>
      <c r="BY20" s="798"/>
      <c r="BZ20" s="798"/>
      <c r="CA20" s="798"/>
      <c r="CB20" s="799"/>
      <c r="CC20" s="284">
        <f>ROUNDUP($CE$4/12,0)</f>
        <v>209</v>
      </c>
      <c r="CD20" s="800" t="s">
        <v>48</v>
      </c>
      <c r="CE20" s="801"/>
      <c r="CF20" s="801"/>
      <c r="CG20" s="801"/>
      <c r="CH20" s="801"/>
      <c r="CI20" s="243">
        <f>ROUNDUP(CC20*0.585,0)</f>
        <v>123</v>
      </c>
      <c r="CJ20" s="242"/>
      <c r="CK20" s="242"/>
      <c r="CL20" s="242"/>
      <c r="CM20" s="242"/>
      <c r="CN20" s="242"/>
      <c r="CO20" s="242"/>
    </row>
    <row r="22" spans="1:93" ht="15.75" thickBot="1" x14ac:dyDescent="0.3"/>
    <row r="23" spans="1:93" x14ac:dyDescent="0.25">
      <c r="A23" s="774" t="s">
        <v>286</v>
      </c>
      <c r="B23" s="775"/>
      <c r="C23" s="776"/>
      <c r="D23" s="768">
        <v>2017</v>
      </c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70"/>
      <c r="P23" s="1176">
        <v>2018</v>
      </c>
      <c r="Q23" s="1177"/>
      <c r="R23" s="1177"/>
      <c r="S23" s="1177"/>
      <c r="T23" s="1177"/>
      <c r="U23" s="1177"/>
      <c r="V23" s="1177"/>
      <c r="W23" s="1177"/>
      <c r="X23" s="1177"/>
      <c r="Y23" s="1177"/>
      <c r="Z23" s="1177"/>
      <c r="AA23" s="1177"/>
      <c r="AB23" s="1177"/>
      <c r="AC23" s="1177"/>
      <c r="AD23" s="1177"/>
      <c r="AE23" s="1177"/>
      <c r="AF23" s="1177"/>
      <c r="AG23" s="1177"/>
      <c r="AH23" s="1177"/>
      <c r="AI23" s="1177"/>
      <c r="AJ23" s="1177"/>
      <c r="AK23" s="1177"/>
      <c r="AL23" s="1177"/>
      <c r="AM23" s="1178"/>
      <c r="AN23" s="1176">
        <v>2019</v>
      </c>
      <c r="AO23" s="1177"/>
      <c r="AP23" s="1177"/>
      <c r="AQ23" s="1177"/>
      <c r="AR23" s="1177"/>
      <c r="AS23" s="1177"/>
      <c r="AT23" s="1177"/>
      <c r="AU23" s="1177"/>
      <c r="AV23" s="1177"/>
      <c r="AW23" s="1177"/>
      <c r="AX23" s="1177"/>
      <c r="AY23" s="1178"/>
      <c r="AZ23" s="1176">
        <v>2020</v>
      </c>
      <c r="BA23" s="1177"/>
      <c r="BB23" s="1177"/>
      <c r="BC23" s="1177"/>
      <c r="BD23" s="1177"/>
      <c r="BE23" s="1177"/>
      <c r="BF23" s="1177"/>
      <c r="BG23" s="1177"/>
      <c r="BH23" s="1177"/>
      <c r="BI23" s="1177"/>
      <c r="BJ23" s="1177"/>
      <c r="BK23" s="1178"/>
      <c r="BL23" s="1176">
        <v>2021</v>
      </c>
      <c r="BM23" s="1177"/>
      <c r="BN23" s="1177"/>
      <c r="BO23" s="1177"/>
      <c r="BP23" s="1177"/>
      <c r="BQ23" s="1177"/>
      <c r="BR23" s="1177"/>
      <c r="BS23" s="1177"/>
      <c r="BT23" s="1177"/>
      <c r="BU23" s="1177"/>
      <c r="BV23" s="1177"/>
      <c r="BW23" s="1178"/>
      <c r="BX23" s="1169">
        <v>2022</v>
      </c>
      <c r="BY23" s="1170"/>
      <c r="BZ23" s="1170"/>
      <c r="CA23" s="1170"/>
      <c r="CB23" s="1170"/>
      <c r="CC23" s="1170"/>
      <c r="CD23" s="1170"/>
      <c r="CE23" s="1170"/>
      <c r="CF23" s="1170"/>
      <c r="CG23" s="1170"/>
      <c r="CH23" s="1170"/>
      <c r="CI23" s="1170"/>
      <c r="CJ23" s="1170"/>
      <c r="CK23" s="1170"/>
      <c r="CL23" s="1170"/>
      <c r="CM23" s="1170"/>
      <c r="CN23" s="1170"/>
      <c r="CO23" s="1171"/>
    </row>
    <row r="24" spans="1:93" ht="15.75" thickBot="1" x14ac:dyDescent="0.3">
      <c r="A24" s="777"/>
      <c r="B24" s="778"/>
      <c r="C24" s="779"/>
      <c r="D24" s="771"/>
      <c r="E24" s="772"/>
      <c r="F24" s="772"/>
      <c r="G24" s="772"/>
      <c r="H24" s="772"/>
      <c r="I24" s="772"/>
      <c r="J24" s="772"/>
      <c r="K24" s="772"/>
      <c r="L24" s="772"/>
      <c r="M24" s="772"/>
      <c r="N24" s="772"/>
      <c r="O24" s="773"/>
      <c r="P24" s="1179"/>
      <c r="Q24" s="1175"/>
      <c r="R24" s="1175"/>
      <c r="S24" s="1175"/>
      <c r="T24" s="1175"/>
      <c r="U24" s="1175"/>
      <c r="V24" s="1175"/>
      <c r="W24" s="1175"/>
      <c r="X24" s="1175"/>
      <c r="Y24" s="1175"/>
      <c r="Z24" s="1175"/>
      <c r="AA24" s="1175"/>
      <c r="AB24" s="1175"/>
      <c r="AC24" s="1175"/>
      <c r="AD24" s="1175"/>
      <c r="AE24" s="1175"/>
      <c r="AF24" s="1175"/>
      <c r="AG24" s="1175"/>
      <c r="AH24" s="1175"/>
      <c r="AI24" s="1175"/>
      <c r="AJ24" s="1175"/>
      <c r="AK24" s="1175"/>
      <c r="AL24" s="1175"/>
      <c r="AM24" s="1180"/>
      <c r="AN24" s="1179"/>
      <c r="AO24" s="1175"/>
      <c r="AP24" s="1175"/>
      <c r="AQ24" s="1175"/>
      <c r="AR24" s="1175"/>
      <c r="AS24" s="1175"/>
      <c r="AT24" s="1175"/>
      <c r="AU24" s="1175"/>
      <c r="AV24" s="1175"/>
      <c r="AW24" s="1175"/>
      <c r="AX24" s="1175"/>
      <c r="AY24" s="1180"/>
      <c r="AZ24" s="1179"/>
      <c r="BA24" s="1175"/>
      <c r="BB24" s="1175"/>
      <c r="BC24" s="1175"/>
      <c r="BD24" s="1175"/>
      <c r="BE24" s="1175"/>
      <c r="BF24" s="1175"/>
      <c r="BG24" s="1175"/>
      <c r="BH24" s="1175"/>
      <c r="BI24" s="1175"/>
      <c r="BJ24" s="1175"/>
      <c r="BK24" s="1180"/>
      <c r="BL24" s="1179"/>
      <c r="BM24" s="1175"/>
      <c r="BN24" s="1175"/>
      <c r="BO24" s="1175"/>
      <c r="BP24" s="1175"/>
      <c r="BQ24" s="1175"/>
      <c r="BR24" s="1175"/>
      <c r="BS24" s="1175"/>
      <c r="BT24" s="1175"/>
      <c r="BU24" s="1175"/>
      <c r="BV24" s="1175"/>
      <c r="BW24" s="1180"/>
      <c r="BX24" s="1172"/>
      <c r="BY24" s="1173"/>
      <c r="BZ24" s="1173"/>
      <c r="CA24" s="1173"/>
      <c r="CB24" s="1173"/>
      <c r="CC24" s="1173"/>
      <c r="CD24" s="1173"/>
      <c r="CE24" s="1173"/>
      <c r="CF24" s="1173"/>
      <c r="CG24" s="1173"/>
      <c r="CH24" s="1173"/>
      <c r="CI24" s="1173"/>
      <c r="CJ24" s="1173"/>
      <c r="CK24" s="1173"/>
      <c r="CL24" s="1173"/>
      <c r="CM24" s="1173"/>
      <c r="CN24" s="1173"/>
      <c r="CO24" s="1174"/>
    </row>
    <row r="25" spans="1:93" ht="15.75" thickBot="1" x14ac:dyDescent="0.3">
      <c r="A25" s="783" t="s">
        <v>309</v>
      </c>
      <c r="B25" s="761"/>
      <c r="C25" s="762"/>
      <c r="D25" s="749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1"/>
      <c r="P25" s="817" t="s">
        <v>36</v>
      </c>
      <c r="Q25" s="818"/>
      <c r="R25" s="818"/>
      <c r="S25" s="818"/>
      <c r="T25" s="818"/>
      <c r="U25" s="819"/>
      <c r="V25" s="234" t="s">
        <v>35</v>
      </c>
      <c r="W25" s="13">
        <v>1900</v>
      </c>
      <c r="X25" s="827" t="s">
        <v>191</v>
      </c>
      <c r="Y25" s="828"/>
      <c r="Z25" s="829"/>
      <c r="AA25" s="42">
        <f>ROUNDUP(W25/2*0.585,0)</f>
        <v>556</v>
      </c>
      <c r="AB25" s="817" t="s">
        <v>36</v>
      </c>
      <c r="AC25" s="818"/>
      <c r="AD25" s="818"/>
      <c r="AE25" s="818"/>
      <c r="AF25" s="818"/>
      <c r="AG25" s="819"/>
      <c r="AH25" s="234" t="s">
        <v>35</v>
      </c>
      <c r="AI25" s="13">
        <v>1900</v>
      </c>
      <c r="AJ25" s="827" t="s">
        <v>191</v>
      </c>
      <c r="AK25" s="828"/>
      <c r="AL25" s="829"/>
      <c r="AM25" s="42">
        <f>ROUNDUP(AI25/2*0.585,0)</f>
        <v>556</v>
      </c>
      <c r="AN25" s="817" t="s">
        <v>36</v>
      </c>
      <c r="AO25" s="818"/>
      <c r="AP25" s="818"/>
      <c r="AQ25" s="818"/>
      <c r="AR25" s="818"/>
      <c r="AS25" s="819"/>
      <c r="AT25" s="234" t="s">
        <v>35</v>
      </c>
      <c r="AU25" s="13">
        <v>2080</v>
      </c>
      <c r="AV25" s="827" t="s">
        <v>191</v>
      </c>
      <c r="AW25" s="828"/>
      <c r="AX25" s="829"/>
      <c r="AY25" s="42">
        <f>ROUNDUP(AU25/2*0.585,0)</f>
        <v>609</v>
      </c>
      <c r="AZ25" s="817" t="s">
        <v>36</v>
      </c>
      <c r="BA25" s="818"/>
      <c r="BB25" s="818"/>
      <c r="BC25" s="818"/>
      <c r="BD25" s="818"/>
      <c r="BE25" s="819"/>
      <c r="BF25" s="234" t="s">
        <v>35</v>
      </c>
      <c r="BG25" s="13">
        <v>2200</v>
      </c>
      <c r="BH25" s="827" t="s">
        <v>191</v>
      </c>
      <c r="BI25" s="828"/>
      <c r="BJ25" s="829"/>
      <c r="BK25" s="42">
        <f>ROUNDUP(BG25/2*0.585,0)</f>
        <v>644</v>
      </c>
      <c r="BL25" s="817" t="s">
        <v>36</v>
      </c>
      <c r="BM25" s="818"/>
      <c r="BN25" s="818"/>
      <c r="BO25" s="818"/>
      <c r="BP25" s="818"/>
      <c r="BQ25" s="819"/>
      <c r="BR25" s="234" t="s">
        <v>35</v>
      </c>
      <c r="BS25" s="13">
        <v>2350</v>
      </c>
      <c r="BT25" s="827" t="s">
        <v>191</v>
      </c>
      <c r="BU25" s="828"/>
      <c r="BV25" s="829"/>
      <c r="BW25" s="42">
        <f>ROUNDUP(BS25/2*0.585,0)</f>
        <v>688</v>
      </c>
      <c r="BX25" s="818" t="s">
        <v>36</v>
      </c>
      <c r="BY25" s="818"/>
      <c r="BZ25" s="818"/>
      <c r="CA25" s="818"/>
      <c r="CB25" s="818"/>
      <c r="CC25" s="819"/>
      <c r="CD25" s="234" t="s">
        <v>35</v>
      </c>
      <c r="CE25" s="13">
        <v>2500</v>
      </c>
      <c r="CF25" s="827" t="s">
        <v>191</v>
      </c>
      <c r="CG25" s="828"/>
      <c r="CH25" s="829"/>
      <c r="CI25" s="42">
        <f>ROUNDUP(CE25/2*0.585,0)</f>
        <v>732</v>
      </c>
      <c r="CJ25" s="817" t="s">
        <v>36</v>
      </c>
      <c r="CK25" s="818"/>
      <c r="CL25" s="818"/>
      <c r="CM25" s="818"/>
      <c r="CN25" s="818"/>
      <c r="CO25" s="819"/>
    </row>
    <row r="26" spans="1:93" ht="16.5" thickBot="1" x14ac:dyDescent="0.3">
      <c r="A26" s="784"/>
      <c r="B26" s="785"/>
      <c r="C26" s="786"/>
      <c r="D26" s="752"/>
      <c r="E26" s="753"/>
      <c r="F26" s="753"/>
      <c r="G26" s="753"/>
      <c r="H26" s="753"/>
      <c r="I26" s="753"/>
      <c r="J26" s="753"/>
      <c r="K26" s="753"/>
      <c r="L26" s="753"/>
      <c r="M26" s="753"/>
      <c r="N26" s="753"/>
      <c r="O26" s="754"/>
      <c r="P26" s="820" t="s">
        <v>429</v>
      </c>
      <c r="Q26" s="821"/>
      <c r="R26" s="821"/>
      <c r="S26" s="821"/>
      <c r="T26" s="821"/>
      <c r="U26" s="822"/>
      <c r="V26" s="820" t="s">
        <v>430</v>
      </c>
      <c r="W26" s="821"/>
      <c r="X26" s="821"/>
      <c r="Y26" s="821"/>
      <c r="Z26" s="821"/>
      <c r="AA26" s="822"/>
      <c r="AB26" s="820" t="s">
        <v>281</v>
      </c>
      <c r="AC26" s="821"/>
      <c r="AD26" s="821"/>
      <c r="AE26" s="821"/>
      <c r="AF26" s="821"/>
      <c r="AG26" s="822"/>
      <c r="AH26" s="820" t="s">
        <v>39</v>
      </c>
      <c r="AI26" s="821"/>
      <c r="AJ26" s="821"/>
      <c r="AK26" s="821"/>
      <c r="AL26" s="821"/>
      <c r="AM26" s="822"/>
      <c r="AN26" s="823" t="s">
        <v>166</v>
      </c>
      <c r="AO26" s="824"/>
      <c r="AP26" s="824"/>
      <c r="AQ26" s="824"/>
      <c r="AR26" s="824"/>
      <c r="AS26" s="825"/>
      <c r="AT26" s="823" t="s">
        <v>40</v>
      </c>
      <c r="AU26" s="824"/>
      <c r="AV26" s="824"/>
      <c r="AW26" s="824"/>
      <c r="AX26" s="824"/>
      <c r="AY26" s="825"/>
      <c r="AZ26" s="820" t="s">
        <v>170</v>
      </c>
      <c r="BA26" s="821"/>
      <c r="BB26" s="821"/>
      <c r="BC26" s="821"/>
      <c r="BD26" s="821"/>
      <c r="BE26" s="822"/>
      <c r="BF26" s="820" t="s">
        <v>43</v>
      </c>
      <c r="BG26" s="821"/>
      <c r="BH26" s="821"/>
      <c r="BI26" s="821"/>
      <c r="BJ26" s="821"/>
      <c r="BK26" s="822"/>
      <c r="BL26" s="823" t="s">
        <v>171</v>
      </c>
      <c r="BM26" s="824"/>
      <c r="BN26" s="824"/>
      <c r="BO26" s="824"/>
      <c r="BP26" s="824"/>
      <c r="BQ26" s="825"/>
      <c r="BR26" s="823" t="s">
        <v>42</v>
      </c>
      <c r="BS26" s="824"/>
      <c r="BT26" s="824"/>
      <c r="BU26" s="824"/>
      <c r="BV26" s="824"/>
      <c r="BW26" s="825"/>
      <c r="BX26" s="826" t="s">
        <v>41</v>
      </c>
      <c r="BY26" s="821"/>
      <c r="BZ26" s="821"/>
      <c r="CA26" s="821"/>
      <c r="CB26" s="821"/>
      <c r="CC26" s="822"/>
      <c r="CD26" s="820" t="s">
        <v>41</v>
      </c>
      <c r="CE26" s="821"/>
      <c r="CF26" s="821"/>
      <c r="CG26" s="821"/>
      <c r="CH26" s="821"/>
      <c r="CI26" s="822"/>
      <c r="CJ26" s="820" t="s">
        <v>41</v>
      </c>
      <c r="CK26" s="821"/>
      <c r="CL26" s="821"/>
      <c r="CM26" s="821"/>
      <c r="CN26" s="821"/>
      <c r="CO26" s="822"/>
    </row>
    <row r="27" spans="1:93" s="301" customFormat="1" ht="27" customHeight="1" thickBot="1" x14ac:dyDescent="0.3">
      <c r="A27" s="718" t="s">
        <v>10</v>
      </c>
      <c r="B27" s="720" t="s">
        <v>432</v>
      </c>
      <c r="C27" s="722" t="s">
        <v>12</v>
      </c>
      <c r="D27" s="1195" t="s">
        <v>159</v>
      </c>
      <c r="E27" s="1196"/>
      <c r="F27" s="1196"/>
      <c r="G27" s="1196"/>
      <c r="H27" s="1196"/>
      <c r="I27" s="1197"/>
      <c r="J27" s="1195" t="s">
        <v>201</v>
      </c>
      <c r="K27" s="1196"/>
      <c r="L27" s="1196"/>
      <c r="M27" s="1196"/>
      <c r="N27" s="1196"/>
      <c r="O27" s="1197"/>
      <c r="P27" s="1198" t="s">
        <v>37</v>
      </c>
      <c r="Q27" s="1199"/>
      <c r="R27" s="1199"/>
      <c r="S27" s="1199"/>
      <c r="T27" s="1199"/>
      <c r="U27" s="1200"/>
      <c r="V27" s="1182" t="s">
        <v>167</v>
      </c>
      <c r="W27" s="1183"/>
      <c r="X27" s="1183"/>
      <c r="Y27" s="1183"/>
      <c r="Z27" s="1183"/>
      <c r="AA27" s="1184"/>
      <c r="AB27" s="1198" t="s">
        <v>37</v>
      </c>
      <c r="AC27" s="1199"/>
      <c r="AD27" s="1199"/>
      <c r="AE27" s="1199"/>
      <c r="AF27" s="1199"/>
      <c r="AG27" s="1200"/>
      <c r="AH27" s="1182" t="s">
        <v>167</v>
      </c>
      <c r="AI27" s="1183"/>
      <c r="AJ27" s="1183"/>
      <c r="AK27" s="1183"/>
      <c r="AL27" s="1183"/>
      <c r="AM27" s="1184"/>
      <c r="AN27" s="1201" t="s">
        <v>37</v>
      </c>
      <c r="AO27" s="1202"/>
      <c r="AP27" s="1202"/>
      <c r="AQ27" s="1202"/>
      <c r="AR27" s="1202"/>
      <c r="AS27" s="1203"/>
      <c r="AT27" s="1204" t="s">
        <v>167</v>
      </c>
      <c r="AU27" s="1205"/>
      <c r="AV27" s="1205"/>
      <c r="AW27" s="1205"/>
      <c r="AX27" s="1205"/>
      <c r="AY27" s="1206"/>
      <c r="AZ27" s="1198" t="s">
        <v>37</v>
      </c>
      <c r="BA27" s="1199"/>
      <c r="BB27" s="1199"/>
      <c r="BC27" s="1199"/>
      <c r="BD27" s="1199"/>
      <c r="BE27" s="1200"/>
      <c r="BF27" s="1182" t="s">
        <v>167</v>
      </c>
      <c r="BG27" s="1183"/>
      <c r="BH27" s="1183"/>
      <c r="BI27" s="1183"/>
      <c r="BJ27" s="1183"/>
      <c r="BK27" s="1184"/>
      <c r="BL27" s="1201" t="s">
        <v>37</v>
      </c>
      <c r="BM27" s="1202"/>
      <c r="BN27" s="1202"/>
      <c r="BO27" s="1202"/>
      <c r="BP27" s="1202"/>
      <c r="BQ27" s="1203"/>
      <c r="BR27" s="1204" t="s">
        <v>167</v>
      </c>
      <c r="BS27" s="1205"/>
      <c r="BT27" s="1205"/>
      <c r="BU27" s="1205"/>
      <c r="BV27" s="1205"/>
      <c r="BW27" s="1206"/>
      <c r="BX27" s="1199" t="s">
        <v>37</v>
      </c>
      <c r="BY27" s="1199"/>
      <c r="BZ27" s="1199"/>
      <c r="CA27" s="1199"/>
      <c r="CB27" s="1199"/>
      <c r="CC27" s="1200"/>
      <c r="CD27" s="1182" t="s">
        <v>190</v>
      </c>
      <c r="CE27" s="1183"/>
      <c r="CF27" s="1183"/>
      <c r="CG27" s="1183"/>
      <c r="CH27" s="1183"/>
      <c r="CI27" s="1184"/>
      <c r="CJ27" s="1182" t="s">
        <v>125</v>
      </c>
      <c r="CK27" s="1183"/>
      <c r="CL27" s="1183"/>
      <c r="CM27" s="1183"/>
      <c r="CN27" s="1183"/>
      <c r="CO27" s="1184"/>
    </row>
    <row r="28" spans="1:93" x14ac:dyDescent="0.25">
      <c r="A28" s="719"/>
      <c r="B28" s="721"/>
      <c r="C28" s="723"/>
      <c r="D28" s="1220">
        <v>0</v>
      </c>
      <c r="E28" s="1221">
        <v>1</v>
      </c>
      <c r="F28" s="1221">
        <v>2</v>
      </c>
      <c r="G28" s="1221">
        <v>3</v>
      </c>
      <c r="H28" s="1221">
        <v>4</v>
      </c>
      <c r="I28" s="1222">
        <v>5</v>
      </c>
      <c r="J28" s="1223">
        <v>0</v>
      </c>
      <c r="K28" s="1221">
        <v>1</v>
      </c>
      <c r="L28" s="1221">
        <v>2</v>
      </c>
      <c r="M28" s="1221">
        <v>3</v>
      </c>
      <c r="N28" s="1221">
        <v>4</v>
      </c>
      <c r="O28" s="1222">
        <v>5</v>
      </c>
      <c r="P28" s="1188" t="s">
        <v>27</v>
      </c>
      <c r="Q28" s="1189" t="s">
        <v>0</v>
      </c>
      <c r="R28" s="1189" t="s">
        <v>1</v>
      </c>
      <c r="S28" s="1189" t="s">
        <v>2</v>
      </c>
      <c r="T28" s="1189" t="s">
        <v>3</v>
      </c>
      <c r="U28" s="1190" t="s">
        <v>28</v>
      </c>
      <c r="V28" s="1188" t="s">
        <v>27</v>
      </c>
      <c r="W28" s="1189" t="s">
        <v>0</v>
      </c>
      <c r="X28" s="1189" t="s">
        <v>1</v>
      </c>
      <c r="Y28" s="1189" t="s">
        <v>2</v>
      </c>
      <c r="Z28" s="1189" t="s">
        <v>3</v>
      </c>
      <c r="AA28" s="1190" t="s">
        <v>28</v>
      </c>
      <c r="AB28" s="1188" t="s">
        <v>27</v>
      </c>
      <c r="AC28" s="1189" t="s">
        <v>0</v>
      </c>
      <c r="AD28" s="1189" t="s">
        <v>1</v>
      </c>
      <c r="AE28" s="1189" t="s">
        <v>2</v>
      </c>
      <c r="AF28" s="1189" t="s">
        <v>3</v>
      </c>
      <c r="AG28" s="1190" t="s">
        <v>28</v>
      </c>
      <c r="AH28" s="1188" t="s">
        <v>27</v>
      </c>
      <c r="AI28" s="1189" t="s">
        <v>0</v>
      </c>
      <c r="AJ28" s="1189" t="s">
        <v>1</v>
      </c>
      <c r="AK28" s="1189" t="s">
        <v>2</v>
      </c>
      <c r="AL28" s="1189" t="s">
        <v>3</v>
      </c>
      <c r="AM28" s="1190" t="s">
        <v>28</v>
      </c>
      <c r="AN28" s="1188" t="s">
        <v>27</v>
      </c>
      <c r="AO28" s="1189" t="s">
        <v>0</v>
      </c>
      <c r="AP28" s="1189" t="s">
        <v>1</v>
      </c>
      <c r="AQ28" s="1189" t="s">
        <v>2</v>
      </c>
      <c r="AR28" s="1189" t="s">
        <v>3</v>
      </c>
      <c r="AS28" s="1190" t="s">
        <v>28</v>
      </c>
      <c r="AT28" s="1188" t="s">
        <v>27</v>
      </c>
      <c r="AU28" s="1189" t="s">
        <v>0</v>
      </c>
      <c r="AV28" s="1189" t="s">
        <v>1</v>
      </c>
      <c r="AW28" s="1189" t="s">
        <v>2</v>
      </c>
      <c r="AX28" s="1189" t="s">
        <v>3</v>
      </c>
      <c r="AY28" s="1190" t="s">
        <v>28</v>
      </c>
      <c r="AZ28" s="1188" t="s">
        <v>27</v>
      </c>
      <c r="BA28" s="1189" t="s">
        <v>0</v>
      </c>
      <c r="BB28" s="1189" t="s">
        <v>1</v>
      </c>
      <c r="BC28" s="1189" t="s">
        <v>2</v>
      </c>
      <c r="BD28" s="1189" t="s">
        <v>3</v>
      </c>
      <c r="BE28" s="1190" t="s">
        <v>28</v>
      </c>
      <c r="BF28" s="1188" t="s">
        <v>27</v>
      </c>
      <c r="BG28" s="1189" t="s">
        <v>0</v>
      </c>
      <c r="BH28" s="1189" t="s">
        <v>1</v>
      </c>
      <c r="BI28" s="1189" t="s">
        <v>2</v>
      </c>
      <c r="BJ28" s="1189" t="s">
        <v>3</v>
      </c>
      <c r="BK28" s="1190" t="s">
        <v>28</v>
      </c>
      <c r="BL28" s="1188" t="s">
        <v>27</v>
      </c>
      <c r="BM28" s="1189" t="s">
        <v>0</v>
      </c>
      <c r="BN28" s="1189" t="s">
        <v>1</v>
      </c>
      <c r="BO28" s="1189" t="s">
        <v>2</v>
      </c>
      <c r="BP28" s="1189" t="s">
        <v>3</v>
      </c>
      <c r="BQ28" s="1190" t="s">
        <v>28</v>
      </c>
      <c r="BR28" s="1188" t="s">
        <v>27</v>
      </c>
      <c r="BS28" s="1189" t="s">
        <v>0</v>
      </c>
      <c r="BT28" s="1189" t="s">
        <v>1</v>
      </c>
      <c r="BU28" s="1189" t="s">
        <v>2</v>
      </c>
      <c r="BV28" s="1189" t="s">
        <v>3</v>
      </c>
      <c r="BW28" s="1190" t="s">
        <v>28</v>
      </c>
      <c r="BX28" s="1224" t="s">
        <v>27</v>
      </c>
      <c r="BY28" s="1189" t="s">
        <v>0</v>
      </c>
      <c r="BZ28" s="1189" t="s">
        <v>1</v>
      </c>
      <c r="CA28" s="1189" t="s">
        <v>2</v>
      </c>
      <c r="CB28" s="1189" t="s">
        <v>3</v>
      </c>
      <c r="CC28" s="1190" t="s">
        <v>28</v>
      </c>
      <c r="CD28" s="1188" t="s">
        <v>27</v>
      </c>
      <c r="CE28" s="1189" t="s">
        <v>0</v>
      </c>
      <c r="CF28" s="1189" t="s">
        <v>1</v>
      </c>
      <c r="CG28" s="1189" t="s">
        <v>2</v>
      </c>
      <c r="CH28" s="1189" t="s">
        <v>3</v>
      </c>
      <c r="CI28" s="1190" t="s">
        <v>28</v>
      </c>
      <c r="CJ28" s="1188" t="s">
        <v>27</v>
      </c>
      <c r="CK28" s="1189" t="s">
        <v>0</v>
      </c>
      <c r="CL28" s="1189" t="s">
        <v>1</v>
      </c>
      <c r="CM28" s="1189" t="s">
        <v>2</v>
      </c>
      <c r="CN28" s="1189" t="s">
        <v>3</v>
      </c>
      <c r="CO28" s="1190" t="s">
        <v>28</v>
      </c>
    </row>
    <row r="29" spans="1:93" x14ac:dyDescent="0.25">
      <c r="A29" s="719"/>
      <c r="B29" s="721"/>
      <c r="C29" s="723"/>
      <c r="D29" s="225" t="s">
        <v>160</v>
      </c>
      <c r="E29" s="226" t="s">
        <v>161</v>
      </c>
      <c r="F29" s="226" t="s">
        <v>162</v>
      </c>
      <c r="G29" s="226" t="s">
        <v>163</v>
      </c>
      <c r="H29" s="226" t="s">
        <v>164</v>
      </c>
      <c r="I29" s="227" t="s">
        <v>165</v>
      </c>
      <c r="J29" s="294" t="s">
        <v>160</v>
      </c>
      <c r="K29" s="226" t="s">
        <v>161</v>
      </c>
      <c r="L29" s="226" t="s">
        <v>162</v>
      </c>
      <c r="M29" s="226" t="s">
        <v>163</v>
      </c>
      <c r="N29" s="226" t="s">
        <v>164</v>
      </c>
      <c r="O29" s="227" t="s">
        <v>165</v>
      </c>
      <c r="P29" s="7" t="s">
        <v>29</v>
      </c>
      <c r="Q29" s="3">
        <v>7.4999999999999997E-2</v>
      </c>
      <c r="R29" s="4">
        <v>0.05</v>
      </c>
      <c r="S29" s="4">
        <v>0.05</v>
      </c>
      <c r="T29" s="3">
        <v>2.5000000000000001E-2</v>
      </c>
      <c r="U29" s="5">
        <v>2.5000000000000001E-2</v>
      </c>
      <c r="V29" s="7" t="s">
        <v>29</v>
      </c>
      <c r="W29" s="3">
        <v>7.4999999999999997E-2</v>
      </c>
      <c r="X29" s="4">
        <v>0.05</v>
      </c>
      <c r="Y29" s="4">
        <v>0.05</v>
      </c>
      <c r="Z29" s="3">
        <v>2.5000000000000001E-2</v>
      </c>
      <c r="AA29" s="5">
        <v>2.5000000000000001E-2</v>
      </c>
      <c r="AB29" s="7" t="s">
        <v>29</v>
      </c>
      <c r="AC29" s="3">
        <v>7.4999999999999997E-2</v>
      </c>
      <c r="AD29" s="4">
        <v>0.05</v>
      </c>
      <c r="AE29" s="4">
        <v>0.05</v>
      </c>
      <c r="AF29" s="3">
        <v>2.5000000000000001E-2</v>
      </c>
      <c r="AG29" s="5">
        <v>2.5000000000000001E-2</v>
      </c>
      <c r="AH29" s="7" t="s">
        <v>29</v>
      </c>
      <c r="AI29" s="3">
        <v>7.4999999999999997E-2</v>
      </c>
      <c r="AJ29" s="4">
        <v>0.05</v>
      </c>
      <c r="AK29" s="4">
        <v>0.05</v>
      </c>
      <c r="AL29" s="3">
        <v>2.5000000000000001E-2</v>
      </c>
      <c r="AM29" s="5">
        <v>2.5000000000000001E-2</v>
      </c>
      <c r="AN29" s="7" t="s">
        <v>29</v>
      </c>
      <c r="AO29" s="3">
        <v>7.4999999999999997E-2</v>
      </c>
      <c r="AP29" s="4">
        <v>0.05</v>
      </c>
      <c r="AQ29" s="4">
        <v>0.05</v>
      </c>
      <c r="AR29" s="3">
        <v>2.5000000000000001E-2</v>
      </c>
      <c r="AS29" s="5">
        <v>2.5000000000000001E-2</v>
      </c>
      <c r="AT29" s="7" t="s">
        <v>29</v>
      </c>
      <c r="AU29" s="3">
        <v>7.4999999999999997E-2</v>
      </c>
      <c r="AV29" s="4">
        <v>0.05</v>
      </c>
      <c r="AW29" s="4">
        <v>0.05</v>
      </c>
      <c r="AX29" s="3">
        <v>2.5000000000000001E-2</v>
      </c>
      <c r="AY29" s="5">
        <v>2.5000000000000001E-2</v>
      </c>
      <c r="AZ29" s="7" t="s">
        <v>29</v>
      </c>
      <c r="BA29" s="3">
        <v>7.4999999999999997E-2</v>
      </c>
      <c r="BB29" s="4">
        <v>0.05</v>
      </c>
      <c r="BC29" s="4">
        <v>0.05</v>
      </c>
      <c r="BD29" s="3">
        <v>2.5000000000000001E-2</v>
      </c>
      <c r="BE29" s="5">
        <v>2.5000000000000001E-2</v>
      </c>
      <c r="BF29" s="7" t="s">
        <v>29</v>
      </c>
      <c r="BG29" s="3">
        <v>7.4999999999999997E-2</v>
      </c>
      <c r="BH29" s="4">
        <v>0.05</v>
      </c>
      <c r="BI29" s="4">
        <v>0.05</v>
      </c>
      <c r="BJ29" s="3">
        <v>2.5000000000000001E-2</v>
      </c>
      <c r="BK29" s="5">
        <v>2.5000000000000001E-2</v>
      </c>
      <c r="BL29" s="7" t="s">
        <v>29</v>
      </c>
      <c r="BM29" s="3">
        <v>7.4999999999999997E-2</v>
      </c>
      <c r="BN29" s="4">
        <v>0.05</v>
      </c>
      <c r="BO29" s="4">
        <v>0.05</v>
      </c>
      <c r="BP29" s="3">
        <v>2.5000000000000001E-2</v>
      </c>
      <c r="BQ29" s="5">
        <v>2.5000000000000001E-2</v>
      </c>
      <c r="BR29" s="7" t="s">
        <v>29</v>
      </c>
      <c r="BS29" s="3">
        <v>7.4999999999999997E-2</v>
      </c>
      <c r="BT29" s="4">
        <v>0.05</v>
      </c>
      <c r="BU29" s="4">
        <v>0.05</v>
      </c>
      <c r="BV29" s="3">
        <v>2.5000000000000001E-2</v>
      </c>
      <c r="BW29" s="5">
        <v>2.5000000000000001E-2</v>
      </c>
      <c r="BX29" s="176" t="s">
        <v>29</v>
      </c>
      <c r="BY29" s="3">
        <v>7.4999999999999997E-2</v>
      </c>
      <c r="BZ29" s="4">
        <v>0.05</v>
      </c>
      <c r="CA29" s="4">
        <v>0.05</v>
      </c>
      <c r="CB29" s="3">
        <v>2.5000000000000001E-2</v>
      </c>
      <c r="CC29" s="5">
        <v>2.5000000000000001E-2</v>
      </c>
      <c r="CD29" s="7" t="s">
        <v>29</v>
      </c>
      <c r="CE29" s="3">
        <v>7.4999999999999997E-2</v>
      </c>
      <c r="CF29" s="4">
        <v>0.05</v>
      </c>
      <c r="CG29" s="4">
        <v>0.05</v>
      </c>
      <c r="CH29" s="3">
        <v>2.5000000000000001E-2</v>
      </c>
      <c r="CI29" s="5">
        <v>2.5000000000000001E-2</v>
      </c>
      <c r="CJ29" s="7" t="s">
        <v>29</v>
      </c>
      <c r="CK29" s="3">
        <v>7.4999999999999997E-2</v>
      </c>
      <c r="CL29" s="4">
        <v>0.05</v>
      </c>
      <c r="CM29" s="4">
        <v>0.05</v>
      </c>
      <c r="CN29" s="3">
        <v>2.5000000000000001E-2</v>
      </c>
      <c r="CO29" s="5">
        <v>2.5000000000000001E-2</v>
      </c>
    </row>
    <row r="30" spans="1:93" ht="15.75" thickBot="1" x14ac:dyDescent="0.3">
      <c r="A30" s="719"/>
      <c r="B30" s="721"/>
      <c r="C30" s="724"/>
      <c r="D30" s="887"/>
      <c r="E30" s="888"/>
      <c r="F30" s="888"/>
      <c r="G30" s="888"/>
      <c r="H30" s="888"/>
      <c r="I30" s="889"/>
      <c r="J30" s="1225"/>
      <c r="K30" s="1226"/>
      <c r="L30" s="1226"/>
      <c r="M30" s="1226"/>
      <c r="N30" s="1226"/>
      <c r="O30" s="1227"/>
      <c r="P30" s="1191" t="s">
        <v>4</v>
      </c>
      <c r="Q30" s="1192" t="s">
        <v>5</v>
      </c>
      <c r="R30" s="1192" t="s">
        <v>6</v>
      </c>
      <c r="S30" s="1192" t="s">
        <v>7</v>
      </c>
      <c r="T30" s="1192" t="s">
        <v>8</v>
      </c>
      <c r="U30" s="1193" t="s">
        <v>9</v>
      </c>
      <c r="V30" s="1191" t="s">
        <v>4</v>
      </c>
      <c r="W30" s="1192" t="s">
        <v>5</v>
      </c>
      <c r="X30" s="1192" t="s">
        <v>6</v>
      </c>
      <c r="Y30" s="1192" t="s">
        <v>7</v>
      </c>
      <c r="Z30" s="1192" t="s">
        <v>8</v>
      </c>
      <c r="AA30" s="1193" t="s">
        <v>9</v>
      </c>
      <c r="AB30" s="1191" t="s">
        <v>4</v>
      </c>
      <c r="AC30" s="1192" t="s">
        <v>5</v>
      </c>
      <c r="AD30" s="1192" t="s">
        <v>6</v>
      </c>
      <c r="AE30" s="1192" t="s">
        <v>7</v>
      </c>
      <c r="AF30" s="1192" t="s">
        <v>8</v>
      </c>
      <c r="AG30" s="1193" t="s">
        <v>9</v>
      </c>
      <c r="AH30" s="1191" t="s">
        <v>4</v>
      </c>
      <c r="AI30" s="1192" t="s">
        <v>5</v>
      </c>
      <c r="AJ30" s="1192" t="s">
        <v>6</v>
      </c>
      <c r="AK30" s="1192" t="s">
        <v>7</v>
      </c>
      <c r="AL30" s="1192" t="s">
        <v>8</v>
      </c>
      <c r="AM30" s="1193" t="s">
        <v>9</v>
      </c>
      <c r="AN30" s="1191" t="s">
        <v>4</v>
      </c>
      <c r="AO30" s="1192" t="s">
        <v>5</v>
      </c>
      <c r="AP30" s="1192" t="s">
        <v>6</v>
      </c>
      <c r="AQ30" s="1192" t="s">
        <v>7</v>
      </c>
      <c r="AR30" s="1192" t="s">
        <v>8</v>
      </c>
      <c r="AS30" s="1193" t="s">
        <v>9</v>
      </c>
      <c r="AT30" s="1191" t="s">
        <v>4</v>
      </c>
      <c r="AU30" s="1192" t="s">
        <v>5</v>
      </c>
      <c r="AV30" s="1192" t="s">
        <v>6</v>
      </c>
      <c r="AW30" s="1192" t="s">
        <v>7</v>
      </c>
      <c r="AX30" s="1192" t="s">
        <v>8</v>
      </c>
      <c r="AY30" s="1193" t="s">
        <v>9</v>
      </c>
      <c r="AZ30" s="1191" t="s">
        <v>4</v>
      </c>
      <c r="BA30" s="1192" t="s">
        <v>5</v>
      </c>
      <c r="BB30" s="1192" t="s">
        <v>6</v>
      </c>
      <c r="BC30" s="1192" t="s">
        <v>7</v>
      </c>
      <c r="BD30" s="1192" t="s">
        <v>8</v>
      </c>
      <c r="BE30" s="1193" t="s">
        <v>9</v>
      </c>
      <c r="BF30" s="1191" t="s">
        <v>4</v>
      </c>
      <c r="BG30" s="1192" t="s">
        <v>5</v>
      </c>
      <c r="BH30" s="1192" t="s">
        <v>6</v>
      </c>
      <c r="BI30" s="1192" t="s">
        <v>7</v>
      </c>
      <c r="BJ30" s="1192" t="s">
        <v>8</v>
      </c>
      <c r="BK30" s="1193" t="s">
        <v>9</v>
      </c>
      <c r="BL30" s="1191" t="s">
        <v>4</v>
      </c>
      <c r="BM30" s="1192" t="s">
        <v>5</v>
      </c>
      <c r="BN30" s="1192" t="s">
        <v>6</v>
      </c>
      <c r="BO30" s="1192" t="s">
        <v>7</v>
      </c>
      <c r="BP30" s="1192" t="s">
        <v>8</v>
      </c>
      <c r="BQ30" s="1193" t="s">
        <v>9</v>
      </c>
      <c r="BR30" s="1191" t="s">
        <v>4</v>
      </c>
      <c r="BS30" s="1192" t="s">
        <v>5</v>
      </c>
      <c r="BT30" s="1192" t="s">
        <v>6</v>
      </c>
      <c r="BU30" s="1192" t="s">
        <v>7</v>
      </c>
      <c r="BV30" s="1192" t="s">
        <v>8</v>
      </c>
      <c r="BW30" s="1193" t="s">
        <v>9</v>
      </c>
      <c r="BX30" s="1228" t="s">
        <v>4</v>
      </c>
      <c r="BY30" s="1192" t="s">
        <v>5</v>
      </c>
      <c r="BZ30" s="1192" t="s">
        <v>6</v>
      </c>
      <c r="CA30" s="1192" t="s">
        <v>7</v>
      </c>
      <c r="CB30" s="1192" t="s">
        <v>8</v>
      </c>
      <c r="CC30" s="1193" t="s">
        <v>9</v>
      </c>
      <c r="CD30" s="1191" t="s">
        <v>4</v>
      </c>
      <c r="CE30" s="1192" t="s">
        <v>5</v>
      </c>
      <c r="CF30" s="1192" t="s">
        <v>6</v>
      </c>
      <c r="CG30" s="1192" t="s">
        <v>7</v>
      </c>
      <c r="CH30" s="1192" t="s">
        <v>8</v>
      </c>
      <c r="CI30" s="1193" t="s">
        <v>9</v>
      </c>
      <c r="CJ30" s="1191" t="s">
        <v>4</v>
      </c>
      <c r="CK30" s="1192" t="s">
        <v>5</v>
      </c>
      <c r="CL30" s="1192" t="s">
        <v>6</v>
      </c>
      <c r="CM30" s="1192" t="s">
        <v>7</v>
      </c>
      <c r="CN30" s="1192" t="s">
        <v>8</v>
      </c>
      <c r="CO30" s="1193" t="s">
        <v>9</v>
      </c>
    </row>
    <row r="31" spans="1:93" x14ac:dyDescent="0.25">
      <c r="A31" s="307">
        <v>1</v>
      </c>
      <c r="B31" s="67" t="s">
        <v>181</v>
      </c>
      <c r="C31" s="305" t="s">
        <v>15</v>
      </c>
      <c r="D31" s="1207">
        <v>2093</v>
      </c>
      <c r="E31" s="1208">
        <v>2211</v>
      </c>
      <c r="F31" s="1208">
        <v>2309</v>
      </c>
      <c r="G31" s="1208">
        <v>2410</v>
      </c>
      <c r="H31" s="1208">
        <v>2485</v>
      </c>
      <c r="I31" s="1209">
        <v>2561</v>
      </c>
      <c r="J31" s="1210">
        <f>ROUNDUP(D31*0.7014,0)</f>
        <v>1469</v>
      </c>
      <c r="K31" s="1211">
        <f t="shared" ref="K31:K39" si="32">ROUNDUP(E31*0.7014,0)</f>
        <v>1551</v>
      </c>
      <c r="L31" s="1211">
        <f t="shared" ref="L31:L39" si="33">ROUNDUP(F31*0.7014,0)</f>
        <v>1620</v>
      </c>
      <c r="M31" s="1211">
        <f t="shared" ref="M31:M39" si="34">ROUNDUP(G31*0.7014,0)</f>
        <v>1691</v>
      </c>
      <c r="N31" s="1211">
        <f t="shared" ref="N31:N39" si="35">ROUNDUP(H31*0.7014,0)</f>
        <v>1743</v>
      </c>
      <c r="O31" s="1211">
        <f t="shared" ref="O31:O39" si="36">ROUNDUP(I31*0.7014,0)</f>
        <v>1797</v>
      </c>
      <c r="P31" s="1075">
        <f>D31*1.25</f>
        <v>2616.25</v>
      </c>
      <c r="Q31" s="1076">
        <f t="shared" ref="Q31:Q39" si="37">E31*1.25</f>
        <v>2763.75</v>
      </c>
      <c r="R31" s="1076">
        <f t="shared" ref="R31:R39" si="38">F31*1.25</f>
        <v>2886.25</v>
      </c>
      <c r="S31" s="1076">
        <f t="shared" ref="S31:S39" si="39">G31*1.25</f>
        <v>3012.5</v>
      </c>
      <c r="T31" s="1076">
        <f t="shared" ref="T31:T39" si="40">H31*1.25</f>
        <v>3106.25</v>
      </c>
      <c r="U31" s="1077">
        <f t="shared" ref="U31:U39" si="41">I31*1.25</f>
        <v>3201.25</v>
      </c>
      <c r="V31" s="1185">
        <f t="shared" ref="V31:V39" si="42">ROUNDUP(P31*0.585,0)</f>
        <v>1531</v>
      </c>
      <c r="W31" s="1186">
        <f t="shared" ref="W31:W39" si="43">ROUNDUP(Q31*0.585,0)</f>
        <v>1617</v>
      </c>
      <c r="X31" s="1186">
        <f t="shared" ref="X31:X39" si="44">ROUNDUP(R31*0.585,0)</f>
        <v>1689</v>
      </c>
      <c r="Y31" s="1186">
        <f t="shared" ref="Y31:Y39" si="45">ROUNDUP(S31*0.585,0)</f>
        <v>1763</v>
      </c>
      <c r="Z31" s="1186">
        <f t="shared" ref="Z31:Z39" si="46">ROUNDUP(T31*0.585,0)</f>
        <v>1818</v>
      </c>
      <c r="AA31" s="1194">
        <f>ROUNDUP(U31*0.585,0)</f>
        <v>1873</v>
      </c>
      <c r="AB31" s="1075">
        <f>D31*1.25*1.2</f>
        <v>3139.5</v>
      </c>
      <c r="AC31" s="1076">
        <f t="shared" ref="AC31:AG39" si="47">E31*1.25*1.2</f>
        <v>3316.5</v>
      </c>
      <c r="AD31" s="1076">
        <f t="shared" si="47"/>
        <v>3463.5</v>
      </c>
      <c r="AE31" s="1076">
        <f t="shared" si="47"/>
        <v>3615</v>
      </c>
      <c r="AF31" s="1076">
        <f t="shared" si="47"/>
        <v>3727.5</v>
      </c>
      <c r="AG31" s="1077">
        <f t="shared" si="47"/>
        <v>3841.5</v>
      </c>
      <c r="AH31" s="1185">
        <f t="shared" ref="AH31:AH39" si="48">ROUNDUP(AB31*0.585,0)</f>
        <v>1837</v>
      </c>
      <c r="AI31" s="1186">
        <f t="shared" ref="AI31:AI39" si="49">ROUNDUP(AC31*0.585,0)</f>
        <v>1941</v>
      </c>
      <c r="AJ31" s="1186">
        <f t="shared" ref="AJ31:AJ39" si="50">ROUNDUP(AD31*0.585,0)</f>
        <v>2027</v>
      </c>
      <c r="AK31" s="1186">
        <f t="shared" ref="AK31:AK39" si="51">ROUNDUP(AE31*0.585,0)</f>
        <v>2115</v>
      </c>
      <c r="AL31" s="1186">
        <f t="shared" ref="AL31:AL39" si="52">ROUNDUP(AF31*0.585,0)</f>
        <v>2181</v>
      </c>
      <c r="AM31" s="1187">
        <f>ROUNDUP(AG31*0.585,0)</f>
        <v>2248</v>
      </c>
      <c r="AN31" s="1078">
        <f>(BX31-AB31)/4+AB31</f>
        <v>4241.125</v>
      </c>
      <c r="AO31" s="1079">
        <f t="shared" ref="AO31:AO39" si="53">(BY31-AC31)/4+AC31</f>
        <v>4515.375</v>
      </c>
      <c r="AP31" s="1079">
        <f t="shared" ref="AP31:AP39" si="54">(BZ31-AD31)/4+AD31</f>
        <v>4727.125</v>
      </c>
      <c r="AQ31" s="1079">
        <f t="shared" ref="AQ31:AQ39" si="55">(CA31-AE31)/4+AE31</f>
        <v>4947.25</v>
      </c>
      <c r="AR31" s="1079">
        <f t="shared" ref="AR31:AR39" si="56">(CB31-AF31)/4+AF31</f>
        <v>5087.625</v>
      </c>
      <c r="AS31" s="1080">
        <f t="shared" ref="AS31:AS39" si="57">(CC31-AG31)/4+AG31</f>
        <v>5230.625</v>
      </c>
      <c r="AT31" s="1213">
        <f t="shared" ref="AT31:AT39" si="58">ROUNDUP(AN31*0.585,0)</f>
        <v>2482</v>
      </c>
      <c r="AU31" s="1214">
        <f t="shared" ref="AU31:AU39" si="59">ROUNDUP(AO31*0.585,0)</f>
        <v>2642</v>
      </c>
      <c r="AV31" s="1214">
        <f t="shared" ref="AV31:AV39" si="60">ROUNDUP(AP31*0.585,0)</f>
        <v>2766</v>
      </c>
      <c r="AW31" s="1214">
        <f t="shared" ref="AW31:AW39" si="61">ROUNDUP(AQ31*0.585,0)</f>
        <v>2895</v>
      </c>
      <c r="AX31" s="1214">
        <f t="shared" ref="AX31:AX39" si="62">ROUNDUP(AR31*0.585,0)</f>
        <v>2977</v>
      </c>
      <c r="AY31" s="1215">
        <f>ROUNDUP(AS31*0.585,0)</f>
        <v>3060</v>
      </c>
      <c r="AZ31" s="1075">
        <f>(BX31-AB31)/4+AN31</f>
        <v>5342.75</v>
      </c>
      <c r="BA31" s="1216">
        <f t="shared" ref="BA31:BA39" si="63">(BY31-AC31)/4+AO31</f>
        <v>5714.25</v>
      </c>
      <c r="BB31" s="1216">
        <f t="shared" ref="BB31:BB39" si="64">(BZ31-AD31)/4+AP31</f>
        <v>5990.75</v>
      </c>
      <c r="BC31" s="1216">
        <f t="shared" ref="BC31:BC39" si="65">(CA31-AE31)/4+AQ31</f>
        <v>6279.5</v>
      </c>
      <c r="BD31" s="1216">
        <f t="shared" ref="BD31:BD39" si="66">(CB31-AF31)/4+AR31</f>
        <v>6447.75</v>
      </c>
      <c r="BE31" s="1217">
        <f t="shared" ref="BE31:BE39" si="67">(CC31-AG31)/4+AS31</f>
        <v>6619.75</v>
      </c>
      <c r="BF31" s="1212">
        <f t="shared" ref="BF31:BF39" si="68">ROUNDUP(AZ31*0.585,0)</f>
        <v>3126</v>
      </c>
      <c r="BG31" s="1186">
        <f t="shared" ref="BG31:BG39" si="69">ROUNDUP(BA31*0.585,0)</f>
        <v>3343</v>
      </c>
      <c r="BH31" s="1186">
        <f t="shared" ref="BH31:BH39" si="70">ROUNDUP(BB31*0.585,0)</f>
        <v>3505</v>
      </c>
      <c r="BI31" s="1186">
        <f t="shared" ref="BI31:BI39" si="71">ROUNDUP(BC31*0.585,0)</f>
        <v>3674</v>
      </c>
      <c r="BJ31" s="1186">
        <f t="shared" ref="BJ31:BJ39" si="72">ROUNDUP(BD31*0.585,0)</f>
        <v>3772</v>
      </c>
      <c r="BK31" s="1187">
        <f>ROUNDUP(BE31*0.585,0)</f>
        <v>3873</v>
      </c>
      <c r="BL31" s="1078">
        <f>(BX31-AB31)/4+AZ31</f>
        <v>6444.375</v>
      </c>
      <c r="BM31" s="1079">
        <f t="shared" ref="BM31:BM39" si="73">(BY31-AC31)/4+BA31</f>
        <v>6913.125</v>
      </c>
      <c r="BN31" s="1079">
        <f t="shared" ref="BN31:BN39" si="74">(BZ31-AD31)/4+BB31</f>
        <v>7254.375</v>
      </c>
      <c r="BO31" s="1079">
        <f t="shared" ref="BO31:BO39" si="75">(CA31-AE31)/4+BC31</f>
        <v>7611.75</v>
      </c>
      <c r="BP31" s="1079">
        <f t="shared" ref="BP31:BP39" si="76">(CB31-AF31)/4+BD31</f>
        <v>7807.875</v>
      </c>
      <c r="BQ31" s="1080">
        <f t="shared" ref="BQ31:BQ39" si="77">(CC31-AG31)/4+BE31</f>
        <v>8008.875</v>
      </c>
      <c r="BR31" s="1213">
        <f t="shared" ref="BR31:BR39" si="78">ROUNDUP(BL31*0.585,0)</f>
        <v>3770</v>
      </c>
      <c r="BS31" s="1214">
        <f t="shared" ref="BS31:BS39" si="79">ROUNDUP(BM31*0.585,0)</f>
        <v>4045</v>
      </c>
      <c r="BT31" s="1214">
        <f t="shared" ref="BT31:BT39" si="80">ROUNDUP(BN31*0.585,0)</f>
        <v>4244</v>
      </c>
      <c r="BU31" s="1214">
        <f t="shared" ref="BU31:BU39" si="81">ROUNDUP(BO31*0.585,0)</f>
        <v>4453</v>
      </c>
      <c r="BV31" s="1214">
        <f t="shared" ref="BV31:BV39" si="82">ROUNDUP(BP31*0.585,0)</f>
        <v>4568</v>
      </c>
      <c r="BW31" s="1215">
        <f>ROUNDUP(BQ31*0.585,0)</f>
        <v>4686</v>
      </c>
      <c r="BX31" s="1081">
        <v>7546</v>
      </c>
      <c r="BY31" s="1186">
        <f>ROUNDUP(BX31*$BY$8+BX31,0)</f>
        <v>8112</v>
      </c>
      <c r="BZ31" s="1186">
        <f>ROUNDUP(BY31*$BZ$8+BY31,0)</f>
        <v>8518</v>
      </c>
      <c r="CA31" s="1186">
        <f>ROUNDUP(BZ31*$CA$8+BZ31,0)</f>
        <v>8944</v>
      </c>
      <c r="CB31" s="1186">
        <f>ROUNDUP(CA31*$CB$8+CA31,0)</f>
        <v>9168</v>
      </c>
      <c r="CC31" s="1187">
        <f>ROUNDUP(CB31*$CC$8+CB31,0)</f>
        <v>9398</v>
      </c>
      <c r="CD31" s="1212">
        <f t="shared" ref="CD31:CD39" si="83">ROUNDUP(BX31*0.585,0)</f>
        <v>4415</v>
      </c>
      <c r="CE31" s="1186">
        <f t="shared" ref="CE31:CE39" si="84">ROUNDUP(BY31*0.585,0)</f>
        <v>4746</v>
      </c>
      <c r="CF31" s="1186">
        <f t="shared" ref="CF31:CF39" si="85">ROUNDUP(BZ31*0.585,0)</f>
        <v>4984</v>
      </c>
      <c r="CG31" s="1186">
        <f t="shared" ref="CG31:CG39" si="86">ROUNDUP(CA31*0.585,0)</f>
        <v>5233</v>
      </c>
      <c r="CH31" s="1186">
        <f t="shared" ref="CH31:CH39" si="87">ROUNDUP(CB31*0.585,0)</f>
        <v>5364</v>
      </c>
      <c r="CI31" s="1187">
        <f>ROUNDUP(CC31*0.585,0)</f>
        <v>5498</v>
      </c>
      <c r="CJ31" s="1082">
        <v>3.02</v>
      </c>
      <c r="CK31" s="1218">
        <f t="shared" ref="CK31:CK39" si="88">CJ31*$CK$8+CJ31</f>
        <v>3.2465000000000002</v>
      </c>
      <c r="CL31" s="1218">
        <f>CK31*$CL$8+CK31</f>
        <v>3.4088250000000002</v>
      </c>
      <c r="CM31" s="1218">
        <f>CL31*$CM$8+CL31</f>
        <v>3.5792662500000003</v>
      </c>
      <c r="CN31" s="1218">
        <f>CM31*$CN$8+CM31</f>
        <v>3.6687479062500001</v>
      </c>
      <c r="CO31" s="1219">
        <f>CN31*$CO$8+CN31</f>
        <v>3.76046660390625</v>
      </c>
    </row>
    <row r="32" spans="1:93" x14ac:dyDescent="0.25">
      <c r="A32" s="307">
        <v>2</v>
      </c>
      <c r="B32" s="67" t="s">
        <v>182</v>
      </c>
      <c r="C32" s="305" t="s">
        <v>15</v>
      </c>
      <c r="D32" s="296">
        <v>1939</v>
      </c>
      <c r="E32" s="91">
        <v>2048</v>
      </c>
      <c r="F32" s="91">
        <v>2138</v>
      </c>
      <c r="G32" s="91">
        <v>2231</v>
      </c>
      <c r="H32" s="91">
        <v>2300</v>
      </c>
      <c r="I32" s="232">
        <v>2370</v>
      </c>
      <c r="J32" s="316">
        <f t="shared" ref="J32:J39" si="89">ROUNDUP(D32*0.7014,0)</f>
        <v>1361</v>
      </c>
      <c r="K32" s="313">
        <f t="shared" si="32"/>
        <v>1437</v>
      </c>
      <c r="L32" s="313">
        <f t="shared" si="33"/>
        <v>1500</v>
      </c>
      <c r="M32" s="313">
        <f t="shared" si="34"/>
        <v>1565</v>
      </c>
      <c r="N32" s="313">
        <f t="shared" si="35"/>
        <v>1614</v>
      </c>
      <c r="O32" s="313">
        <f t="shared" si="36"/>
        <v>1663</v>
      </c>
      <c r="P32" s="257">
        <f t="shared" ref="P32:P39" si="90">D32*1.25</f>
        <v>2423.75</v>
      </c>
      <c r="Q32" s="248">
        <f t="shared" si="37"/>
        <v>2560</v>
      </c>
      <c r="R32" s="248">
        <f t="shared" si="38"/>
        <v>2672.5</v>
      </c>
      <c r="S32" s="248">
        <f t="shared" si="39"/>
        <v>2788.75</v>
      </c>
      <c r="T32" s="248">
        <f t="shared" si="40"/>
        <v>2875</v>
      </c>
      <c r="U32" s="258">
        <f t="shared" si="41"/>
        <v>2962.5</v>
      </c>
      <c r="V32" s="1168">
        <f t="shared" si="42"/>
        <v>1418</v>
      </c>
      <c r="W32" s="235">
        <f t="shared" si="43"/>
        <v>1498</v>
      </c>
      <c r="X32" s="235">
        <f t="shared" si="44"/>
        <v>1564</v>
      </c>
      <c r="Y32" s="235">
        <f t="shared" si="45"/>
        <v>1632</v>
      </c>
      <c r="Z32" s="235">
        <f t="shared" si="46"/>
        <v>1682</v>
      </c>
      <c r="AA32" s="1181">
        <f t="shared" ref="AA32:AA39" si="91">ROUNDUP(U32*0.585,0)</f>
        <v>1734</v>
      </c>
      <c r="AB32" s="257">
        <f t="shared" ref="AB32:AB39" si="92">D32*1.25*1.2</f>
        <v>2908.5</v>
      </c>
      <c r="AC32" s="248">
        <f t="shared" si="47"/>
        <v>3072</v>
      </c>
      <c r="AD32" s="248">
        <f t="shared" si="47"/>
        <v>3207</v>
      </c>
      <c r="AE32" s="248">
        <f t="shared" si="47"/>
        <v>3346.5</v>
      </c>
      <c r="AF32" s="248">
        <f t="shared" si="47"/>
        <v>3450</v>
      </c>
      <c r="AG32" s="258">
        <f t="shared" si="47"/>
        <v>3555</v>
      </c>
      <c r="AH32" s="1168">
        <f t="shared" si="48"/>
        <v>1702</v>
      </c>
      <c r="AI32" s="235">
        <f t="shared" si="49"/>
        <v>1798</v>
      </c>
      <c r="AJ32" s="235">
        <f t="shared" si="50"/>
        <v>1877</v>
      </c>
      <c r="AK32" s="235">
        <f t="shared" si="51"/>
        <v>1958</v>
      </c>
      <c r="AL32" s="235">
        <f t="shared" si="52"/>
        <v>2019</v>
      </c>
      <c r="AM32" s="236">
        <f t="shared" ref="AM32:AM39" si="93">ROUNDUP(AG32*0.585,0)</f>
        <v>2080</v>
      </c>
      <c r="AN32" s="263">
        <f t="shared" ref="AN32:AN39" si="94">(BX32-D32)/4+AB32</f>
        <v>3915.25</v>
      </c>
      <c r="AO32" s="264">
        <f t="shared" si="53"/>
        <v>3907.5</v>
      </c>
      <c r="AP32" s="264">
        <f t="shared" si="54"/>
        <v>4089</v>
      </c>
      <c r="AQ32" s="264">
        <f t="shared" si="55"/>
        <v>4277.875</v>
      </c>
      <c r="AR32" s="264">
        <f t="shared" si="56"/>
        <v>4399.75</v>
      </c>
      <c r="AS32" s="265">
        <f t="shared" si="57"/>
        <v>4524</v>
      </c>
      <c r="AT32" s="266">
        <f t="shared" si="58"/>
        <v>2291</v>
      </c>
      <c r="AU32" s="267">
        <f t="shared" si="59"/>
        <v>2286</v>
      </c>
      <c r="AV32" s="267">
        <f t="shared" si="60"/>
        <v>2393</v>
      </c>
      <c r="AW32" s="267">
        <f t="shared" si="61"/>
        <v>2503</v>
      </c>
      <c r="AX32" s="267">
        <f t="shared" si="62"/>
        <v>2574</v>
      </c>
      <c r="AY32" s="268">
        <f t="shared" ref="AY32:AY39" si="95">ROUNDUP(AS32*0.585,0)</f>
        <v>2647</v>
      </c>
      <c r="AZ32" s="257">
        <f t="shared" ref="AZ32:AZ39" si="96">(BX32-AB32)/4+AN32</f>
        <v>4679.625</v>
      </c>
      <c r="BA32" s="259">
        <f t="shared" si="63"/>
        <v>4743</v>
      </c>
      <c r="BB32" s="259">
        <f t="shared" si="64"/>
        <v>4971</v>
      </c>
      <c r="BC32" s="259">
        <f t="shared" si="65"/>
        <v>5209.25</v>
      </c>
      <c r="BD32" s="259">
        <f t="shared" si="66"/>
        <v>5349.5</v>
      </c>
      <c r="BE32" s="275">
        <f t="shared" si="67"/>
        <v>5493</v>
      </c>
      <c r="BF32" s="237">
        <f t="shared" si="68"/>
        <v>2738</v>
      </c>
      <c r="BG32" s="235">
        <f t="shared" si="69"/>
        <v>2775</v>
      </c>
      <c r="BH32" s="235">
        <f t="shared" si="70"/>
        <v>2909</v>
      </c>
      <c r="BI32" s="235">
        <f t="shared" si="71"/>
        <v>3048</v>
      </c>
      <c r="BJ32" s="235">
        <f t="shared" si="72"/>
        <v>3130</v>
      </c>
      <c r="BK32" s="236">
        <f t="shared" ref="BK32:BK39" si="97">ROUNDUP(BE32*0.585,0)</f>
        <v>3214</v>
      </c>
      <c r="BL32" s="263">
        <f t="shared" ref="BL32:BL39" si="98">(BX32-AB32)/4+AZ32</f>
        <v>5444</v>
      </c>
      <c r="BM32" s="264">
        <f t="shared" si="73"/>
        <v>5578.5</v>
      </c>
      <c r="BN32" s="264">
        <f t="shared" si="74"/>
        <v>5853</v>
      </c>
      <c r="BO32" s="264">
        <f t="shared" si="75"/>
        <v>6140.625</v>
      </c>
      <c r="BP32" s="264">
        <f t="shared" si="76"/>
        <v>6299.25</v>
      </c>
      <c r="BQ32" s="265">
        <f t="shared" si="77"/>
        <v>6462</v>
      </c>
      <c r="BR32" s="266">
        <f t="shared" si="78"/>
        <v>3185</v>
      </c>
      <c r="BS32" s="267">
        <f t="shared" si="79"/>
        <v>3264</v>
      </c>
      <c r="BT32" s="267">
        <f t="shared" si="80"/>
        <v>3425</v>
      </c>
      <c r="BU32" s="267">
        <f t="shared" si="81"/>
        <v>3593</v>
      </c>
      <c r="BV32" s="267">
        <f t="shared" si="82"/>
        <v>3686</v>
      </c>
      <c r="BW32" s="268">
        <f t="shared" ref="BW32:BW39" si="99">ROUNDUP(BQ32*0.585,0)</f>
        <v>3781</v>
      </c>
      <c r="BX32" s="252">
        <v>5966</v>
      </c>
      <c r="BY32" s="235">
        <f t="shared" ref="BY32:BY39" si="100">ROUNDUP(BX32*$BY$8+BX32,0)</f>
        <v>6414</v>
      </c>
      <c r="BZ32" s="235">
        <f t="shared" ref="BZ32:BZ39" si="101">ROUNDUP(BY32*$BZ$8+BY32,0)</f>
        <v>6735</v>
      </c>
      <c r="CA32" s="235">
        <f t="shared" ref="CA32:CA39" si="102">ROUNDUP(BZ32*$CA$8+BZ32,0)</f>
        <v>7072</v>
      </c>
      <c r="CB32" s="235">
        <f t="shared" ref="CB32:CB39" si="103">ROUNDUP(CA32*$CB$8+CA32,0)</f>
        <v>7249</v>
      </c>
      <c r="CC32" s="236">
        <f t="shared" ref="CC32:CC39" si="104">ROUNDUP(CB32*$CC$8+CB32,0)</f>
        <v>7431</v>
      </c>
      <c r="CD32" s="237">
        <f t="shared" si="83"/>
        <v>3491</v>
      </c>
      <c r="CE32" s="235">
        <f t="shared" si="84"/>
        <v>3753</v>
      </c>
      <c r="CF32" s="235">
        <f t="shared" si="85"/>
        <v>3940</v>
      </c>
      <c r="CG32" s="235">
        <f t="shared" si="86"/>
        <v>4138</v>
      </c>
      <c r="CH32" s="235">
        <f t="shared" si="87"/>
        <v>4241</v>
      </c>
      <c r="CI32" s="236">
        <f t="shared" ref="CI32:CI39" si="105">ROUNDUP(CC32*0.585,0)</f>
        <v>4348</v>
      </c>
      <c r="CJ32" s="246">
        <v>2.39</v>
      </c>
      <c r="CK32" s="278">
        <f t="shared" si="88"/>
        <v>2.5692500000000003</v>
      </c>
      <c r="CL32" s="278">
        <f t="shared" ref="CL32:CL39" si="106">CK32*$CL$8+CK32</f>
        <v>2.6977125000000002</v>
      </c>
      <c r="CM32" s="278">
        <f t="shared" ref="CM32:CM39" si="107">CL32*$CM$8+CL32</f>
        <v>2.8325981250000001</v>
      </c>
      <c r="CN32" s="278">
        <f t="shared" ref="CN32:CN39" si="108">CM32*$CN$8+CM32</f>
        <v>2.9034130781250003</v>
      </c>
      <c r="CO32" s="279">
        <f t="shared" ref="CO32:CO39" si="109">CN32*$CO$8+CN32</f>
        <v>2.9759984050781254</v>
      </c>
    </row>
    <row r="33" spans="1:93" x14ac:dyDescent="0.25">
      <c r="A33" s="307">
        <v>3</v>
      </c>
      <c r="B33" s="67" t="s">
        <v>183</v>
      </c>
      <c r="C33" s="305" t="s">
        <v>15</v>
      </c>
      <c r="D33" s="296">
        <v>1836</v>
      </c>
      <c r="E33" s="91">
        <v>1939</v>
      </c>
      <c r="F33" s="91">
        <v>2024</v>
      </c>
      <c r="G33" s="91">
        <v>2111</v>
      </c>
      <c r="H33" s="91">
        <v>2176</v>
      </c>
      <c r="I33" s="232">
        <v>2241</v>
      </c>
      <c r="J33" s="316">
        <f t="shared" si="89"/>
        <v>1288</v>
      </c>
      <c r="K33" s="313">
        <f t="shared" si="32"/>
        <v>1361</v>
      </c>
      <c r="L33" s="313">
        <f t="shared" si="33"/>
        <v>1420</v>
      </c>
      <c r="M33" s="313">
        <f t="shared" si="34"/>
        <v>1481</v>
      </c>
      <c r="N33" s="313">
        <f t="shared" si="35"/>
        <v>1527</v>
      </c>
      <c r="O33" s="313">
        <f t="shared" si="36"/>
        <v>1572</v>
      </c>
      <c r="P33" s="257">
        <f t="shared" si="90"/>
        <v>2295</v>
      </c>
      <c r="Q33" s="248">
        <f t="shared" si="37"/>
        <v>2423.75</v>
      </c>
      <c r="R33" s="248">
        <f t="shared" si="38"/>
        <v>2530</v>
      </c>
      <c r="S33" s="248">
        <f t="shared" si="39"/>
        <v>2638.75</v>
      </c>
      <c r="T33" s="248">
        <f t="shared" si="40"/>
        <v>2720</v>
      </c>
      <c r="U33" s="258">
        <f t="shared" si="41"/>
        <v>2801.25</v>
      </c>
      <c r="V33" s="1168">
        <f t="shared" si="42"/>
        <v>1343</v>
      </c>
      <c r="W33" s="235">
        <f t="shared" si="43"/>
        <v>1418</v>
      </c>
      <c r="X33" s="235">
        <f t="shared" si="44"/>
        <v>1481</v>
      </c>
      <c r="Y33" s="235">
        <f t="shared" si="45"/>
        <v>1544</v>
      </c>
      <c r="Z33" s="235">
        <f t="shared" si="46"/>
        <v>1592</v>
      </c>
      <c r="AA33" s="1181">
        <f t="shared" si="91"/>
        <v>1639</v>
      </c>
      <c r="AB33" s="257">
        <f t="shared" si="92"/>
        <v>2754</v>
      </c>
      <c r="AC33" s="248">
        <f t="shared" si="47"/>
        <v>2908.5</v>
      </c>
      <c r="AD33" s="248">
        <f t="shared" si="47"/>
        <v>3036</v>
      </c>
      <c r="AE33" s="248">
        <f t="shared" si="47"/>
        <v>3166.5</v>
      </c>
      <c r="AF33" s="248">
        <f t="shared" si="47"/>
        <v>3264</v>
      </c>
      <c r="AG33" s="258">
        <f t="shared" si="47"/>
        <v>3361.5</v>
      </c>
      <c r="AH33" s="1168">
        <f t="shared" si="48"/>
        <v>1612</v>
      </c>
      <c r="AI33" s="235">
        <f t="shared" si="49"/>
        <v>1702</v>
      </c>
      <c r="AJ33" s="235">
        <f t="shared" si="50"/>
        <v>1777</v>
      </c>
      <c r="AK33" s="235">
        <f t="shared" si="51"/>
        <v>1853</v>
      </c>
      <c r="AL33" s="235">
        <f t="shared" si="52"/>
        <v>1910</v>
      </c>
      <c r="AM33" s="236">
        <f t="shared" si="93"/>
        <v>1967</v>
      </c>
      <c r="AN33" s="263">
        <f t="shared" si="94"/>
        <v>3349</v>
      </c>
      <c r="AO33" s="264">
        <f t="shared" si="53"/>
        <v>3314.625</v>
      </c>
      <c r="AP33" s="264">
        <f t="shared" si="54"/>
        <v>3467</v>
      </c>
      <c r="AQ33" s="264">
        <f t="shared" si="55"/>
        <v>3624.375</v>
      </c>
      <c r="AR33" s="264">
        <f t="shared" si="56"/>
        <v>3728.75</v>
      </c>
      <c r="AS33" s="265">
        <f t="shared" si="57"/>
        <v>3834.125</v>
      </c>
      <c r="AT33" s="266">
        <f t="shared" si="58"/>
        <v>1960</v>
      </c>
      <c r="AU33" s="267">
        <f t="shared" si="59"/>
        <v>1940</v>
      </c>
      <c r="AV33" s="267">
        <f t="shared" si="60"/>
        <v>2029</v>
      </c>
      <c r="AW33" s="267">
        <f t="shared" si="61"/>
        <v>2121</v>
      </c>
      <c r="AX33" s="267">
        <f t="shared" si="62"/>
        <v>2182</v>
      </c>
      <c r="AY33" s="268">
        <f t="shared" si="95"/>
        <v>2243</v>
      </c>
      <c r="AZ33" s="257">
        <f t="shared" si="96"/>
        <v>3714.5</v>
      </c>
      <c r="BA33" s="259">
        <f t="shared" si="63"/>
        <v>3720.75</v>
      </c>
      <c r="BB33" s="259">
        <f t="shared" si="64"/>
        <v>3898</v>
      </c>
      <c r="BC33" s="259">
        <f t="shared" si="65"/>
        <v>4082.25</v>
      </c>
      <c r="BD33" s="259">
        <f t="shared" si="66"/>
        <v>4193.5</v>
      </c>
      <c r="BE33" s="275">
        <f t="shared" si="67"/>
        <v>4306.75</v>
      </c>
      <c r="BF33" s="237">
        <f t="shared" si="68"/>
        <v>2173</v>
      </c>
      <c r="BG33" s="235">
        <f t="shared" si="69"/>
        <v>2177</v>
      </c>
      <c r="BH33" s="235">
        <f t="shared" si="70"/>
        <v>2281</v>
      </c>
      <c r="BI33" s="235">
        <f t="shared" si="71"/>
        <v>2389</v>
      </c>
      <c r="BJ33" s="235">
        <f t="shared" si="72"/>
        <v>2454</v>
      </c>
      <c r="BK33" s="236">
        <f t="shared" si="97"/>
        <v>2520</v>
      </c>
      <c r="BL33" s="263">
        <f t="shared" si="98"/>
        <v>4080</v>
      </c>
      <c r="BM33" s="264">
        <f t="shared" si="73"/>
        <v>4126.875</v>
      </c>
      <c r="BN33" s="264">
        <f t="shared" si="74"/>
        <v>4329</v>
      </c>
      <c r="BO33" s="264">
        <f t="shared" si="75"/>
        <v>4540.125</v>
      </c>
      <c r="BP33" s="264">
        <f t="shared" si="76"/>
        <v>4658.25</v>
      </c>
      <c r="BQ33" s="265">
        <f t="shared" si="77"/>
        <v>4779.375</v>
      </c>
      <c r="BR33" s="266">
        <f t="shared" si="78"/>
        <v>2387</v>
      </c>
      <c r="BS33" s="267">
        <f t="shared" si="79"/>
        <v>2415</v>
      </c>
      <c r="BT33" s="267">
        <f t="shared" si="80"/>
        <v>2533</v>
      </c>
      <c r="BU33" s="267">
        <f t="shared" si="81"/>
        <v>2656</v>
      </c>
      <c r="BV33" s="267">
        <f t="shared" si="82"/>
        <v>2726</v>
      </c>
      <c r="BW33" s="268">
        <f t="shared" si="99"/>
        <v>2796</v>
      </c>
      <c r="BX33" s="252">
        <v>4216</v>
      </c>
      <c r="BY33" s="235">
        <f t="shared" si="100"/>
        <v>4533</v>
      </c>
      <c r="BZ33" s="235">
        <f t="shared" si="101"/>
        <v>4760</v>
      </c>
      <c r="CA33" s="235">
        <f t="shared" si="102"/>
        <v>4998</v>
      </c>
      <c r="CB33" s="235">
        <f t="shared" si="103"/>
        <v>5123</v>
      </c>
      <c r="CC33" s="236">
        <f t="shared" si="104"/>
        <v>5252</v>
      </c>
      <c r="CD33" s="237">
        <f t="shared" si="83"/>
        <v>2467</v>
      </c>
      <c r="CE33" s="235">
        <f t="shared" si="84"/>
        <v>2652</v>
      </c>
      <c r="CF33" s="235">
        <f t="shared" si="85"/>
        <v>2785</v>
      </c>
      <c r="CG33" s="235">
        <f t="shared" si="86"/>
        <v>2924</v>
      </c>
      <c r="CH33" s="235">
        <f t="shared" si="87"/>
        <v>2997</v>
      </c>
      <c r="CI33" s="236">
        <f t="shared" si="105"/>
        <v>3073</v>
      </c>
      <c r="CJ33" s="246">
        <v>1.69</v>
      </c>
      <c r="CK33" s="278">
        <f t="shared" si="88"/>
        <v>1.8167499999999999</v>
      </c>
      <c r="CL33" s="278">
        <f t="shared" si="106"/>
        <v>1.9075874999999998</v>
      </c>
      <c r="CM33" s="278">
        <f t="shared" si="107"/>
        <v>2.0029668749999998</v>
      </c>
      <c r="CN33" s="278">
        <f t="shared" si="108"/>
        <v>2.0530410468749998</v>
      </c>
      <c r="CO33" s="279">
        <f t="shared" si="109"/>
        <v>2.1043670730468746</v>
      </c>
    </row>
    <row r="34" spans="1:93" x14ac:dyDescent="0.25">
      <c r="A34" s="307">
        <v>4</v>
      </c>
      <c r="B34" s="67" t="s">
        <v>184</v>
      </c>
      <c r="C34" s="305" t="s">
        <v>15</v>
      </c>
      <c r="D34" s="296">
        <v>1635</v>
      </c>
      <c r="E34" s="91">
        <v>1724</v>
      </c>
      <c r="F34" s="91">
        <v>1799</v>
      </c>
      <c r="G34" s="91">
        <v>1875</v>
      </c>
      <c r="H34" s="91">
        <v>1932</v>
      </c>
      <c r="I34" s="232">
        <v>1990</v>
      </c>
      <c r="J34" s="316">
        <f t="shared" si="89"/>
        <v>1147</v>
      </c>
      <c r="K34" s="313">
        <f t="shared" si="32"/>
        <v>1210</v>
      </c>
      <c r="L34" s="313">
        <f t="shared" si="33"/>
        <v>1262</v>
      </c>
      <c r="M34" s="313">
        <f t="shared" si="34"/>
        <v>1316</v>
      </c>
      <c r="N34" s="313">
        <f t="shared" si="35"/>
        <v>1356</v>
      </c>
      <c r="O34" s="313">
        <f t="shared" si="36"/>
        <v>1396</v>
      </c>
      <c r="P34" s="257">
        <f t="shared" si="90"/>
        <v>2043.75</v>
      </c>
      <c r="Q34" s="248">
        <f t="shared" si="37"/>
        <v>2155</v>
      </c>
      <c r="R34" s="248">
        <f t="shared" si="38"/>
        <v>2248.75</v>
      </c>
      <c r="S34" s="248">
        <f t="shared" si="39"/>
        <v>2343.75</v>
      </c>
      <c r="T34" s="248">
        <f t="shared" si="40"/>
        <v>2415</v>
      </c>
      <c r="U34" s="258">
        <f t="shared" si="41"/>
        <v>2487.5</v>
      </c>
      <c r="V34" s="1168">
        <f t="shared" si="42"/>
        <v>1196</v>
      </c>
      <c r="W34" s="235">
        <f t="shared" si="43"/>
        <v>1261</v>
      </c>
      <c r="X34" s="235">
        <f t="shared" si="44"/>
        <v>1316</v>
      </c>
      <c r="Y34" s="235">
        <f t="shared" si="45"/>
        <v>1372</v>
      </c>
      <c r="Z34" s="235">
        <f t="shared" si="46"/>
        <v>1413</v>
      </c>
      <c r="AA34" s="1181">
        <f t="shared" si="91"/>
        <v>1456</v>
      </c>
      <c r="AB34" s="257">
        <f t="shared" si="92"/>
        <v>2452.5</v>
      </c>
      <c r="AC34" s="248">
        <f t="shared" si="47"/>
        <v>2586</v>
      </c>
      <c r="AD34" s="248">
        <f t="shared" si="47"/>
        <v>2698.5</v>
      </c>
      <c r="AE34" s="248">
        <f t="shared" si="47"/>
        <v>2812.5</v>
      </c>
      <c r="AF34" s="248">
        <f t="shared" si="47"/>
        <v>2898</v>
      </c>
      <c r="AG34" s="258">
        <f t="shared" si="47"/>
        <v>2985</v>
      </c>
      <c r="AH34" s="1168">
        <f t="shared" si="48"/>
        <v>1435</v>
      </c>
      <c r="AI34" s="235">
        <f t="shared" si="49"/>
        <v>1513</v>
      </c>
      <c r="AJ34" s="235">
        <f t="shared" si="50"/>
        <v>1579</v>
      </c>
      <c r="AK34" s="235">
        <f t="shared" si="51"/>
        <v>1646</v>
      </c>
      <c r="AL34" s="235">
        <f t="shared" si="52"/>
        <v>1696</v>
      </c>
      <c r="AM34" s="236">
        <f t="shared" si="93"/>
        <v>1747</v>
      </c>
      <c r="AN34" s="263">
        <f t="shared" si="94"/>
        <v>3076.25</v>
      </c>
      <c r="AO34" s="264">
        <f t="shared" si="53"/>
        <v>3049.5</v>
      </c>
      <c r="AP34" s="264">
        <f t="shared" si="54"/>
        <v>3189.375</v>
      </c>
      <c r="AQ34" s="264">
        <f t="shared" si="55"/>
        <v>3333.375</v>
      </c>
      <c r="AR34" s="264">
        <f t="shared" si="56"/>
        <v>3428.25</v>
      </c>
      <c r="AS34" s="265">
        <f t="shared" si="57"/>
        <v>3525</v>
      </c>
      <c r="AT34" s="266">
        <f t="shared" si="58"/>
        <v>1800</v>
      </c>
      <c r="AU34" s="267">
        <f t="shared" si="59"/>
        <v>1784</v>
      </c>
      <c r="AV34" s="267">
        <f t="shared" si="60"/>
        <v>1866</v>
      </c>
      <c r="AW34" s="267">
        <f t="shared" si="61"/>
        <v>1951</v>
      </c>
      <c r="AX34" s="267">
        <f t="shared" si="62"/>
        <v>2006</v>
      </c>
      <c r="AY34" s="268">
        <f t="shared" si="95"/>
        <v>2063</v>
      </c>
      <c r="AZ34" s="257">
        <f t="shared" si="96"/>
        <v>3495.625</v>
      </c>
      <c r="BA34" s="259">
        <f t="shared" si="63"/>
        <v>3513</v>
      </c>
      <c r="BB34" s="259">
        <f t="shared" si="64"/>
        <v>3680.25</v>
      </c>
      <c r="BC34" s="259">
        <f t="shared" si="65"/>
        <v>3854.25</v>
      </c>
      <c r="BD34" s="259">
        <f t="shared" si="66"/>
        <v>3958.5</v>
      </c>
      <c r="BE34" s="275">
        <f t="shared" si="67"/>
        <v>4065</v>
      </c>
      <c r="BF34" s="237">
        <f t="shared" si="68"/>
        <v>2045</v>
      </c>
      <c r="BG34" s="235">
        <f t="shared" si="69"/>
        <v>2056</v>
      </c>
      <c r="BH34" s="235">
        <f t="shared" si="70"/>
        <v>2153</v>
      </c>
      <c r="BI34" s="235">
        <f t="shared" si="71"/>
        <v>2255</v>
      </c>
      <c r="BJ34" s="235">
        <f t="shared" si="72"/>
        <v>2316</v>
      </c>
      <c r="BK34" s="236">
        <f t="shared" si="97"/>
        <v>2379</v>
      </c>
      <c r="BL34" s="263">
        <f t="shared" si="98"/>
        <v>3915</v>
      </c>
      <c r="BM34" s="264">
        <f t="shared" si="73"/>
        <v>3976.5</v>
      </c>
      <c r="BN34" s="264">
        <f t="shared" si="74"/>
        <v>4171.125</v>
      </c>
      <c r="BO34" s="264">
        <f t="shared" si="75"/>
        <v>4375.125</v>
      </c>
      <c r="BP34" s="264">
        <f t="shared" si="76"/>
        <v>4488.75</v>
      </c>
      <c r="BQ34" s="265">
        <f t="shared" si="77"/>
        <v>4605</v>
      </c>
      <c r="BR34" s="266">
        <f t="shared" si="78"/>
        <v>2291</v>
      </c>
      <c r="BS34" s="267">
        <f t="shared" si="79"/>
        <v>2327</v>
      </c>
      <c r="BT34" s="267">
        <f t="shared" si="80"/>
        <v>2441</v>
      </c>
      <c r="BU34" s="267">
        <f t="shared" si="81"/>
        <v>2560</v>
      </c>
      <c r="BV34" s="267">
        <f t="shared" si="82"/>
        <v>2626</v>
      </c>
      <c r="BW34" s="268">
        <f t="shared" si="99"/>
        <v>2694</v>
      </c>
      <c r="BX34" s="252">
        <v>4130</v>
      </c>
      <c r="BY34" s="235">
        <f t="shared" si="100"/>
        <v>4440</v>
      </c>
      <c r="BZ34" s="235">
        <f t="shared" si="101"/>
        <v>4662</v>
      </c>
      <c r="CA34" s="235">
        <f t="shared" si="102"/>
        <v>4896</v>
      </c>
      <c r="CB34" s="235">
        <f t="shared" si="103"/>
        <v>5019</v>
      </c>
      <c r="CC34" s="236">
        <f t="shared" si="104"/>
        <v>5145</v>
      </c>
      <c r="CD34" s="237">
        <f t="shared" si="83"/>
        <v>2417</v>
      </c>
      <c r="CE34" s="235">
        <f t="shared" si="84"/>
        <v>2598</v>
      </c>
      <c r="CF34" s="235">
        <f t="shared" si="85"/>
        <v>2728</v>
      </c>
      <c r="CG34" s="235">
        <f t="shared" si="86"/>
        <v>2865</v>
      </c>
      <c r="CH34" s="235">
        <f t="shared" si="87"/>
        <v>2937</v>
      </c>
      <c r="CI34" s="236">
        <f t="shared" si="105"/>
        <v>3010</v>
      </c>
      <c r="CJ34" s="246">
        <v>1.65</v>
      </c>
      <c r="CK34" s="278">
        <f t="shared" si="88"/>
        <v>1.7737499999999999</v>
      </c>
      <c r="CL34" s="278">
        <f t="shared" si="106"/>
        <v>1.8624375</v>
      </c>
      <c r="CM34" s="278">
        <f t="shared" si="107"/>
        <v>1.955559375</v>
      </c>
      <c r="CN34" s="278">
        <f t="shared" si="108"/>
        <v>2.004448359375</v>
      </c>
      <c r="CO34" s="279">
        <f t="shared" si="109"/>
        <v>2.0545595683593749</v>
      </c>
    </row>
    <row r="35" spans="1:93" x14ac:dyDescent="0.25">
      <c r="A35" s="307">
        <v>5</v>
      </c>
      <c r="B35" s="67" t="s">
        <v>185</v>
      </c>
      <c r="C35" s="305" t="s">
        <v>15</v>
      </c>
      <c r="D35" s="296">
        <v>1648</v>
      </c>
      <c r="E35" s="91">
        <v>1740</v>
      </c>
      <c r="F35" s="91">
        <v>1816</v>
      </c>
      <c r="G35" s="91">
        <v>1893</v>
      </c>
      <c r="H35" s="91">
        <v>1949</v>
      </c>
      <c r="I35" s="232">
        <v>2007</v>
      </c>
      <c r="J35" s="316">
        <f t="shared" si="89"/>
        <v>1156</v>
      </c>
      <c r="K35" s="313">
        <f t="shared" si="32"/>
        <v>1221</v>
      </c>
      <c r="L35" s="313">
        <f t="shared" si="33"/>
        <v>1274</v>
      </c>
      <c r="M35" s="313">
        <f t="shared" si="34"/>
        <v>1328</v>
      </c>
      <c r="N35" s="313">
        <f t="shared" si="35"/>
        <v>1368</v>
      </c>
      <c r="O35" s="313">
        <f t="shared" si="36"/>
        <v>1408</v>
      </c>
      <c r="P35" s="257">
        <f t="shared" si="90"/>
        <v>2060</v>
      </c>
      <c r="Q35" s="248">
        <f t="shared" si="37"/>
        <v>2175</v>
      </c>
      <c r="R35" s="248">
        <f t="shared" si="38"/>
        <v>2270</v>
      </c>
      <c r="S35" s="248">
        <f t="shared" si="39"/>
        <v>2366.25</v>
      </c>
      <c r="T35" s="248">
        <f t="shared" si="40"/>
        <v>2436.25</v>
      </c>
      <c r="U35" s="258">
        <f t="shared" si="41"/>
        <v>2508.75</v>
      </c>
      <c r="V35" s="1168">
        <f t="shared" si="42"/>
        <v>1206</v>
      </c>
      <c r="W35" s="235">
        <f t="shared" si="43"/>
        <v>1273</v>
      </c>
      <c r="X35" s="235">
        <f t="shared" si="44"/>
        <v>1328</v>
      </c>
      <c r="Y35" s="235">
        <f t="shared" si="45"/>
        <v>1385</v>
      </c>
      <c r="Z35" s="235">
        <f t="shared" si="46"/>
        <v>1426</v>
      </c>
      <c r="AA35" s="1181">
        <f t="shared" si="91"/>
        <v>1468</v>
      </c>
      <c r="AB35" s="257">
        <f t="shared" si="92"/>
        <v>2472</v>
      </c>
      <c r="AC35" s="248">
        <f t="shared" si="47"/>
        <v>2610</v>
      </c>
      <c r="AD35" s="248">
        <f t="shared" si="47"/>
        <v>2724</v>
      </c>
      <c r="AE35" s="248">
        <f t="shared" si="47"/>
        <v>2839.5</v>
      </c>
      <c r="AF35" s="248">
        <f t="shared" si="47"/>
        <v>2923.5</v>
      </c>
      <c r="AG35" s="258">
        <f t="shared" si="47"/>
        <v>3010.5</v>
      </c>
      <c r="AH35" s="1168">
        <f t="shared" si="48"/>
        <v>1447</v>
      </c>
      <c r="AI35" s="235">
        <f t="shared" si="49"/>
        <v>1527</v>
      </c>
      <c r="AJ35" s="235">
        <f t="shared" si="50"/>
        <v>1594</v>
      </c>
      <c r="AK35" s="235">
        <f t="shared" si="51"/>
        <v>1662</v>
      </c>
      <c r="AL35" s="235">
        <f t="shared" si="52"/>
        <v>1711</v>
      </c>
      <c r="AM35" s="236">
        <f t="shared" si="93"/>
        <v>1762</v>
      </c>
      <c r="AN35" s="263">
        <f t="shared" si="94"/>
        <v>3081.75</v>
      </c>
      <c r="AO35" s="264">
        <f t="shared" si="53"/>
        <v>3056</v>
      </c>
      <c r="AP35" s="264">
        <f t="shared" si="54"/>
        <v>3196.5</v>
      </c>
      <c r="AQ35" s="264">
        <f t="shared" si="55"/>
        <v>3340.875</v>
      </c>
      <c r="AR35" s="264">
        <f t="shared" si="56"/>
        <v>3434.375</v>
      </c>
      <c r="AS35" s="265">
        <f t="shared" si="57"/>
        <v>3530.875</v>
      </c>
      <c r="AT35" s="266">
        <f t="shared" si="58"/>
        <v>1803</v>
      </c>
      <c r="AU35" s="267">
        <f t="shared" si="59"/>
        <v>1788</v>
      </c>
      <c r="AV35" s="267">
        <f t="shared" si="60"/>
        <v>1870</v>
      </c>
      <c r="AW35" s="267">
        <f t="shared" si="61"/>
        <v>1955</v>
      </c>
      <c r="AX35" s="267">
        <f t="shared" si="62"/>
        <v>2010</v>
      </c>
      <c r="AY35" s="268">
        <f t="shared" si="95"/>
        <v>2066</v>
      </c>
      <c r="AZ35" s="257">
        <f t="shared" si="96"/>
        <v>3485.5</v>
      </c>
      <c r="BA35" s="259">
        <f t="shared" si="63"/>
        <v>3502</v>
      </c>
      <c r="BB35" s="259">
        <f t="shared" si="64"/>
        <v>3669</v>
      </c>
      <c r="BC35" s="259">
        <f t="shared" si="65"/>
        <v>3842.25</v>
      </c>
      <c r="BD35" s="259">
        <f t="shared" si="66"/>
        <v>3945.25</v>
      </c>
      <c r="BE35" s="275">
        <f t="shared" si="67"/>
        <v>4051.25</v>
      </c>
      <c r="BF35" s="237">
        <f t="shared" si="68"/>
        <v>2040</v>
      </c>
      <c r="BG35" s="235">
        <f t="shared" si="69"/>
        <v>2049</v>
      </c>
      <c r="BH35" s="235">
        <f t="shared" si="70"/>
        <v>2147</v>
      </c>
      <c r="BI35" s="235">
        <f t="shared" si="71"/>
        <v>2248</v>
      </c>
      <c r="BJ35" s="235">
        <f t="shared" si="72"/>
        <v>2308</v>
      </c>
      <c r="BK35" s="236">
        <f t="shared" si="97"/>
        <v>2370</v>
      </c>
      <c r="BL35" s="263">
        <f t="shared" si="98"/>
        <v>3889.25</v>
      </c>
      <c r="BM35" s="264">
        <f t="shared" si="73"/>
        <v>3948</v>
      </c>
      <c r="BN35" s="264">
        <f t="shared" si="74"/>
        <v>4141.5</v>
      </c>
      <c r="BO35" s="264">
        <f t="shared" si="75"/>
        <v>4343.625</v>
      </c>
      <c r="BP35" s="264">
        <f t="shared" si="76"/>
        <v>4456.125</v>
      </c>
      <c r="BQ35" s="265">
        <f t="shared" si="77"/>
        <v>4571.625</v>
      </c>
      <c r="BR35" s="266">
        <f t="shared" si="78"/>
        <v>2276</v>
      </c>
      <c r="BS35" s="267">
        <f t="shared" si="79"/>
        <v>2310</v>
      </c>
      <c r="BT35" s="267">
        <f t="shared" si="80"/>
        <v>2423</v>
      </c>
      <c r="BU35" s="267">
        <f t="shared" si="81"/>
        <v>2542</v>
      </c>
      <c r="BV35" s="267">
        <f t="shared" si="82"/>
        <v>2607</v>
      </c>
      <c r="BW35" s="268">
        <f t="shared" si="99"/>
        <v>2675</v>
      </c>
      <c r="BX35" s="252">
        <v>4087</v>
      </c>
      <c r="BY35" s="235">
        <f t="shared" si="100"/>
        <v>4394</v>
      </c>
      <c r="BZ35" s="235">
        <f t="shared" si="101"/>
        <v>4614</v>
      </c>
      <c r="CA35" s="235">
        <f t="shared" si="102"/>
        <v>4845</v>
      </c>
      <c r="CB35" s="235">
        <f t="shared" si="103"/>
        <v>4967</v>
      </c>
      <c r="CC35" s="236">
        <f t="shared" si="104"/>
        <v>5092</v>
      </c>
      <c r="CD35" s="237">
        <f t="shared" si="83"/>
        <v>2391</v>
      </c>
      <c r="CE35" s="235">
        <f t="shared" si="84"/>
        <v>2571</v>
      </c>
      <c r="CF35" s="235">
        <f t="shared" si="85"/>
        <v>2700</v>
      </c>
      <c r="CG35" s="235">
        <f t="shared" si="86"/>
        <v>2835</v>
      </c>
      <c r="CH35" s="235">
        <f t="shared" si="87"/>
        <v>2906</v>
      </c>
      <c r="CI35" s="236">
        <f t="shared" si="105"/>
        <v>2979</v>
      </c>
      <c r="CJ35" s="246">
        <v>1.63</v>
      </c>
      <c r="CK35" s="278">
        <f t="shared" si="88"/>
        <v>1.7522499999999999</v>
      </c>
      <c r="CL35" s="278">
        <f t="shared" si="106"/>
        <v>1.8398625</v>
      </c>
      <c r="CM35" s="278">
        <f t="shared" si="107"/>
        <v>1.9318556249999999</v>
      </c>
      <c r="CN35" s="278">
        <f t="shared" si="108"/>
        <v>1.9801520156249999</v>
      </c>
      <c r="CO35" s="279">
        <f t="shared" si="109"/>
        <v>2.0296558160156248</v>
      </c>
    </row>
    <row r="36" spans="1:93" x14ac:dyDescent="0.25">
      <c r="A36" s="307">
        <v>6</v>
      </c>
      <c r="B36" s="67" t="s">
        <v>186</v>
      </c>
      <c r="C36" s="305" t="s">
        <v>15</v>
      </c>
      <c r="D36" s="296">
        <v>1604</v>
      </c>
      <c r="E36" s="91">
        <v>1662</v>
      </c>
      <c r="F36" s="91">
        <v>1703</v>
      </c>
      <c r="G36" s="91">
        <v>1747</v>
      </c>
      <c r="H36" s="91">
        <v>1770</v>
      </c>
      <c r="I36" s="232">
        <v>1793</v>
      </c>
      <c r="J36" s="316">
        <f t="shared" si="89"/>
        <v>1126</v>
      </c>
      <c r="K36" s="313">
        <f t="shared" si="32"/>
        <v>1166</v>
      </c>
      <c r="L36" s="313">
        <f t="shared" si="33"/>
        <v>1195</v>
      </c>
      <c r="M36" s="313">
        <f t="shared" si="34"/>
        <v>1226</v>
      </c>
      <c r="N36" s="313">
        <f t="shared" si="35"/>
        <v>1242</v>
      </c>
      <c r="O36" s="313">
        <f t="shared" si="36"/>
        <v>1258</v>
      </c>
      <c r="P36" s="257">
        <f t="shared" si="90"/>
        <v>2005</v>
      </c>
      <c r="Q36" s="248">
        <f t="shared" si="37"/>
        <v>2077.5</v>
      </c>
      <c r="R36" s="248">
        <f t="shared" si="38"/>
        <v>2128.75</v>
      </c>
      <c r="S36" s="248">
        <f t="shared" si="39"/>
        <v>2183.75</v>
      </c>
      <c r="T36" s="248">
        <f t="shared" si="40"/>
        <v>2212.5</v>
      </c>
      <c r="U36" s="258">
        <f t="shared" si="41"/>
        <v>2241.25</v>
      </c>
      <c r="V36" s="1168">
        <f t="shared" si="42"/>
        <v>1173</v>
      </c>
      <c r="W36" s="235">
        <f t="shared" si="43"/>
        <v>1216</v>
      </c>
      <c r="X36" s="235">
        <f t="shared" si="44"/>
        <v>1246</v>
      </c>
      <c r="Y36" s="235">
        <f t="shared" si="45"/>
        <v>1278</v>
      </c>
      <c r="Z36" s="235">
        <f t="shared" si="46"/>
        <v>1295</v>
      </c>
      <c r="AA36" s="1181">
        <f t="shared" si="91"/>
        <v>1312</v>
      </c>
      <c r="AB36" s="257">
        <f t="shared" si="92"/>
        <v>2406</v>
      </c>
      <c r="AC36" s="248">
        <f t="shared" si="47"/>
        <v>2493</v>
      </c>
      <c r="AD36" s="248">
        <f t="shared" si="47"/>
        <v>2554.5</v>
      </c>
      <c r="AE36" s="248">
        <f t="shared" si="47"/>
        <v>2620.5</v>
      </c>
      <c r="AF36" s="248">
        <f t="shared" si="47"/>
        <v>2655</v>
      </c>
      <c r="AG36" s="258">
        <f t="shared" si="47"/>
        <v>2689.5</v>
      </c>
      <c r="AH36" s="1168">
        <f t="shared" si="48"/>
        <v>1408</v>
      </c>
      <c r="AI36" s="235">
        <f t="shared" si="49"/>
        <v>1459</v>
      </c>
      <c r="AJ36" s="235">
        <f t="shared" si="50"/>
        <v>1495</v>
      </c>
      <c r="AK36" s="235">
        <f t="shared" si="51"/>
        <v>1533</v>
      </c>
      <c r="AL36" s="235">
        <f t="shared" si="52"/>
        <v>1554</v>
      </c>
      <c r="AM36" s="236">
        <f t="shared" si="93"/>
        <v>1574</v>
      </c>
      <c r="AN36" s="263">
        <f t="shared" si="94"/>
        <v>2992.5</v>
      </c>
      <c r="AO36" s="264">
        <f t="shared" si="53"/>
        <v>2931.5</v>
      </c>
      <c r="AP36" s="264">
        <f t="shared" si="54"/>
        <v>3030.875</v>
      </c>
      <c r="AQ36" s="264">
        <f t="shared" si="55"/>
        <v>3136.125</v>
      </c>
      <c r="AR36" s="264">
        <f t="shared" si="56"/>
        <v>3191.5</v>
      </c>
      <c r="AS36" s="265">
        <f t="shared" si="57"/>
        <v>3247.625</v>
      </c>
      <c r="AT36" s="266">
        <f t="shared" si="58"/>
        <v>1751</v>
      </c>
      <c r="AU36" s="267">
        <f t="shared" si="59"/>
        <v>1715</v>
      </c>
      <c r="AV36" s="267">
        <f t="shared" si="60"/>
        <v>1774</v>
      </c>
      <c r="AW36" s="267">
        <f t="shared" si="61"/>
        <v>1835</v>
      </c>
      <c r="AX36" s="267">
        <f t="shared" si="62"/>
        <v>1868</v>
      </c>
      <c r="AY36" s="268">
        <f t="shared" si="95"/>
        <v>1900</v>
      </c>
      <c r="AZ36" s="257">
        <f t="shared" si="96"/>
        <v>3378.5</v>
      </c>
      <c r="BA36" s="259">
        <f t="shared" si="63"/>
        <v>3370</v>
      </c>
      <c r="BB36" s="259">
        <f t="shared" si="64"/>
        <v>3507.25</v>
      </c>
      <c r="BC36" s="259">
        <f t="shared" si="65"/>
        <v>3651.75</v>
      </c>
      <c r="BD36" s="259">
        <f t="shared" si="66"/>
        <v>3728</v>
      </c>
      <c r="BE36" s="275">
        <f t="shared" si="67"/>
        <v>3805.75</v>
      </c>
      <c r="BF36" s="237">
        <f t="shared" si="68"/>
        <v>1977</v>
      </c>
      <c r="BG36" s="235">
        <f t="shared" si="69"/>
        <v>1972</v>
      </c>
      <c r="BH36" s="235">
        <f t="shared" si="70"/>
        <v>2052</v>
      </c>
      <c r="BI36" s="235">
        <f t="shared" si="71"/>
        <v>2137</v>
      </c>
      <c r="BJ36" s="235">
        <f t="shared" si="72"/>
        <v>2181</v>
      </c>
      <c r="BK36" s="236">
        <f t="shared" si="97"/>
        <v>2227</v>
      </c>
      <c r="BL36" s="263">
        <f t="shared" si="98"/>
        <v>3764.5</v>
      </c>
      <c r="BM36" s="264">
        <f t="shared" si="73"/>
        <v>3808.5</v>
      </c>
      <c r="BN36" s="264">
        <f t="shared" si="74"/>
        <v>3983.625</v>
      </c>
      <c r="BO36" s="264">
        <f t="shared" si="75"/>
        <v>4167.375</v>
      </c>
      <c r="BP36" s="264">
        <f t="shared" si="76"/>
        <v>4264.5</v>
      </c>
      <c r="BQ36" s="265">
        <f t="shared" si="77"/>
        <v>4363.875</v>
      </c>
      <c r="BR36" s="266">
        <f t="shared" si="78"/>
        <v>2203</v>
      </c>
      <c r="BS36" s="267">
        <f t="shared" si="79"/>
        <v>2228</v>
      </c>
      <c r="BT36" s="267">
        <f t="shared" si="80"/>
        <v>2331</v>
      </c>
      <c r="BU36" s="267">
        <f t="shared" si="81"/>
        <v>2438</v>
      </c>
      <c r="BV36" s="267">
        <f t="shared" si="82"/>
        <v>2495</v>
      </c>
      <c r="BW36" s="268">
        <f t="shared" si="99"/>
        <v>2553</v>
      </c>
      <c r="BX36" s="252">
        <v>3950</v>
      </c>
      <c r="BY36" s="235">
        <f t="shared" si="100"/>
        <v>4247</v>
      </c>
      <c r="BZ36" s="235">
        <f t="shared" si="101"/>
        <v>4460</v>
      </c>
      <c r="CA36" s="235">
        <f t="shared" si="102"/>
        <v>4683</v>
      </c>
      <c r="CB36" s="235">
        <f t="shared" si="103"/>
        <v>4801</v>
      </c>
      <c r="CC36" s="236">
        <f t="shared" si="104"/>
        <v>4922</v>
      </c>
      <c r="CD36" s="237">
        <f t="shared" si="83"/>
        <v>2311</v>
      </c>
      <c r="CE36" s="235">
        <f t="shared" si="84"/>
        <v>2485</v>
      </c>
      <c r="CF36" s="235">
        <f t="shared" si="85"/>
        <v>2610</v>
      </c>
      <c r="CG36" s="235">
        <f t="shared" si="86"/>
        <v>2740</v>
      </c>
      <c r="CH36" s="235">
        <f t="shared" si="87"/>
        <v>2809</v>
      </c>
      <c r="CI36" s="236">
        <f t="shared" si="105"/>
        <v>2880</v>
      </c>
      <c r="CJ36" s="246">
        <v>1.58</v>
      </c>
      <c r="CK36" s="278">
        <f t="shared" si="88"/>
        <v>1.6985000000000001</v>
      </c>
      <c r="CL36" s="278">
        <f t="shared" si="106"/>
        <v>1.783425</v>
      </c>
      <c r="CM36" s="278">
        <f t="shared" si="107"/>
        <v>1.87259625</v>
      </c>
      <c r="CN36" s="278">
        <f t="shared" si="108"/>
        <v>1.91941115625</v>
      </c>
      <c r="CO36" s="279">
        <f t="shared" si="109"/>
        <v>1.9673964351562501</v>
      </c>
    </row>
    <row r="37" spans="1:93" x14ac:dyDescent="0.25">
      <c r="A37" s="307">
        <v>7</v>
      </c>
      <c r="B37" s="67" t="s">
        <v>187</v>
      </c>
      <c r="C37" s="305" t="s">
        <v>136</v>
      </c>
      <c r="D37" s="296">
        <v>1524</v>
      </c>
      <c r="E37" s="91">
        <v>1607</v>
      </c>
      <c r="F37" s="91">
        <v>1676</v>
      </c>
      <c r="G37" s="91">
        <v>1746</v>
      </c>
      <c r="H37" s="91">
        <v>1799</v>
      </c>
      <c r="I37" s="232">
        <v>1851</v>
      </c>
      <c r="J37" s="316">
        <f t="shared" si="89"/>
        <v>1069</v>
      </c>
      <c r="K37" s="313">
        <f t="shared" si="32"/>
        <v>1128</v>
      </c>
      <c r="L37" s="313">
        <f t="shared" si="33"/>
        <v>1176</v>
      </c>
      <c r="M37" s="313">
        <f t="shared" si="34"/>
        <v>1225</v>
      </c>
      <c r="N37" s="313">
        <f t="shared" si="35"/>
        <v>1262</v>
      </c>
      <c r="O37" s="313">
        <f t="shared" si="36"/>
        <v>1299</v>
      </c>
      <c r="P37" s="257">
        <f t="shared" si="90"/>
        <v>1905</v>
      </c>
      <c r="Q37" s="248">
        <f t="shared" si="37"/>
        <v>2008.75</v>
      </c>
      <c r="R37" s="248">
        <f t="shared" si="38"/>
        <v>2095</v>
      </c>
      <c r="S37" s="248">
        <f t="shared" si="39"/>
        <v>2182.5</v>
      </c>
      <c r="T37" s="248">
        <f t="shared" si="40"/>
        <v>2248.75</v>
      </c>
      <c r="U37" s="258">
        <f t="shared" si="41"/>
        <v>2313.75</v>
      </c>
      <c r="V37" s="1168">
        <f t="shared" si="42"/>
        <v>1115</v>
      </c>
      <c r="W37" s="235">
        <f t="shared" si="43"/>
        <v>1176</v>
      </c>
      <c r="X37" s="235">
        <f t="shared" si="44"/>
        <v>1226</v>
      </c>
      <c r="Y37" s="235">
        <f t="shared" si="45"/>
        <v>1277</v>
      </c>
      <c r="Z37" s="235">
        <f t="shared" si="46"/>
        <v>1316</v>
      </c>
      <c r="AA37" s="1181">
        <f t="shared" si="91"/>
        <v>1354</v>
      </c>
      <c r="AB37" s="257">
        <f t="shared" si="92"/>
        <v>2286</v>
      </c>
      <c r="AC37" s="248">
        <f t="shared" si="47"/>
        <v>2410.5</v>
      </c>
      <c r="AD37" s="248">
        <f t="shared" si="47"/>
        <v>2514</v>
      </c>
      <c r="AE37" s="248">
        <f t="shared" si="47"/>
        <v>2619</v>
      </c>
      <c r="AF37" s="248">
        <f t="shared" si="47"/>
        <v>2698.5</v>
      </c>
      <c r="AG37" s="258">
        <f t="shared" si="47"/>
        <v>2776.5</v>
      </c>
      <c r="AH37" s="1168">
        <f t="shared" si="48"/>
        <v>1338</v>
      </c>
      <c r="AI37" s="235">
        <f t="shared" si="49"/>
        <v>1411</v>
      </c>
      <c r="AJ37" s="235">
        <f t="shared" si="50"/>
        <v>1471</v>
      </c>
      <c r="AK37" s="235">
        <f t="shared" si="51"/>
        <v>1533</v>
      </c>
      <c r="AL37" s="235">
        <f t="shared" si="52"/>
        <v>1579</v>
      </c>
      <c r="AM37" s="236">
        <f t="shared" si="93"/>
        <v>1625</v>
      </c>
      <c r="AN37" s="263">
        <f t="shared" si="94"/>
        <v>2867.5</v>
      </c>
      <c r="AO37" s="264">
        <f t="shared" si="53"/>
        <v>2842.625</v>
      </c>
      <c r="AP37" s="264">
        <f t="shared" si="54"/>
        <v>2972</v>
      </c>
      <c r="AQ37" s="264">
        <f t="shared" si="55"/>
        <v>3105.25</v>
      </c>
      <c r="AR37" s="264">
        <f t="shared" si="56"/>
        <v>3193.625</v>
      </c>
      <c r="AS37" s="265">
        <f t="shared" si="57"/>
        <v>3281.375</v>
      </c>
      <c r="AT37" s="266">
        <f t="shared" si="58"/>
        <v>1678</v>
      </c>
      <c r="AU37" s="267">
        <f t="shared" si="59"/>
        <v>1663</v>
      </c>
      <c r="AV37" s="267">
        <f t="shared" si="60"/>
        <v>1739</v>
      </c>
      <c r="AW37" s="267">
        <f t="shared" si="61"/>
        <v>1817</v>
      </c>
      <c r="AX37" s="267">
        <f t="shared" si="62"/>
        <v>1869</v>
      </c>
      <c r="AY37" s="268">
        <f t="shared" si="95"/>
        <v>1920</v>
      </c>
      <c r="AZ37" s="257">
        <f t="shared" si="96"/>
        <v>3258.5</v>
      </c>
      <c r="BA37" s="259">
        <f t="shared" si="63"/>
        <v>3274.75</v>
      </c>
      <c r="BB37" s="259">
        <f t="shared" si="64"/>
        <v>3430</v>
      </c>
      <c r="BC37" s="259">
        <f t="shared" si="65"/>
        <v>3591.5</v>
      </c>
      <c r="BD37" s="259">
        <f t="shared" si="66"/>
        <v>3688.75</v>
      </c>
      <c r="BE37" s="275">
        <f t="shared" si="67"/>
        <v>3786.25</v>
      </c>
      <c r="BF37" s="237">
        <f t="shared" si="68"/>
        <v>1907</v>
      </c>
      <c r="BG37" s="235">
        <f t="shared" si="69"/>
        <v>1916</v>
      </c>
      <c r="BH37" s="235">
        <f t="shared" si="70"/>
        <v>2007</v>
      </c>
      <c r="BI37" s="235">
        <f t="shared" si="71"/>
        <v>2102</v>
      </c>
      <c r="BJ37" s="235">
        <f t="shared" si="72"/>
        <v>2158</v>
      </c>
      <c r="BK37" s="236">
        <f t="shared" si="97"/>
        <v>2215</v>
      </c>
      <c r="BL37" s="263">
        <f t="shared" si="98"/>
        <v>3649.5</v>
      </c>
      <c r="BM37" s="264">
        <f t="shared" si="73"/>
        <v>3706.875</v>
      </c>
      <c r="BN37" s="264">
        <f t="shared" si="74"/>
        <v>3888</v>
      </c>
      <c r="BO37" s="264">
        <f t="shared" si="75"/>
        <v>4077.75</v>
      </c>
      <c r="BP37" s="264">
        <f t="shared" si="76"/>
        <v>4183.875</v>
      </c>
      <c r="BQ37" s="265">
        <f t="shared" si="77"/>
        <v>4291.125</v>
      </c>
      <c r="BR37" s="266">
        <f t="shared" si="78"/>
        <v>2135</v>
      </c>
      <c r="BS37" s="267">
        <f t="shared" si="79"/>
        <v>2169</v>
      </c>
      <c r="BT37" s="267">
        <f t="shared" si="80"/>
        <v>2275</v>
      </c>
      <c r="BU37" s="267">
        <f t="shared" si="81"/>
        <v>2386</v>
      </c>
      <c r="BV37" s="267">
        <f t="shared" si="82"/>
        <v>2448</v>
      </c>
      <c r="BW37" s="268">
        <f t="shared" si="99"/>
        <v>2511</v>
      </c>
      <c r="BX37" s="252">
        <v>3850</v>
      </c>
      <c r="BY37" s="235">
        <f t="shared" si="100"/>
        <v>4139</v>
      </c>
      <c r="BZ37" s="235">
        <f t="shared" si="101"/>
        <v>4346</v>
      </c>
      <c r="CA37" s="235">
        <f t="shared" si="102"/>
        <v>4564</v>
      </c>
      <c r="CB37" s="235">
        <f t="shared" si="103"/>
        <v>4679</v>
      </c>
      <c r="CC37" s="236">
        <f t="shared" si="104"/>
        <v>4796</v>
      </c>
      <c r="CD37" s="237">
        <f t="shared" si="83"/>
        <v>2253</v>
      </c>
      <c r="CE37" s="235">
        <f t="shared" si="84"/>
        <v>2422</v>
      </c>
      <c r="CF37" s="235">
        <f t="shared" si="85"/>
        <v>2543</v>
      </c>
      <c r="CG37" s="235">
        <f t="shared" si="86"/>
        <v>2670</v>
      </c>
      <c r="CH37" s="235">
        <f t="shared" si="87"/>
        <v>2738</v>
      </c>
      <c r="CI37" s="236">
        <f t="shared" si="105"/>
        <v>2806</v>
      </c>
      <c r="CJ37" s="246">
        <v>1.54</v>
      </c>
      <c r="CK37" s="278">
        <f t="shared" si="88"/>
        <v>1.6555</v>
      </c>
      <c r="CL37" s="278">
        <f t="shared" si="106"/>
        <v>1.738275</v>
      </c>
      <c r="CM37" s="278">
        <f t="shared" si="107"/>
        <v>1.8251887500000001</v>
      </c>
      <c r="CN37" s="278">
        <f t="shared" si="108"/>
        <v>1.8708184687500002</v>
      </c>
      <c r="CO37" s="279">
        <f t="shared" si="109"/>
        <v>1.9175889304687503</v>
      </c>
    </row>
    <row r="38" spans="1:93" x14ac:dyDescent="0.25">
      <c r="A38" s="307">
        <v>8</v>
      </c>
      <c r="B38" s="67" t="s">
        <v>188</v>
      </c>
      <c r="C38" s="305" t="s">
        <v>136</v>
      </c>
      <c r="D38" s="296">
        <v>1519</v>
      </c>
      <c r="E38" s="91">
        <v>1602</v>
      </c>
      <c r="F38" s="91">
        <v>1670</v>
      </c>
      <c r="G38" s="91">
        <v>1741</v>
      </c>
      <c r="H38" s="91">
        <v>1793</v>
      </c>
      <c r="I38" s="232">
        <v>1845</v>
      </c>
      <c r="J38" s="316">
        <f t="shared" si="89"/>
        <v>1066</v>
      </c>
      <c r="K38" s="313">
        <f t="shared" si="32"/>
        <v>1124</v>
      </c>
      <c r="L38" s="313">
        <f t="shared" si="33"/>
        <v>1172</v>
      </c>
      <c r="M38" s="313">
        <f t="shared" si="34"/>
        <v>1222</v>
      </c>
      <c r="N38" s="313">
        <f t="shared" si="35"/>
        <v>1258</v>
      </c>
      <c r="O38" s="313">
        <f t="shared" si="36"/>
        <v>1295</v>
      </c>
      <c r="P38" s="257">
        <f t="shared" si="90"/>
        <v>1898.75</v>
      </c>
      <c r="Q38" s="248">
        <f t="shared" si="37"/>
        <v>2002.5</v>
      </c>
      <c r="R38" s="248">
        <f t="shared" si="38"/>
        <v>2087.5</v>
      </c>
      <c r="S38" s="248">
        <f t="shared" si="39"/>
        <v>2176.25</v>
      </c>
      <c r="T38" s="248">
        <f t="shared" si="40"/>
        <v>2241.25</v>
      </c>
      <c r="U38" s="258">
        <f t="shared" si="41"/>
        <v>2306.25</v>
      </c>
      <c r="V38" s="1168">
        <f t="shared" si="42"/>
        <v>1111</v>
      </c>
      <c r="W38" s="235">
        <f t="shared" si="43"/>
        <v>1172</v>
      </c>
      <c r="X38" s="235">
        <f t="shared" si="44"/>
        <v>1222</v>
      </c>
      <c r="Y38" s="235">
        <f t="shared" si="45"/>
        <v>1274</v>
      </c>
      <c r="Z38" s="235">
        <f t="shared" si="46"/>
        <v>1312</v>
      </c>
      <c r="AA38" s="1181">
        <f t="shared" si="91"/>
        <v>1350</v>
      </c>
      <c r="AB38" s="257">
        <f t="shared" si="92"/>
        <v>2278.5</v>
      </c>
      <c r="AC38" s="248">
        <f t="shared" si="47"/>
        <v>2403</v>
      </c>
      <c r="AD38" s="248">
        <f t="shared" si="47"/>
        <v>2505</v>
      </c>
      <c r="AE38" s="248">
        <f t="shared" si="47"/>
        <v>2611.5</v>
      </c>
      <c r="AF38" s="248">
        <f t="shared" si="47"/>
        <v>2689.5</v>
      </c>
      <c r="AG38" s="258">
        <f t="shared" si="47"/>
        <v>2767.5</v>
      </c>
      <c r="AH38" s="1168">
        <f t="shared" si="48"/>
        <v>1333</v>
      </c>
      <c r="AI38" s="235">
        <f t="shared" si="49"/>
        <v>1406</v>
      </c>
      <c r="AJ38" s="235">
        <f t="shared" si="50"/>
        <v>1466</v>
      </c>
      <c r="AK38" s="235">
        <f t="shared" si="51"/>
        <v>1528</v>
      </c>
      <c r="AL38" s="235">
        <f t="shared" si="52"/>
        <v>1574</v>
      </c>
      <c r="AM38" s="236">
        <f t="shared" si="93"/>
        <v>1619</v>
      </c>
      <c r="AN38" s="263">
        <f t="shared" si="94"/>
        <v>2836.25</v>
      </c>
      <c r="AO38" s="264">
        <f t="shared" si="53"/>
        <v>2810.25</v>
      </c>
      <c r="AP38" s="264">
        <f t="shared" si="54"/>
        <v>2937.25</v>
      </c>
      <c r="AQ38" s="264">
        <f t="shared" si="55"/>
        <v>3070.125</v>
      </c>
      <c r="AR38" s="264">
        <f t="shared" si="56"/>
        <v>3156.625</v>
      </c>
      <c r="AS38" s="265">
        <f t="shared" si="57"/>
        <v>3243.625</v>
      </c>
      <c r="AT38" s="266">
        <f t="shared" si="58"/>
        <v>1660</v>
      </c>
      <c r="AU38" s="267">
        <f t="shared" si="59"/>
        <v>1644</v>
      </c>
      <c r="AV38" s="267">
        <f t="shared" si="60"/>
        <v>1719</v>
      </c>
      <c r="AW38" s="267">
        <f t="shared" si="61"/>
        <v>1797</v>
      </c>
      <c r="AX38" s="267">
        <f t="shared" si="62"/>
        <v>1847</v>
      </c>
      <c r="AY38" s="268">
        <f t="shared" si="95"/>
        <v>1898</v>
      </c>
      <c r="AZ38" s="257">
        <f t="shared" si="96"/>
        <v>3204.125</v>
      </c>
      <c r="BA38" s="259">
        <f t="shared" si="63"/>
        <v>3217.5</v>
      </c>
      <c r="BB38" s="259">
        <f t="shared" si="64"/>
        <v>3369.5</v>
      </c>
      <c r="BC38" s="259">
        <f t="shared" si="65"/>
        <v>3528.75</v>
      </c>
      <c r="BD38" s="259">
        <f t="shared" si="66"/>
        <v>3623.75</v>
      </c>
      <c r="BE38" s="275">
        <f t="shared" si="67"/>
        <v>3719.75</v>
      </c>
      <c r="BF38" s="237">
        <f t="shared" si="68"/>
        <v>1875</v>
      </c>
      <c r="BG38" s="235">
        <f t="shared" si="69"/>
        <v>1883</v>
      </c>
      <c r="BH38" s="235">
        <f t="shared" si="70"/>
        <v>1972</v>
      </c>
      <c r="BI38" s="235">
        <f t="shared" si="71"/>
        <v>2065</v>
      </c>
      <c r="BJ38" s="235">
        <f t="shared" si="72"/>
        <v>2120</v>
      </c>
      <c r="BK38" s="236">
        <f t="shared" si="97"/>
        <v>2177</v>
      </c>
      <c r="BL38" s="263">
        <f t="shared" si="98"/>
        <v>3572</v>
      </c>
      <c r="BM38" s="264">
        <f t="shared" si="73"/>
        <v>3624.75</v>
      </c>
      <c r="BN38" s="264">
        <f t="shared" si="74"/>
        <v>3801.75</v>
      </c>
      <c r="BO38" s="264">
        <f t="shared" si="75"/>
        <v>3987.375</v>
      </c>
      <c r="BP38" s="264">
        <f t="shared" si="76"/>
        <v>4090.875</v>
      </c>
      <c r="BQ38" s="265">
        <f t="shared" si="77"/>
        <v>4195.875</v>
      </c>
      <c r="BR38" s="266">
        <f t="shared" si="78"/>
        <v>2090</v>
      </c>
      <c r="BS38" s="267">
        <f t="shared" si="79"/>
        <v>2121</v>
      </c>
      <c r="BT38" s="267">
        <f t="shared" si="80"/>
        <v>2225</v>
      </c>
      <c r="BU38" s="267">
        <f t="shared" si="81"/>
        <v>2333</v>
      </c>
      <c r="BV38" s="267">
        <f t="shared" si="82"/>
        <v>2394</v>
      </c>
      <c r="BW38" s="268">
        <f t="shared" si="99"/>
        <v>2455</v>
      </c>
      <c r="BX38" s="252">
        <v>3750</v>
      </c>
      <c r="BY38" s="235">
        <f t="shared" si="100"/>
        <v>4032</v>
      </c>
      <c r="BZ38" s="235">
        <f t="shared" si="101"/>
        <v>4234</v>
      </c>
      <c r="CA38" s="235">
        <f t="shared" si="102"/>
        <v>4446</v>
      </c>
      <c r="CB38" s="235">
        <f t="shared" si="103"/>
        <v>4558</v>
      </c>
      <c r="CC38" s="236">
        <f t="shared" si="104"/>
        <v>4672</v>
      </c>
      <c r="CD38" s="237">
        <f t="shared" si="83"/>
        <v>2194</v>
      </c>
      <c r="CE38" s="235">
        <f t="shared" si="84"/>
        <v>2359</v>
      </c>
      <c r="CF38" s="235">
        <f t="shared" si="85"/>
        <v>2477</v>
      </c>
      <c r="CG38" s="235">
        <f t="shared" si="86"/>
        <v>2601</v>
      </c>
      <c r="CH38" s="235">
        <f t="shared" si="87"/>
        <v>2667</v>
      </c>
      <c r="CI38" s="236">
        <f t="shared" si="105"/>
        <v>2734</v>
      </c>
      <c r="CJ38" s="246">
        <v>1.5</v>
      </c>
      <c r="CK38" s="278">
        <f t="shared" si="88"/>
        <v>1.6125</v>
      </c>
      <c r="CL38" s="278">
        <f t="shared" si="106"/>
        <v>1.693125</v>
      </c>
      <c r="CM38" s="278">
        <f t="shared" si="107"/>
        <v>1.7777812500000001</v>
      </c>
      <c r="CN38" s="278">
        <f t="shared" si="108"/>
        <v>1.82222578125</v>
      </c>
      <c r="CO38" s="279">
        <f t="shared" si="109"/>
        <v>1.8677814257812499</v>
      </c>
    </row>
    <row r="39" spans="1:93" ht="15.75" thickBot="1" x14ac:dyDescent="0.3">
      <c r="A39" s="307">
        <v>9</v>
      </c>
      <c r="B39" s="303" t="s">
        <v>189</v>
      </c>
      <c r="C39" s="306" t="s">
        <v>136</v>
      </c>
      <c r="D39" s="304">
        <v>1516</v>
      </c>
      <c r="E39" s="292">
        <v>1567</v>
      </c>
      <c r="F39" s="292">
        <v>1604</v>
      </c>
      <c r="G39" s="292">
        <v>1643</v>
      </c>
      <c r="H39" s="292">
        <v>1663</v>
      </c>
      <c r="I39" s="293">
        <v>1683</v>
      </c>
      <c r="J39" s="318">
        <f t="shared" si="89"/>
        <v>1064</v>
      </c>
      <c r="K39" s="319">
        <f t="shared" si="32"/>
        <v>1100</v>
      </c>
      <c r="L39" s="319">
        <f t="shared" si="33"/>
        <v>1126</v>
      </c>
      <c r="M39" s="319">
        <f t="shared" si="34"/>
        <v>1153</v>
      </c>
      <c r="N39" s="319">
        <f t="shared" si="35"/>
        <v>1167</v>
      </c>
      <c r="O39" s="319">
        <f t="shared" si="36"/>
        <v>1181</v>
      </c>
      <c r="P39" s="260">
        <f t="shared" si="90"/>
        <v>1895</v>
      </c>
      <c r="Q39" s="261">
        <f t="shared" si="37"/>
        <v>1958.75</v>
      </c>
      <c r="R39" s="261">
        <f t="shared" si="38"/>
        <v>2005</v>
      </c>
      <c r="S39" s="261">
        <f t="shared" si="39"/>
        <v>2053.75</v>
      </c>
      <c r="T39" s="261">
        <f t="shared" si="40"/>
        <v>2078.75</v>
      </c>
      <c r="U39" s="262">
        <f t="shared" si="41"/>
        <v>2103.75</v>
      </c>
      <c r="V39" s="1168">
        <f t="shared" si="42"/>
        <v>1109</v>
      </c>
      <c r="W39" s="235">
        <f t="shared" si="43"/>
        <v>1146</v>
      </c>
      <c r="X39" s="235">
        <f t="shared" si="44"/>
        <v>1173</v>
      </c>
      <c r="Y39" s="235">
        <f t="shared" si="45"/>
        <v>1202</v>
      </c>
      <c r="Z39" s="235">
        <f t="shared" si="46"/>
        <v>1217</v>
      </c>
      <c r="AA39" s="1181">
        <f t="shared" si="91"/>
        <v>1231</v>
      </c>
      <c r="AB39" s="260">
        <f t="shared" si="92"/>
        <v>2274</v>
      </c>
      <c r="AC39" s="261">
        <f t="shared" si="47"/>
        <v>2350.5</v>
      </c>
      <c r="AD39" s="261">
        <f t="shared" si="47"/>
        <v>2406</v>
      </c>
      <c r="AE39" s="261">
        <f t="shared" si="47"/>
        <v>2464.5</v>
      </c>
      <c r="AF39" s="261">
        <f t="shared" si="47"/>
        <v>2494.5</v>
      </c>
      <c r="AG39" s="262">
        <f t="shared" si="47"/>
        <v>2524.5</v>
      </c>
      <c r="AH39" s="1168">
        <f t="shared" si="48"/>
        <v>1331</v>
      </c>
      <c r="AI39" s="235">
        <f t="shared" si="49"/>
        <v>1376</v>
      </c>
      <c r="AJ39" s="235">
        <f t="shared" si="50"/>
        <v>1408</v>
      </c>
      <c r="AK39" s="235">
        <f t="shared" si="51"/>
        <v>1442</v>
      </c>
      <c r="AL39" s="235">
        <f t="shared" si="52"/>
        <v>1460</v>
      </c>
      <c r="AM39" s="236">
        <f t="shared" si="93"/>
        <v>1477</v>
      </c>
      <c r="AN39" s="263">
        <f t="shared" si="94"/>
        <v>2797.5</v>
      </c>
      <c r="AO39" s="264">
        <f t="shared" si="53"/>
        <v>2733.125</v>
      </c>
      <c r="AP39" s="264">
        <f t="shared" si="54"/>
        <v>2823.5</v>
      </c>
      <c r="AQ39" s="264">
        <f t="shared" si="55"/>
        <v>2918.375</v>
      </c>
      <c r="AR39" s="264">
        <f t="shared" si="56"/>
        <v>2967.625</v>
      </c>
      <c r="AS39" s="265">
        <f t="shared" si="57"/>
        <v>3017.625</v>
      </c>
      <c r="AT39" s="266">
        <f t="shared" si="58"/>
        <v>1637</v>
      </c>
      <c r="AU39" s="267">
        <f t="shared" si="59"/>
        <v>1599</v>
      </c>
      <c r="AV39" s="267">
        <f t="shared" si="60"/>
        <v>1652</v>
      </c>
      <c r="AW39" s="267">
        <f t="shared" si="61"/>
        <v>1708</v>
      </c>
      <c r="AX39" s="267">
        <f t="shared" si="62"/>
        <v>1737</v>
      </c>
      <c r="AY39" s="268">
        <f t="shared" si="95"/>
        <v>1766</v>
      </c>
      <c r="AZ39" s="257">
        <f t="shared" si="96"/>
        <v>3131.5</v>
      </c>
      <c r="BA39" s="259">
        <f t="shared" si="63"/>
        <v>3115.75</v>
      </c>
      <c r="BB39" s="259">
        <f t="shared" si="64"/>
        <v>3241</v>
      </c>
      <c r="BC39" s="259">
        <f t="shared" si="65"/>
        <v>3372.25</v>
      </c>
      <c r="BD39" s="259">
        <f t="shared" si="66"/>
        <v>3440.75</v>
      </c>
      <c r="BE39" s="275">
        <f t="shared" si="67"/>
        <v>3510.75</v>
      </c>
      <c r="BF39" s="237">
        <f t="shared" si="68"/>
        <v>1832</v>
      </c>
      <c r="BG39" s="235">
        <f t="shared" si="69"/>
        <v>1823</v>
      </c>
      <c r="BH39" s="235">
        <f t="shared" si="70"/>
        <v>1896</v>
      </c>
      <c r="BI39" s="235">
        <f t="shared" si="71"/>
        <v>1973</v>
      </c>
      <c r="BJ39" s="235">
        <f t="shared" si="72"/>
        <v>2013</v>
      </c>
      <c r="BK39" s="236">
        <f t="shared" si="97"/>
        <v>2054</v>
      </c>
      <c r="BL39" s="263">
        <f t="shared" si="98"/>
        <v>3465.5</v>
      </c>
      <c r="BM39" s="264">
        <f t="shared" si="73"/>
        <v>3498.375</v>
      </c>
      <c r="BN39" s="264">
        <f t="shared" si="74"/>
        <v>3658.5</v>
      </c>
      <c r="BO39" s="264">
        <f t="shared" si="75"/>
        <v>3826.125</v>
      </c>
      <c r="BP39" s="264">
        <f t="shared" si="76"/>
        <v>3913.875</v>
      </c>
      <c r="BQ39" s="265">
        <f t="shared" si="77"/>
        <v>4003.875</v>
      </c>
      <c r="BR39" s="266">
        <f t="shared" si="78"/>
        <v>2028</v>
      </c>
      <c r="BS39" s="267">
        <f t="shared" si="79"/>
        <v>2047</v>
      </c>
      <c r="BT39" s="267">
        <f t="shared" si="80"/>
        <v>2141</v>
      </c>
      <c r="BU39" s="267">
        <f t="shared" si="81"/>
        <v>2239</v>
      </c>
      <c r="BV39" s="267">
        <f t="shared" si="82"/>
        <v>2290</v>
      </c>
      <c r="BW39" s="268">
        <f t="shared" si="99"/>
        <v>2343</v>
      </c>
      <c r="BX39" s="252">
        <v>3610</v>
      </c>
      <c r="BY39" s="235">
        <f t="shared" si="100"/>
        <v>3881</v>
      </c>
      <c r="BZ39" s="235">
        <f t="shared" si="101"/>
        <v>4076</v>
      </c>
      <c r="CA39" s="235">
        <f t="shared" si="102"/>
        <v>4280</v>
      </c>
      <c r="CB39" s="235">
        <f t="shared" si="103"/>
        <v>4387</v>
      </c>
      <c r="CC39" s="236">
        <f t="shared" si="104"/>
        <v>4497</v>
      </c>
      <c r="CD39" s="237">
        <f t="shared" si="83"/>
        <v>2112</v>
      </c>
      <c r="CE39" s="235">
        <f t="shared" si="84"/>
        <v>2271</v>
      </c>
      <c r="CF39" s="235">
        <f t="shared" si="85"/>
        <v>2385</v>
      </c>
      <c r="CG39" s="235">
        <f t="shared" si="86"/>
        <v>2504</v>
      </c>
      <c r="CH39" s="235">
        <f t="shared" si="87"/>
        <v>2567</v>
      </c>
      <c r="CI39" s="236">
        <f t="shared" si="105"/>
        <v>2631</v>
      </c>
      <c r="CJ39" s="247">
        <v>1.44</v>
      </c>
      <c r="CK39" s="280">
        <f t="shared" si="88"/>
        <v>1.548</v>
      </c>
      <c r="CL39" s="280">
        <f t="shared" si="106"/>
        <v>1.6254</v>
      </c>
      <c r="CM39" s="280">
        <f t="shared" si="107"/>
        <v>1.7066699999999999</v>
      </c>
      <c r="CN39" s="280">
        <f t="shared" si="108"/>
        <v>1.7493367499999999</v>
      </c>
      <c r="CO39" s="281">
        <f t="shared" si="109"/>
        <v>1.7930701687499999</v>
      </c>
    </row>
    <row r="40" spans="1:93" x14ac:dyDescent="0.25">
      <c r="A40" s="466"/>
      <c r="D40" s="216"/>
      <c r="E40" s="216"/>
      <c r="F40" s="216"/>
      <c r="G40" s="216"/>
      <c r="H40" s="221"/>
      <c r="I40" s="220"/>
      <c r="J40" s="220"/>
      <c r="K40" s="220"/>
      <c r="L40" s="220"/>
      <c r="M40" s="220"/>
      <c r="N40" s="220"/>
      <c r="O40" s="220"/>
      <c r="P40" s="803" t="s">
        <v>45</v>
      </c>
      <c r="Q40" s="804"/>
      <c r="R40" s="804"/>
      <c r="S40" s="804"/>
      <c r="T40" s="805"/>
      <c r="U40" s="244">
        <f>ROUNDUP(2*$AI$4/12,0)</f>
        <v>317</v>
      </c>
      <c r="V40" s="806" t="s">
        <v>192</v>
      </c>
      <c r="W40" s="806"/>
      <c r="X40" s="806"/>
      <c r="Y40" s="806"/>
      <c r="Z40" s="807"/>
      <c r="AA40" s="241">
        <f>ROUNDUP(U40*0.585,0)</f>
        <v>186</v>
      </c>
      <c r="AB40" s="803" t="s">
        <v>45</v>
      </c>
      <c r="AC40" s="804"/>
      <c r="AD40" s="804"/>
      <c r="AE40" s="804"/>
      <c r="AF40" s="805"/>
      <c r="AG40" s="244">
        <f>ROUNDUP(2*$AI$4/12,0)</f>
        <v>317</v>
      </c>
      <c r="AH40" s="806" t="s">
        <v>192</v>
      </c>
      <c r="AI40" s="806"/>
      <c r="AJ40" s="806"/>
      <c r="AK40" s="806"/>
      <c r="AL40" s="807"/>
      <c r="AM40" s="241">
        <f>ROUNDUP(AG40*0.585,0)</f>
        <v>186</v>
      </c>
      <c r="AN40" s="803" t="s">
        <v>45</v>
      </c>
      <c r="AO40" s="804"/>
      <c r="AP40" s="804"/>
      <c r="AQ40" s="804"/>
      <c r="AR40" s="805"/>
      <c r="AS40" s="244">
        <f>ROUNDUP(2*$AU$4/12,0)</f>
        <v>347</v>
      </c>
      <c r="AT40" s="808" t="s">
        <v>49</v>
      </c>
      <c r="AU40" s="806"/>
      <c r="AV40" s="806"/>
      <c r="AW40" s="806"/>
      <c r="AX40" s="807"/>
      <c r="AY40" s="241">
        <f>ROUNDUP(AS40*0.585,0)</f>
        <v>203</v>
      </c>
      <c r="AZ40" s="804" t="s">
        <v>45</v>
      </c>
      <c r="BA40" s="804"/>
      <c r="BB40" s="804"/>
      <c r="BC40" s="804"/>
      <c r="BD40" s="805"/>
      <c r="BE40" s="244">
        <f>ROUNDUP(2*$BG$4/12,0)</f>
        <v>367</v>
      </c>
      <c r="BF40" s="806" t="s">
        <v>49</v>
      </c>
      <c r="BG40" s="806"/>
      <c r="BH40" s="806"/>
      <c r="BI40" s="806"/>
      <c r="BJ40" s="807"/>
      <c r="BK40" s="250">
        <f>ROUNDUP(BE40*0.585,0)</f>
        <v>215</v>
      </c>
      <c r="BL40" s="803" t="s">
        <v>45</v>
      </c>
      <c r="BM40" s="804"/>
      <c r="BN40" s="804"/>
      <c r="BO40" s="804"/>
      <c r="BP40" s="805"/>
      <c r="BQ40" s="244">
        <f>ROUNDUP(2*$BS$4/12,0)</f>
        <v>392</v>
      </c>
      <c r="BR40" s="806" t="s">
        <v>49</v>
      </c>
      <c r="BS40" s="806"/>
      <c r="BT40" s="806"/>
      <c r="BU40" s="806"/>
      <c r="BV40" s="807"/>
      <c r="BW40" s="250">
        <f>ROUNDUP(BQ40*0.585,0)</f>
        <v>230</v>
      </c>
      <c r="BX40" s="803" t="s">
        <v>45</v>
      </c>
      <c r="BY40" s="804"/>
      <c r="BZ40" s="804"/>
      <c r="CA40" s="804"/>
      <c r="CB40" s="805"/>
      <c r="CC40" s="283">
        <f>ROUNDUP(2*$CE$4/12,0)</f>
        <v>417</v>
      </c>
      <c r="CD40" s="809" t="s">
        <v>49</v>
      </c>
      <c r="CE40" s="810"/>
      <c r="CF40" s="810"/>
      <c r="CG40" s="810"/>
      <c r="CH40" s="810"/>
      <c r="CI40" s="288">
        <f>ROUNDUP(CC40*0.585,0)</f>
        <v>244</v>
      </c>
      <c r="CJ40" s="242"/>
      <c r="CK40" s="242"/>
      <c r="CL40" s="242"/>
      <c r="CM40" s="242"/>
      <c r="CN40" s="242"/>
      <c r="CO40" s="242"/>
    </row>
    <row r="41" spans="1:93" ht="15.75" thickBot="1" x14ac:dyDescent="0.3">
      <c r="A41" s="466"/>
      <c r="D41" s="216"/>
      <c r="E41" s="216"/>
      <c r="F41" s="216"/>
      <c r="G41" s="216"/>
      <c r="H41" s="221"/>
      <c r="I41" s="220"/>
      <c r="J41" s="220"/>
      <c r="K41" s="220"/>
      <c r="L41" s="220"/>
      <c r="M41" s="220"/>
      <c r="N41" s="220"/>
      <c r="O41" s="220"/>
      <c r="P41" s="797" t="s">
        <v>193</v>
      </c>
      <c r="Q41" s="798"/>
      <c r="R41" s="798"/>
      <c r="S41" s="798"/>
      <c r="T41" s="799"/>
      <c r="U41" s="245">
        <v>1450</v>
      </c>
      <c r="V41" s="795" t="s">
        <v>194</v>
      </c>
      <c r="W41" s="795"/>
      <c r="X41" s="795"/>
      <c r="Y41" s="795"/>
      <c r="Z41" s="796"/>
      <c r="AA41" s="243">
        <f>U41-U41/10</f>
        <v>1305</v>
      </c>
      <c r="AB41" s="797" t="s">
        <v>193</v>
      </c>
      <c r="AC41" s="798"/>
      <c r="AD41" s="798"/>
      <c r="AE41" s="798"/>
      <c r="AF41" s="799"/>
      <c r="AG41" s="245">
        <v>1450</v>
      </c>
      <c r="AH41" s="795" t="s">
        <v>194</v>
      </c>
      <c r="AI41" s="795"/>
      <c r="AJ41" s="795"/>
      <c r="AK41" s="795"/>
      <c r="AL41" s="796"/>
      <c r="AM41" s="243">
        <f>AG41-AG41/10</f>
        <v>1305</v>
      </c>
      <c r="AN41" s="797" t="s">
        <v>193</v>
      </c>
      <c r="AO41" s="798"/>
      <c r="AP41" s="798"/>
      <c r="AQ41" s="798"/>
      <c r="AR41" s="799"/>
      <c r="AS41" s="245">
        <v>1450</v>
      </c>
      <c r="AT41" s="802" t="s">
        <v>194</v>
      </c>
      <c r="AU41" s="795"/>
      <c r="AV41" s="795"/>
      <c r="AW41" s="795"/>
      <c r="AX41" s="796"/>
      <c r="AY41" s="243">
        <f>AS41-AS41/10</f>
        <v>1305</v>
      </c>
      <c r="AZ41" s="797" t="s">
        <v>193</v>
      </c>
      <c r="BA41" s="798"/>
      <c r="BB41" s="798"/>
      <c r="BC41" s="798"/>
      <c r="BD41" s="799"/>
      <c r="BE41" s="245">
        <v>1450</v>
      </c>
      <c r="BF41" s="795" t="s">
        <v>194</v>
      </c>
      <c r="BG41" s="795"/>
      <c r="BH41" s="795"/>
      <c r="BI41" s="795"/>
      <c r="BJ41" s="796"/>
      <c r="BK41" s="243">
        <f>BE41-BE41/10</f>
        <v>1305</v>
      </c>
      <c r="BL41" s="797" t="s">
        <v>46</v>
      </c>
      <c r="BM41" s="798"/>
      <c r="BN41" s="798"/>
      <c r="BO41" s="798"/>
      <c r="BP41" s="799"/>
      <c r="BQ41" s="245">
        <f>ROUNDUP($BS$4/12,0)</f>
        <v>196</v>
      </c>
      <c r="BR41" s="795" t="s">
        <v>48</v>
      </c>
      <c r="BS41" s="795"/>
      <c r="BT41" s="795"/>
      <c r="BU41" s="795"/>
      <c r="BV41" s="796"/>
      <c r="BW41" s="251">
        <f>ROUNDUP(BQ41*0.585,0)</f>
        <v>115</v>
      </c>
      <c r="BX41" s="797" t="s">
        <v>46</v>
      </c>
      <c r="BY41" s="798"/>
      <c r="BZ41" s="798"/>
      <c r="CA41" s="798"/>
      <c r="CB41" s="799"/>
      <c r="CC41" s="284">
        <f>ROUNDUP($CE$4/12,0)</f>
        <v>209</v>
      </c>
      <c r="CD41" s="800" t="s">
        <v>48</v>
      </c>
      <c r="CE41" s="801"/>
      <c r="CF41" s="801"/>
      <c r="CG41" s="801"/>
      <c r="CH41" s="801"/>
      <c r="CI41" s="243">
        <f>ROUNDUP(CC41*0.585,0)</f>
        <v>123</v>
      </c>
      <c r="CJ41" s="242"/>
      <c r="CK41" s="242"/>
      <c r="CL41" s="242"/>
      <c r="CM41" s="242"/>
      <c r="CN41" s="242"/>
      <c r="CO41" s="242"/>
    </row>
    <row r="43" spans="1:93" ht="15.75" thickBot="1" x14ac:dyDescent="0.3"/>
    <row r="44" spans="1:93" x14ac:dyDescent="0.25">
      <c r="A44" s="774" t="s">
        <v>286</v>
      </c>
      <c r="B44" s="775"/>
      <c r="C44" s="776"/>
      <c r="D44" s="768">
        <v>2017</v>
      </c>
      <c r="E44" s="769"/>
      <c r="F44" s="769"/>
      <c r="G44" s="769"/>
      <c r="H44" s="769"/>
      <c r="I44" s="769"/>
      <c r="J44" s="769"/>
      <c r="K44" s="769"/>
      <c r="L44" s="769"/>
      <c r="M44" s="769"/>
      <c r="N44" s="769"/>
      <c r="O44" s="770"/>
      <c r="P44" s="1176">
        <v>2018</v>
      </c>
      <c r="Q44" s="1177"/>
      <c r="R44" s="1177"/>
      <c r="S44" s="1177"/>
      <c r="T44" s="1177"/>
      <c r="U44" s="1177"/>
      <c r="V44" s="1177"/>
      <c r="W44" s="1177"/>
      <c r="X44" s="1177"/>
      <c r="Y44" s="1177"/>
      <c r="Z44" s="1177"/>
      <c r="AA44" s="1177"/>
      <c r="AB44" s="1177"/>
      <c r="AC44" s="1177"/>
      <c r="AD44" s="1177"/>
      <c r="AE44" s="1177"/>
      <c r="AF44" s="1177"/>
      <c r="AG44" s="1177"/>
      <c r="AH44" s="1177"/>
      <c r="AI44" s="1177"/>
      <c r="AJ44" s="1177"/>
      <c r="AK44" s="1177"/>
      <c r="AL44" s="1177"/>
      <c r="AM44" s="1178"/>
      <c r="AN44" s="1176">
        <v>2019</v>
      </c>
      <c r="AO44" s="1177"/>
      <c r="AP44" s="1177"/>
      <c r="AQ44" s="1177"/>
      <c r="AR44" s="1177"/>
      <c r="AS44" s="1177"/>
      <c r="AT44" s="1177"/>
      <c r="AU44" s="1177"/>
      <c r="AV44" s="1177"/>
      <c r="AW44" s="1177"/>
      <c r="AX44" s="1177"/>
      <c r="AY44" s="1178"/>
      <c r="AZ44" s="1176">
        <v>2020</v>
      </c>
      <c r="BA44" s="1177"/>
      <c r="BB44" s="1177"/>
      <c r="BC44" s="1177"/>
      <c r="BD44" s="1177"/>
      <c r="BE44" s="1177"/>
      <c r="BF44" s="1177"/>
      <c r="BG44" s="1177"/>
      <c r="BH44" s="1177"/>
      <c r="BI44" s="1177"/>
      <c r="BJ44" s="1177"/>
      <c r="BK44" s="1178"/>
      <c r="BL44" s="1176">
        <v>2021</v>
      </c>
      <c r="BM44" s="1177"/>
      <c r="BN44" s="1177"/>
      <c r="BO44" s="1177"/>
      <c r="BP44" s="1177"/>
      <c r="BQ44" s="1177"/>
      <c r="BR44" s="1177"/>
      <c r="BS44" s="1177"/>
      <c r="BT44" s="1177"/>
      <c r="BU44" s="1177"/>
      <c r="BV44" s="1177"/>
      <c r="BW44" s="1178"/>
      <c r="BX44" s="1169">
        <v>2022</v>
      </c>
      <c r="BY44" s="1170"/>
      <c r="BZ44" s="1170"/>
      <c r="CA44" s="1170"/>
      <c r="CB44" s="1170"/>
      <c r="CC44" s="1170"/>
      <c r="CD44" s="1170"/>
      <c r="CE44" s="1170"/>
      <c r="CF44" s="1170"/>
      <c r="CG44" s="1170"/>
      <c r="CH44" s="1170"/>
      <c r="CI44" s="1170"/>
      <c r="CJ44" s="1170"/>
      <c r="CK44" s="1170"/>
      <c r="CL44" s="1170"/>
      <c r="CM44" s="1170"/>
      <c r="CN44" s="1170"/>
      <c r="CO44" s="1171"/>
    </row>
    <row r="45" spans="1:93" ht="15.75" thickBot="1" x14ac:dyDescent="0.3">
      <c r="A45" s="777"/>
      <c r="B45" s="778"/>
      <c r="C45" s="779"/>
      <c r="D45" s="771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3"/>
      <c r="P45" s="1179"/>
      <c r="Q45" s="1175"/>
      <c r="R45" s="1175"/>
      <c r="S45" s="1175"/>
      <c r="T45" s="1175"/>
      <c r="U45" s="1175"/>
      <c r="V45" s="1175"/>
      <c r="W45" s="1175"/>
      <c r="X45" s="1175"/>
      <c r="Y45" s="1175"/>
      <c r="Z45" s="1175"/>
      <c r="AA45" s="1175"/>
      <c r="AB45" s="1175"/>
      <c r="AC45" s="1175"/>
      <c r="AD45" s="1175"/>
      <c r="AE45" s="1175"/>
      <c r="AF45" s="1175"/>
      <c r="AG45" s="1175"/>
      <c r="AH45" s="1175"/>
      <c r="AI45" s="1175"/>
      <c r="AJ45" s="1175"/>
      <c r="AK45" s="1175"/>
      <c r="AL45" s="1175"/>
      <c r="AM45" s="1180"/>
      <c r="AN45" s="1179"/>
      <c r="AO45" s="1175"/>
      <c r="AP45" s="1175"/>
      <c r="AQ45" s="1175"/>
      <c r="AR45" s="1175"/>
      <c r="AS45" s="1175"/>
      <c r="AT45" s="1175"/>
      <c r="AU45" s="1175"/>
      <c r="AV45" s="1175"/>
      <c r="AW45" s="1175"/>
      <c r="AX45" s="1175"/>
      <c r="AY45" s="1180"/>
      <c r="AZ45" s="1179"/>
      <c r="BA45" s="1175"/>
      <c r="BB45" s="1175"/>
      <c r="BC45" s="1175"/>
      <c r="BD45" s="1175"/>
      <c r="BE45" s="1175"/>
      <c r="BF45" s="1175"/>
      <c r="BG45" s="1175"/>
      <c r="BH45" s="1175"/>
      <c r="BI45" s="1175"/>
      <c r="BJ45" s="1175"/>
      <c r="BK45" s="1180"/>
      <c r="BL45" s="1179"/>
      <c r="BM45" s="1175"/>
      <c r="BN45" s="1175"/>
      <c r="BO45" s="1175"/>
      <c r="BP45" s="1175"/>
      <c r="BQ45" s="1175"/>
      <c r="BR45" s="1175"/>
      <c r="BS45" s="1175"/>
      <c r="BT45" s="1175"/>
      <c r="BU45" s="1175"/>
      <c r="BV45" s="1175"/>
      <c r="BW45" s="1180"/>
      <c r="BX45" s="1172"/>
      <c r="BY45" s="1173"/>
      <c r="BZ45" s="1173"/>
      <c r="CA45" s="1173"/>
      <c r="CB45" s="1173"/>
      <c r="CC45" s="1173"/>
      <c r="CD45" s="1173"/>
      <c r="CE45" s="1173"/>
      <c r="CF45" s="1173"/>
      <c r="CG45" s="1173"/>
      <c r="CH45" s="1173"/>
      <c r="CI45" s="1173"/>
      <c r="CJ45" s="1173"/>
      <c r="CK45" s="1173"/>
      <c r="CL45" s="1173"/>
      <c r="CM45" s="1173"/>
      <c r="CN45" s="1173"/>
      <c r="CO45" s="1174"/>
    </row>
    <row r="46" spans="1:93" ht="15.75" thickBot="1" x14ac:dyDescent="0.3">
      <c r="A46" s="783" t="s">
        <v>283</v>
      </c>
      <c r="B46" s="761"/>
      <c r="C46" s="762"/>
      <c r="D46" s="749"/>
      <c r="E46" s="750"/>
      <c r="F46" s="750"/>
      <c r="G46" s="750"/>
      <c r="H46" s="750"/>
      <c r="I46" s="750"/>
      <c r="J46" s="750"/>
      <c r="K46" s="750"/>
      <c r="L46" s="750"/>
      <c r="M46" s="750"/>
      <c r="N46" s="750"/>
      <c r="O46" s="751"/>
      <c r="P46" s="817" t="s">
        <v>36</v>
      </c>
      <c r="Q46" s="818"/>
      <c r="R46" s="818"/>
      <c r="S46" s="818"/>
      <c r="T46" s="818"/>
      <c r="U46" s="819"/>
      <c r="V46" s="234" t="s">
        <v>35</v>
      </c>
      <c r="W46" s="13">
        <v>1900</v>
      </c>
      <c r="X46" s="827" t="s">
        <v>191</v>
      </c>
      <c r="Y46" s="828"/>
      <c r="Z46" s="829"/>
      <c r="AA46" s="42">
        <f>ROUNDUP(W46/2*0.585,0)</f>
        <v>556</v>
      </c>
      <c r="AB46" s="817" t="s">
        <v>36</v>
      </c>
      <c r="AC46" s="818"/>
      <c r="AD46" s="818"/>
      <c r="AE46" s="818"/>
      <c r="AF46" s="818"/>
      <c r="AG46" s="819"/>
      <c r="AH46" s="234" t="s">
        <v>35</v>
      </c>
      <c r="AI46" s="13">
        <v>1900</v>
      </c>
      <c r="AJ46" s="827" t="s">
        <v>191</v>
      </c>
      <c r="AK46" s="828"/>
      <c r="AL46" s="829"/>
      <c r="AM46" s="42">
        <f>ROUNDUP(AI46/2*0.585,0)</f>
        <v>556</v>
      </c>
      <c r="AN46" s="817" t="s">
        <v>36</v>
      </c>
      <c r="AO46" s="818"/>
      <c r="AP46" s="818"/>
      <c r="AQ46" s="818"/>
      <c r="AR46" s="818"/>
      <c r="AS46" s="819"/>
      <c r="AT46" s="234" t="s">
        <v>35</v>
      </c>
      <c r="AU46" s="13">
        <v>2080</v>
      </c>
      <c r="AV46" s="827" t="s">
        <v>191</v>
      </c>
      <c r="AW46" s="828"/>
      <c r="AX46" s="829"/>
      <c r="AY46" s="42">
        <f>ROUNDUP(AU46/2*0.585,0)</f>
        <v>609</v>
      </c>
      <c r="AZ46" s="817" t="s">
        <v>36</v>
      </c>
      <c r="BA46" s="818"/>
      <c r="BB46" s="818"/>
      <c r="BC46" s="818"/>
      <c r="BD46" s="818"/>
      <c r="BE46" s="819"/>
      <c r="BF46" s="234" t="s">
        <v>35</v>
      </c>
      <c r="BG46" s="13">
        <v>2200</v>
      </c>
      <c r="BH46" s="827" t="s">
        <v>191</v>
      </c>
      <c r="BI46" s="828"/>
      <c r="BJ46" s="829"/>
      <c r="BK46" s="42">
        <f>ROUNDUP(BG46/2*0.585,0)</f>
        <v>644</v>
      </c>
      <c r="BL46" s="817" t="s">
        <v>36</v>
      </c>
      <c r="BM46" s="818"/>
      <c r="BN46" s="818"/>
      <c r="BO46" s="818"/>
      <c r="BP46" s="818"/>
      <c r="BQ46" s="819"/>
      <c r="BR46" s="234" t="s">
        <v>35</v>
      </c>
      <c r="BS46" s="13">
        <v>2350</v>
      </c>
      <c r="BT46" s="827" t="s">
        <v>191</v>
      </c>
      <c r="BU46" s="828"/>
      <c r="BV46" s="829"/>
      <c r="BW46" s="42">
        <f>ROUNDUP(BS46/2*0.585,0)</f>
        <v>688</v>
      </c>
      <c r="BX46" s="818" t="s">
        <v>36</v>
      </c>
      <c r="BY46" s="818"/>
      <c r="BZ46" s="818"/>
      <c r="CA46" s="818"/>
      <c r="CB46" s="818"/>
      <c r="CC46" s="819"/>
      <c r="CD46" s="234" t="s">
        <v>35</v>
      </c>
      <c r="CE46" s="13">
        <v>2500</v>
      </c>
      <c r="CF46" s="827" t="s">
        <v>191</v>
      </c>
      <c r="CG46" s="828"/>
      <c r="CH46" s="829"/>
      <c r="CI46" s="42">
        <f>ROUNDUP(CE46/2*0.585,0)</f>
        <v>732</v>
      </c>
      <c r="CJ46" s="817" t="s">
        <v>36</v>
      </c>
      <c r="CK46" s="818"/>
      <c r="CL46" s="818"/>
      <c r="CM46" s="818"/>
      <c r="CN46" s="818"/>
      <c r="CO46" s="819"/>
    </row>
    <row r="47" spans="1:93" ht="16.5" thickBot="1" x14ac:dyDescent="0.3">
      <c r="A47" s="784"/>
      <c r="B47" s="785"/>
      <c r="C47" s="786"/>
      <c r="D47" s="752"/>
      <c r="E47" s="753"/>
      <c r="F47" s="753"/>
      <c r="G47" s="753"/>
      <c r="H47" s="753"/>
      <c r="I47" s="753"/>
      <c r="J47" s="753"/>
      <c r="K47" s="753"/>
      <c r="L47" s="753"/>
      <c r="M47" s="753"/>
      <c r="N47" s="753"/>
      <c r="O47" s="754"/>
      <c r="P47" s="820" t="s">
        <v>429</v>
      </c>
      <c r="Q47" s="821"/>
      <c r="R47" s="821"/>
      <c r="S47" s="821"/>
      <c r="T47" s="821"/>
      <c r="U47" s="822"/>
      <c r="V47" s="820" t="s">
        <v>430</v>
      </c>
      <c r="W47" s="821"/>
      <c r="X47" s="821"/>
      <c r="Y47" s="821"/>
      <c r="Z47" s="821"/>
      <c r="AA47" s="822"/>
      <c r="AB47" s="820" t="s">
        <v>281</v>
      </c>
      <c r="AC47" s="821"/>
      <c r="AD47" s="821"/>
      <c r="AE47" s="821"/>
      <c r="AF47" s="821"/>
      <c r="AG47" s="822"/>
      <c r="AH47" s="820" t="s">
        <v>39</v>
      </c>
      <c r="AI47" s="821"/>
      <c r="AJ47" s="821"/>
      <c r="AK47" s="821"/>
      <c r="AL47" s="821"/>
      <c r="AM47" s="822"/>
      <c r="AN47" s="823" t="s">
        <v>166</v>
      </c>
      <c r="AO47" s="824"/>
      <c r="AP47" s="824"/>
      <c r="AQ47" s="824"/>
      <c r="AR47" s="824"/>
      <c r="AS47" s="825"/>
      <c r="AT47" s="823" t="s">
        <v>40</v>
      </c>
      <c r="AU47" s="824"/>
      <c r="AV47" s="824"/>
      <c r="AW47" s="824"/>
      <c r="AX47" s="824"/>
      <c r="AY47" s="825"/>
      <c r="AZ47" s="820" t="s">
        <v>170</v>
      </c>
      <c r="BA47" s="821"/>
      <c r="BB47" s="821"/>
      <c r="BC47" s="821"/>
      <c r="BD47" s="821"/>
      <c r="BE47" s="822"/>
      <c r="BF47" s="820" t="s">
        <v>43</v>
      </c>
      <c r="BG47" s="821"/>
      <c r="BH47" s="821"/>
      <c r="BI47" s="821"/>
      <c r="BJ47" s="821"/>
      <c r="BK47" s="822"/>
      <c r="BL47" s="823" t="s">
        <v>171</v>
      </c>
      <c r="BM47" s="824"/>
      <c r="BN47" s="824"/>
      <c r="BO47" s="824"/>
      <c r="BP47" s="824"/>
      <c r="BQ47" s="825"/>
      <c r="BR47" s="823" t="s">
        <v>42</v>
      </c>
      <c r="BS47" s="824"/>
      <c r="BT47" s="824"/>
      <c r="BU47" s="824"/>
      <c r="BV47" s="824"/>
      <c r="BW47" s="825"/>
      <c r="BX47" s="826" t="s">
        <v>41</v>
      </c>
      <c r="BY47" s="821"/>
      <c r="BZ47" s="821"/>
      <c r="CA47" s="821"/>
      <c r="CB47" s="821"/>
      <c r="CC47" s="822"/>
      <c r="CD47" s="820" t="s">
        <v>41</v>
      </c>
      <c r="CE47" s="821"/>
      <c r="CF47" s="821"/>
      <c r="CG47" s="821"/>
      <c r="CH47" s="821"/>
      <c r="CI47" s="822"/>
      <c r="CJ47" s="820" t="s">
        <v>41</v>
      </c>
      <c r="CK47" s="821"/>
      <c r="CL47" s="821"/>
      <c r="CM47" s="821"/>
      <c r="CN47" s="821"/>
      <c r="CO47" s="822"/>
    </row>
    <row r="48" spans="1:93" s="301" customFormat="1" ht="27" customHeight="1" thickBot="1" x14ac:dyDescent="0.3">
      <c r="A48" s="718" t="s">
        <v>10</v>
      </c>
      <c r="B48" s="720" t="s">
        <v>432</v>
      </c>
      <c r="C48" s="722" t="s">
        <v>12</v>
      </c>
      <c r="D48" s="1195" t="s">
        <v>159</v>
      </c>
      <c r="E48" s="1196"/>
      <c r="F48" s="1196"/>
      <c r="G48" s="1196"/>
      <c r="H48" s="1196"/>
      <c r="I48" s="1197"/>
      <c r="J48" s="1195" t="s">
        <v>201</v>
      </c>
      <c r="K48" s="1196"/>
      <c r="L48" s="1196"/>
      <c r="M48" s="1196"/>
      <c r="N48" s="1196"/>
      <c r="O48" s="1197"/>
      <c r="P48" s="1198" t="s">
        <v>37</v>
      </c>
      <c r="Q48" s="1199"/>
      <c r="R48" s="1199"/>
      <c r="S48" s="1199"/>
      <c r="T48" s="1199"/>
      <c r="U48" s="1200"/>
      <c r="V48" s="1182" t="s">
        <v>167</v>
      </c>
      <c r="W48" s="1183"/>
      <c r="X48" s="1183"/>
      <c r="Y48" s="1183"/>
      <c r="Z48" s="1183"/>
      <c r="AA48" s="1184"/>
      <c r="AB48" s="1198" t="s">
        <v>37</v>
      </c>
      <c r="AC48" s="1199"/>
      <c r="AD48" s="1199"/>
      <c r="AE48" s="1199"/>
      <c r="AF48" s="1199"/>
      <c r="AG48" s="1200"/>
      <c r="AH48" s="1182" t="s">
        <v>167</v>
      </c>
      <c r="AI48" s="1183"/>
      <c r="AJ48" s="1183"/>
      <c r="AK48" s="1183"/>
      <c r="AL48" s="1183"/>
      <c r="AM48" s="1184"/>
      <c r="AN48" s="1201" t="s">
        <v>37</v>
      </c>
      <c r="AO48" s="1202"/>
      <c r="AP48" s="1202"/>
      <c r="AQ48" s="1202"/>
      <c r="AR48" s="1202"/>
      <c r="AS48" s="1203"/>
      <c r="AT48" s="1204" t="s">
        <v>167</v>
      </c>
      <c r="AU48" s="1205"/>
      <c r="AV48" s="1205"/>
      <c r="AW48" s="1205"/>
      <c r="AX48" s="1205"/>
      <c r="AY48" s="1206"/>
      <c r="AZ48" s="1198" t="s">
        <v>37</v>
      </c>
      <c r="BA48" s="1199"/>
      <c r="BB48" s="1199"/>
      <c r="BC48" s="1199"/>
      <c r="BD48" s="1199"/>
      <c r="BE48" s="1200"/>
      <c r="BF48" s="1182" t="s">
        <v>167</v>
      </c>
      <c r="BG48" s="1183"/>
      <c r="BH48" s="1183"/>
      <c r="BI48" s="1183"/>
      <c r="BJ48" s="1183"/>
      <c r="BK48" s="1184"/>
      <c r="BL48" s="1201" t="s">
        <v>37</v>
      </c>
      <c r="BM48" s="1202"/>
      <c r="BN48" s="1202"/>
      <c r="BO48" s="1202"/>
      <c r="BP48" s="1202"/>
      <c r="BQ48" s="1203"/>
      <c r="BR48" s="1204" t="s">
        <v>167</v>
      </c>
      <c r="BS48" s="1205"/>
      <c r="BT48" s="1205"/>
      <c r="BU48" s="1205"/>
      <c r="BV48" s="1205"/>
      <c r="BW48" s="1206"/>
      <c r="BX48" s="1199" t="s">
        <v>37</v>
      </c>
      <c r="BY48" s="1199"/>
      <c r="BZ48" s="1199"/>
      <c r="CA48" s="1199"/>
      <c r="CB48" s="1199"/>
      <c r="CC48" s="1200"/>
      <c r="CD48" s="1182" t="s">
        <v>190</v>
      </c>
      <c r="CE48" s="1183"/>
      <c r="CF48" s="1183"/>
      <c r="CG48" s="1183"/>
      <c r="CH48" s="1183"/>
      <c r="CI48" s="1184"/>
      <c r="CJ48" s="1182" t="s">
        <v>125</v>
      </c>
      <c r="CK48" s="1183"/>
      <c r="CL48" s="1183"/>
      <c r="CM48" s="1183"/>
      <c r="CN48" s="1183"/>
      <c r="CO48" s="1184"/>
    </row>
    <row r="49" spans="1:93" x14ac:dyDescent="0.25">
      <c r="A49" s="719"/>
      <c r="B49" s="721"/>
      <c r="C49" s="723"/>
      <c r="D49" s="1220">
        <v>0</v>
      </c>
      <c r="E49" s="1221">
        <v>1</v>
      </c>
      <c r="F49" s="1221">
        <v>2</v>
      </c>
      <c r="G49" s="1221">
        <v>3</v>
      </c>
      <c r="H49" s="1221">
        <v>4</v>
      </c>
      <c r="I49" s="1222">
        <v>5</v>
      </c>
      <c r="J49" s="1223">
        <v>0</v>
      </c>
      <c r="K49" s="1221">
        <v>1</v>
      </c>
      <c r="L49" s="1221">
        <v>2</v>
      </c>
      <c r="M49" s="1221">
        <v>3</v>
      </c>
      <c r="N49" s="1221">
        <v>4</v>
      </c>
      <c r="O49" s="1222">
        <v>5</v>
      </c>
      <c r="P49" s="1188" t="s">
        <v>27</v>
      </c>
      <c r="Q49" s="1189" t="s">
        <v>0</v>
      </c>
      <c r="R49" s="1189" t="s">
        <v>1</v>
      </c>
      <c r="S49" s="1189" t="s">
        <v>2</v>
      </c>
      <c r="T49" s="1189" t="s">
        <v>3</v>
      </c>
      <c r="U49" s="1190" t="s">
        <v>28</v>
      </c>
      <c r="V49" s="1188" t="s">
        <v>27</v>
      </c>
      <c r="W49" s="1189" t="s">
        <v>0</v>
      </c>
      <c r="X49" s="1189" t="s">
        <v>1</v>
      </c>
      <c r="Y49" s="1189" t="s">
        <v>2</v>
      </c>
      <c r="Z49" s="1189" t="s">
        <v>3</v>
      </c>
      <c r="AA49" s="1190" t="s">
        <v>28</v>
      </c>
      <c r="AB49" s="1188" t="s">
        <v>27</v>
      </c>
      <c r="AC49" s="1189" t="s">
        <v>0</v>
      </c>
      <c r="AD49" s="1189" t="s">
        <v>1</v>
      </c>
      <c r="AE49" s="1189" t="s">
        <v>2</v>
      </c>
      <c r="AF49" s="1189" t="s">
        <v>3</v>
      </c>
      <c r="AG49" s="1190" t="s">
        <v>28</v>
      </c>
      <c r="AH49" s="1188" t="s">
        <v>27</v>
      </c>
      <c r="AI49" s="1189" t="s">
        <v>0</v>
      </c>
      <c r="AJ49" s="1189" t="s">
        <v>1</v>
      </c>
      <c r="AK49" s="1189" t="s">
        <v>2</v>
      </c>
      <c r="AL49" s="1189" t="s">
        <v>3</v>
      </c>
      <c r="AM49" s="1190" t="s">
        <v>28</v>
      </c>
      <c r="AN49" s="1188" t="s">
        <v>27</v>
      </c>
      <c r="AO49" s="1189" t="s">
        <v>0</v>
      </c>
      <c r="AP49" s="1189" t="s">
        <v>1</v>
      </c>
      <c r="AQ49" s="1189" t="s">
        <v>2</v>
      </c>
      <c r="AR49" s="1189" t="s">
        <v>3</v>
      </c>
      <c r="AS49" s="1190" t="s">
        <v>28</v>
      </c>
      <c r="AT49" s="1188" t="s">
        <v>27</v>
      </c>
      <c r="AU49" s="1189" t="s">
        <v>0</v>
      </c>
      <c r="AV49" s="1189" t="s">
        <v>1</v>
      </c>
      <c r="AW49" s="1189" t="s">
        <v>2</v>
      </c>
      <c r="AX49" s="1189" t="s">
        <v>3</v>
      </c>
      <c r="AY49" s="1190" t="s">
        <v>28</v>
      </c>
      <c r="AZ49" s="1188" t="s">
        <v>27</v>
      </c>
      <c r="BA49" s="1189" t="s">
        <v>0</v>
      </c>
      <c r="BB49" s="1189" t="s">
        <v>1</v>
      </c>
      <c r="BC49" s="1189" t="s">
        <v>2</v>
      </c>
      <c r="BD49" s="1189" t="s">
        <v>3</v>
      </c>
      <c r="BE49" s="1190" t="s">
        <v>28</v>
      </c>
      <c r="BF49" s="1188" t="s">
        <v>27</v>
      </c>
      <c r="BG49" s="1189" t="s">
        <v>0</v>
      </c>
      <c r="BH49" s="1189" t="s">
        <v>1</v>
      </c>
      <c r="BI49" s="1189" t="s">
        <v>2</v>
      </c>
      <c r="BJ49" s="1189" t="s">
        <v>3</v>
      </c>
      <c r="BK49" s="1190" t="s">
        <v>28</v>
      </c>
      <c r="BL49" s="1188" t="s">
        <v>27</v>
      </c>
      <c r="BM49" s="1189" t="s">
        <v>0</v>
      </c>
      <c r="BN49" s="1189" t="s">
        <v>1</v>
      </c>
      <c r="BO49" s="1189" t="s">
        <v>2</v>
      </c>
      <c r="BP49" s="1189" t="s">
        <v>3</v>
      </c>
      <c r="BQ49" s="1190" t="s">
        <v>28</v>
      </c>
      <c r="BR49" s="1188" t="s">
        <v>27</v>
      </c>
      <c r="BS49" s="1189" t="s">
        <v>0</v>
      </c>
      <c r="BT49" s="1189" t="s">
        <v>1</v>
      </c>
      <c r="BU49" s="1189" t="s">
        <v>2</v>
      </c>
      <c r="BV49" s="1189" t="s">
        <v>3</v>
      </c>
      <c r="BW49" s="1190" t="s">
        <v>28</v>
      </c>
      <c r="BX49" s="1224" t="s">
        <v>27</v>
      </c>
      <c r="BY49" s="1189" t="s">
        <v>0</v>
      </c>
      <c r="BZ49" s="1189" t="s">
        <v>1</v>
      </c>
      <c r="CA49" s="1189" t="s">
        <v>2</v>
      </c>
      <c r="CB49" s="1189" t="s">
        <v>3</v>
      </c>
      <c r="CC49" s="1190" t="s">
        <v>28</v>
      </c>
      <c r="CD49" s="1188" t="s">
        <v>27</v>
      </c>
      <c r="CE49" s="1189" t="s">
        <v>0</v>
      </c>
      <c r="CF49" s="1189" t="s">
        <v>1</v>
      </c>
      <c r="CG49" s="1189" t="s">
        <v>2</v>
      </c>
      <c r="CH49" s="1189" t="s">
        <v>3</v>
      </c>
      <c r="CI49" s="1190" t="s">
        <v>28</v>
      </c>
      <c r="CJ49" s="1188" t="s">
        <v>27</v>
      </c>
      <c r="CK49" s="1189" t="s">
        <v>0</v>
      </c>
      <c r="CL49" s="1189" t="s">
        <v>1</v>
      </c>
      <c r="CM49" s="1189" t="s">
        <v>2</v>
      </c>
      <c r="CN49" s="1189" t="s">
        <v>3</v>
      </c>
      <c r="CO49" s="1190" t="s">
        <v>28</v>
      </c>
    </row>
    <row r="50" spans="1:93" x14ac:dyDescent="0.25">
      <c r="A50" s="719"/>
      <c r="B50" s="721"/>
      <c r="C50" s="723"/>
      <c r="D50" s="225" t="s">
        <v>160</v>
      </c>
      <c r="E50" s="226" t="s">
        <v>161</v>
      </c>
      <c r="F50" s="226" t="s">
        <v>162</v>
      </c>
      <c r="G50" s="226" t="s">
        <v>163</v>
      </c>
      <c r="H50" s="226" t="s">
        <v>164</v>
      </c>
      <c r="I50" s="227" t="s">
        <v>165</v>
      </c>
      <c r="J50" s="294" t="s">
        <v>160</v>
      </c>
      <c r="K50" s="226" t="s">
        <v>161</v>
      </c>
      <c r="L50" s="226" t="s">
        <v>162</v>
      </c>
      <c r="M50" s="226" t="s">
        <v>163</v>
      </c>
      <c r="N50" s="226" t="s">
        <v>164</v>
      </c>
      <c r="O50" s="227" t="s">
        <v>165</v>
      </c>
      <c r="P50" s="7" t="s">
        <v>29</v>
      </c>
      <c r="Q50" s="3">
        <v>7.4999999999999997E-2</v>
      </c>
      <c r="R50" s="4">
        <v>0.05</v>
      </c>
      <c r="S50" s="4">
        <v>0.05</v>
      </c>
      <c r="T50" s="3">
        <v>2.5000000000000001E-2</v>
      </c>
      <c r="U50" s="5">
        <v>2.5000000000000001E-2</v>
      </c>
      <c r="V50" s="7" t="s">
        <v>29</v>
      </c>
      <c r="W50" s="3">
        <v>7.4999999999999997E-2</v>
      </c>
      <c r="X50" s="4">
        <v>0.05</v>
      </c>
      <c r="Y50" s="4">
        <v>0.05</v>
      </c>
      <c r="Z50" s="3">
        <v>2.5000000000000001E-2</v>
      </c>
      <c r="AA50" s="5">
        <v>2.5000000000000001E-2</v>
      </c>
      <c r="AB50" s="7" t="s">
        <v>29</v>
      </c>
      <c r="AC50" s="3">
        <v>7.4999999999999997E-2</v>
      </c>
      <c r="AD50" s="4">
        <v>0.05</v>
      </c>
      <c r="AE50" s="4">
        <v>0.05</v>
      </c>
      <c r="AF50" s="3">
        <v>2.5000000000000001E-2</v>
      </c>
      <c r="AG50" s="5">
        <v>2.5000000000000001E-2</v>
      </c>
      <c r="AH50" s="7" t="s">
        <v>29</v>
      </c>
      <c r="AI50" s="3">
        <v>7.4999999999999997E-2</v>
      </c>
      <c r="AJ50" s="4">
        <v>0.05</v>
      </c>
      <c r="AK50" s="4">
        <v>0.05</v>
      </c>
      <c r="AL50" s="3">
        <v>2.5000000000000001E-2</v>
      </c>
      <c r="AM50" s="5">
        <v>2.5000000000000001E-2</v>
      </c>
      <c r="AN50" s="7" t="s">
        <v>29</v>
      </c>
      <c r="AO50" s="3">
        <v>7.4999999999999997E-2</v>
      </c>
      <c r="AP50" s="4">
        <v>0.05</v>
      </c>
      <c r="AQ50" s="4">
        <v>0.05</v>
      </c>
      <c r="AR50" s="3">
        <v>2.5000000000000001E-2</v>
      </c>
      <c r="AS50" s="5">
        <v>2.5000000000000001E-2</v>
      </c>
      <c r="AT50" s="7" t="s">
        <v>29</v>
      </c>
      <c r="AU50" s="3">
        <v>7.4999999999999997E-2</v>
      </c>
      <c r="AV50" s="4">
        <v>0.05</v>
      </c>
      <c r="AW50" s="4">
        <v>0.05</v>
      </c>
      <c r="AX50" s="3">
        <v>2.5000000000000001E-2</v>
      </c>
      <c r="AY50" s="5">
        <v>2.5000000000000001E-2</v>
      </c>
      <c r="AZ50" s="7" t="s">
        <v>29</v>
      </c>
      <c r="BA50" s="3">
        <v>7.4999999999999997E-2</v>
      </c>
      <c r="BB50" s="4">
        <v>0.05</v>
      </c>
      <c r="BC50" s="4">
        <v>0.05</v>
      </c>
      <c r="BD50" s="3">
        <v>2.5000000000000001E-2</v>
      </c>
      <c r="BE50" s="5">
        <v>2.5000000000000001E-2</v>
      </c>
      <c r="BF50" s="7" t="s">
        <v>29</v>
      </c>
      <c r="BG50" s="3">
        <v>7.4999999999999997E-2</v>
      </c>
      <c r="BH50" s="4">
        <v>0.05</v>
      </c>
      <c r="BI50" s="4">
        <v>0.05</v>
      </c>
      <c r="BJ50" s="3">
        <v>2.5000000000000001E-2</v>
      </c>
      <c r="BK50" s="5">
        <v>2.5000000000000001E-2</v>
      </c>
      <c r="BL50" s="7" t="s">
        <v>29</v>
      </c>
      <c r="BM50" s="3">
        <v>7.4999999999999997E-2</v>
      </c>
      <c r="BN50" s="4">
        <v>0.05</v>
      </c>
      <c r="BO50" s="4">
        <v>0.05</v>
      </c>
      <c r="BP50" s="3">
        <v>2.5000000000000001E-2</v>
      </c>
      <c r="BQ50" s="5">
        <v>2.5000000000000001E-2</v>
      </c>
      <c r="BR50" s="7" t="s">
        <v>29</v>
      </c>
      <c r="BS50" s="3">
        <v>7.4999999999999997E-2</v>
      </c>
      <c r="BT50" s="4">
        <v>0.05</v>
      </c>
      <c r="BU50" s="4">
        <v>0.05</v>
      </c>
      <c r="BV50" s="3">
        <v>2.5000000000000001E-2</v>
      </c>
      <c r="BW50" s="5">
        <v>2.5000000000000001E-2</v>
      </c>
      <c r="BX50" s="176" t="s">
        <v>29</v>
      </c>
      <c r="BY50" s="3">
        <v>7.4999999999999997E-2</v>
      </c>
      <c r="BZ50" s="4">
        <v>0.05</v>
      </c>
      <c r="CA50" s="4">
        <v>0.05</v>
      </c>
      <c r="CB50" s="3">
        <v>2.5000000000000001E-2</v>
      </c>
      <c r="CC50" s="5">
        <v>2.5000000000000001E-2</v>
      </c>
      <c r="CD50" s="7" t="s">
        <v>29</v>
      </c>
      <c r="CE50" s="3">
        <v>7.4999999999999997E-2</v>
      </c>
      <c r="CF50" s="4">
        <v>0.05</v>
      </c>
      <c r="CG50" s="4">
        <v>0.05</v>
      </c>
      <c r="CH50" s="3">
        <v>2.5000000000000001E-2</v>
      </c>
      <c r="CI50" s="5">
        <v>2.5000000000000001E-2</v>
      </c>
      <c r="CJ50" s="7" t="s">
        <v>29</v>
      </c>
      <c r="CK50" s="3">
        <v>7.4999999999999997E-2</v>
      </c>
      <c r="CL50" s="4">
        <v>0.05</v>
      </c>
      <c r="CM50" s="4">
        <v>0.05</v>
      </c>
      <c r="CN50" s="3">
        <v>2.5000000000000001E-2</v>
      </c>
      <c r="CO50" s="5">
        <v>2.5000000000000001E-2</v>
      </c>
    </row>
    <row r="51" spans="1:93" ht="15.75" thickBot="1" x14ac:dyDescent="0.3">
      <c r="A51" s="719"/>
      <c r="B51" s="721"/>
      <c r="C51" s="724"/>
      <c r="D51" s="887"/>
      <c r="E51" s="888"/>
      <c r="F51" s="888"/>
      <c r="G51" s="888"/>
      <c r="H51" s="888"/>
      <c r="I51" s="889"/>
      <c r="J51" s="1225"/>
      <c r="K51" s="1226"/>
      <c r="L51" s="1226"/>
      <c r="M51" s="1226"/>
      <c r="N51" s="1226"/>
      <c r="O51" s="1227"/>
      <c r="P51" s="1191" t="s">
        <v>4</v>
      </c>
      <c r="Q51" s="1192" t="s">
        <v>5</v>
      </c>
      <c r="R51" s="1192" t="s">
        <v>6</v>
      </c>
      <c r="S51" s="1192" t="s">
        <v>7</v>
      </c>
      <c r="T51" s="1192" t="s">
        <v>8</v>
      </c>
      <c r="U51" s="1193" t="s">
        <v>9</v>
      </c>
      <c r="V51" s="1191" t="s">
        <v>4</v>
      </c>
      <c r="W51" s="1192" t="s">
        <v>5</v>
      </c>
      <c r="X51" s="1192" t="s">
        <v>6</v>
      </c>
      <c r="Y51" s="1192" t="s">
        <v>7</v>
      </c>
      <c r="Z51" s="1192" t="s">
        <v>8</v>
      </c>
      <c r="AA51" s="1193" t="s">
        <v>9</v>
      </c>
      <c r="AB51" s="1191" t="s">
        <v>4</v>
      </c>
      <c r="AC51" s="1192" t="s">
        <v>5</v>
      </c>
      <c r="AD51" s="1192" t="s">
        <v>6</v>
      </c>
      <c r="AE51" s="1192" t="s">
        <v>7</v>
      </c>
      <c r="AF51" s="1192" t="s">
        <v>8</v>
      </c>
      <c r="AG51" s="1193" t="s">
        <v>9</v>
      </c>
      <c r="AH51" s="1191" t="s">
        <v>4</v>
      </c>
      <c r="AI51" s="1192" t="s">
        <v>5</v>
      </c>
      <c r="AJ51" s="1192" t="s">
        <v>6</v>
      </c>
      <c r="AK51" s="1192" t="s">
        <v>7</v>
      </c>
      <c r="AL51" s="1192" t="s">
        <v>8</v>
      </c>
      <c r="AM51" s="1193" t="s">
        <v>9</v>
      </c>
      <c r="AN51" s="1191" t="s">
        <v>4</v>
      </c>
      <c r="AO51" s="1192" t="s">
        <v>5</v>
      </c>
      <c r="AP51" s="1192" t="s">
        <v>6</v>
      </c>
      <c r="AQ51" s="1192" t="s">
        <v>7</v>
      </c>
      <c r="AR51" s="1192" t="s">
        <v>8</v>
      </c>
      <c r="AS51" s="1193" t="s">
        <v>9</v>
      </c>
      <c r="AT51" s="1191" t="s">
        <v>4</v>
      </c>
      <c r="AU51" s="1192" t="s">
        <v>5</v>
      </c>
      <c r="AV51" s="1192" t="s">
        <v>6</v>
      </c>
      <c r="AW51" s="1192" t="s">
        <v>7</v>
      </c>
      <c r="AX51" s="1192" t="s">
        <v>8</v>
      </c>
      <c r="AY51" s="1193" t="s">
        <v>9</v>
      </c>
      <c r="AZ51" s="1191" t="s">
        <v>4</v>
      </c>
      <c r="BA51" s="1192" t="s">
        <v>5</v>
      </c>
      <c r="BB51" s="1192" t="s">
        <v>6</v>
      </c>
      <c r="BC51" s="1192" t="s">
        <v>7</v>
      </c>
      <c r="BD51" s="1192" t="s">
        <v>8</v>
      </c>
      <c r="BE51" s="1193" t="s">
        <v>9</v>
      </c>
      <c r="BF51" s="1191" t="s">
        <v>4</v>
      </c>
      <c r="BG51" s="1192" t="s">
        <v>5</v>
      </c>
      <c r="BH51" s="1192" t="s">
        <v>6</v>
      </c>
      <c r="BI51" s="1192" t="s">
        <v>7</v>
      </c>
      <c r="BJ51" s="1192" t="s">
        <v>8</v>
      </c>
      <c r="BK51" s="1193" t="s">
        <v>9</v>
      </c>
      <c r="BL51" s="1191" t="s">
        <v>4</v>
      </c>
      <c r="BM51" s="1192" t="s">
        <v>5</v>
      </c>
      <c r="BN51" s="1192" t="s">
        <v>6</v>
      </c>
      <c r="BO51" s="1192" t="s">
        <v>7</v>
      </c>
      <c r="BP51" s="1192" t="s">
        <v>8</v>
      </c>
      <c r="BQ51" s="1193" t="s">
        <v>9</v>
      </c>
      <c r="BR51" s="1191" t="s">
        <v>4</v>
      </c>
      <c r="BS51" s="1192" t="s">
        <v>5</v>
      </c>
      <c r="BT51" s="1192" t="s">
        <v>6</v>
      </c>
      <c r="BU51" s="1192" t="s">
        <v>7</v>
      </c>
      <c r="BV51" s="1192" t="s">
        <v>8</v>
      </c>
      <c r="BW51" s="1193" t="s">
        <v>9</v>
      </c>
      <c r="BX51" s="1228" t="s">
        <v>4</v>
      </c>
      <c r="BY51" s="1192" t="s">
        <v>5</v>
      </c>
      <c r="BZ51" s="1192" t="s">
        <v>6</v>
      </c>
      <c r="CA51" s="1192" t="s">
        <v>7</v>
      </c>
      <c r="CB51" s="1192" t="s">
        <v>8</v>
      </c>
      <c r="CC51" s="1193" t="s">
        <v>9</v>
      </c>
      <c r="CD51" s="1191" t="s">
        <v>4</v>
      </c>
      <c r="CE51" s="1192" t="s">
        <v>5</v>
      </c>
      <c r="CF51" s="1192" t="s">
        <v>6</v>
      </c>
      <c r="CG51" s="1192" t="s">
        <v>7</v>
      </c>
      <c r="CH51" s="1192" t="s">
        <v>8</v>
      </c>
      <c r="CI51" s="1193" t="s">
        <v>9</v>
      </c>
      <c r="CJ51" s="1191" t="s">
        <v>4</v>
      </c>
      <c r="CK51" s="1192" t="s">
        <v>5</v>
      </c>
      <c r="CL51" s="1192" t="s">
        <v>6</v>
      </c>
      <c r="CM51" s="1192" t="s">
        <v>7</v>
      </c>
      <c r="CN51" s="1192" t="s">
        <v>8</v>
      </c>
      <c r="CO51" s="1193" t="s">
        <v>9</v>
      </c>
    </row>
    <row r="52" spans="1:93" x14ac:dyDescent="0.25">
      <c r="A52" s="307">
        <v>1</v>
      </c>
      <c r="B52" s="67" t="s">
        <v>181</v>
      </c>
      <c r="C52" s="305" t="s">
        <v>15</v>
      </c>
      <c r="D52" s="1207">
        <v>2093</v>
      </c>
      <c r="E52" s="1208">
        <v>2211</v>
      </c>
      <c r="F52" s="1208">
        <v>2309</v>
      </c>
      <c r="G52" s="1208">
        <v>2410</v>
      </c>
      <c r="H52" s="1208">
        <v>2485</v>
      </c>
      <c r="I52" s="1209">
        <v>2561</v>
      </c>
      <c r="J52" s="1210">
        <f>ROUNDUP(D52*0.7014,0)</f>
        <v>1469</v>
      </c>
      <c r="K52" s="1211">
        <f t="shared" ref="K52:K60" si="110">ROUNDUP(E52*0.7014,0)</f>
        <v>1551</v>
      </c>
      <c r="L52" s="1211">
        <f t="shared" ref="L52:L60" si="111">ROUNDUP(F52*0.7014,0)</f>
        <v>1620</v>
      </c>
      <c r="M52" s="1211">
        <f t="shared" ref="M52:M60" si="112">ROUNDUP(G52*0.7014,0)</f>
        <v>1691</v>
      </c>
      <c r="N52" s="1211">
        <f t="shared" ref="N52:N60" si="113">ROUNDUP(H52*0.7014,0)</f>
        <v>1743</v>
      </c>
      <c r="O52" s="1211">
        <f t="shared" ref="O52:O60" si="114">ROUNDUP(I52*0.7014,0)</f>
        <v>1797</v>
      </c>
      <c r="P52" s="1075">
        <f>D52*1.25</f>
        <v>2616.25</v>
      </c>
      <c r="Q52" s="1076">
        <f t="shared" ref="Q52:Q60" si="115">E52*1.25</f>
        <v>2763.75</v>
      </c>
      <c r="R52" s="1076">
        <f t="shared" ref="R52:R60" si="116">F52*1.25</f>
        <v>2886.25</v>
      </c>
      <c r="S52" s="1235">
        <f>G52*1.25*1.15</f>
        <v>3464.3749999999995</v>
      </c>
      <c r="T52" s="1235">
        <f t="shared" ref="T52:U60" si="117">H52*1.25*1.15</f>
        <v>3572.1874999999995</v>
      </c>
      <c r="U52" s="1235">
        <f t="shared" si="117"/>
        <v>3681.4374999999995</v>
      </c>
      <c r="V52" s="1185">
        <f t="shared" ref="V52:V60" si="118">ROUNDUP(P52*0.585,0)</f>
        <v>1531</v>
      </c>
      <c r="W52" s="1186">
        <f t="shared" ref="W52:W60" si="119">ROUNDUP(Q52*0.585,0)</f>
        <v>1617</v>
      </c>
      <c r="X52" s="1186">
        <f t="shared" ref="X52:X60" si="120">ROUNDUP(R52*0.585,0)</f>
        <v>1689</v>
      </c>
      <c r="Y52" s="1186">
        <f t="shared" ref="Y52:Y60" si="121">ROUNDUP(S52*0.585,0)</f>
        <v>2027</v>
      </c>
      <c r="Z52" s="1186">
        <f t="shared" ref="Z52:Z60" si="122">ROUNDUP(T52*0.585,0)</f>
        <v>2090</v>
      </c>
      <c r="AA52" s="1194">
        <f>ROUNDUP(U52*0.585,0)</f>
        <v>2154</v>
      </c>
      <c r="AB52" s="1075">
        <f>D52*1.25*1.2</f>
        <v>3139.5</v>
      </c>
      <c r="AC52" s="1076">
        <f t="shared" ref="AC52:AC60" si="123">E52*1.25*1.2</f>
        <v>3316.5</v>
      </c>
      <c r="AD52" s="1076">
        <f t="shared" ref="AD52:AD60" si="124">F52*1.25*1.2</f>
        <v>3463.5</v>
      </c>
      <c r="AE52" s="1235">
        <f>G52*1.25*1.2*1.15</f>
        <v>4157.25</v>
      </c>
      <c r="AF52" s="1235">
        <f t="shared" ref="AF52:AG60" si="125">H52*1.25*1.2*1.15</f>
        <v>4286.625</v>
      </c>
      <c r="AG52" s="1235">
        <f t="shared" si="125"/>
        <v>4417.7249999999995</v>
      </c>
      <c r="AH52" s="1185">
        <f t="shared" ref="AH52:AH60" si="126">ROUNDUP(AB52*0.585,0)</f>
        <v>1837</v>
      </c>
      <c r="AI52" s="1186">
        <f t="shared" ref="AI52:AI60" si="127">ROUNDUP(AC52*0.585,0)</f>
        <v>1941</v>
      </c>
      <c r="AJ52" s="1186">
        <f t="shared" ref="AJ52:AJ60" si="128">ROUNDUP(AD52*0.585,0)</f>
        <v>2027</v>
      </c>
      <c r="AK52" s="1186">
        <f t="shared" ref="AK52:AK60" si="129">ROUNDUP(AE52*0.585,0)</f>
        <v>2432</v>
      </c>
      <c r="AL52" s="1186">
        <f t="shared" ref="AL52:AL60" si="130">ROUNDUP(AF52*0.585,0)</f>
        <v>2508</v>
      </c>
      <c r="AM52" s="1187">
        <f>ROUNDUP(AG52*0.585,0)</f>
        <v>2585</v>
      </c>
      <c r="AN52" s="1078">
        <f>(BX52-AB52)/4+AB52</f>
        <v>4241.125</v>
      </c>
      <c r="AO52" s="1079">
        <f t="shared" ref="AO52:AO60" si="131">(BY52-AC52)/4+AC52</f>
        <v>4515.375</v>
      </c>
      <c r="AP52" s="1079">
        <f t="shared" ref="AP52:AP60" si="132">(BZ52-AD52)/4+AD52</f>
        <v>4727.125</v>
      </c>
      <c r="AQ52" s="1235">
        <f t="shared" ref="AQ52:AQ60" si="133">(CA52-AE52)/4+AE52</f>
        <v>5353.9375</v>
      </c>
      <c r="AR52" s="1235">
        <f t="shared" ref="AR52:AR60" si="134">(CB52-AF52)/4+AF52</f>
        <v>5506.96875</v>
      </c>
      <c r="AS52" s="1236">
        <f t="shared" ref="AS52:AS60" si="135">(CC52-AG52)/4+AG52</f>
        <v>5662.7937499999998</v>
      </c>
      <c r="AT52" s="1213">
        <f t="shared" ref="AT52:AT60" si="136">ROUNDUP(AN52*0.585,0)</f>
        <v>2482</v>
      </c>
      <c r="AU52" s="1214">
        <f t="shared" ref="AU52:AU60" si="137">ROUNDUP(AO52*0.585,0)</f>
        <v>2642</v>
      </c>
      <c r="AV52" s="1214">
        <f t="shared" ref="AV52:AV60" si="138">ROUNDUP(AP52*0.585,0)</f>
        <v>2766</v>
      </c>
      <c r="AW52" s="1214">
        <f t="shared" ref="AW52:AW60" si="139">ROUNDUP(AQ52*0.585,0)</f>
        <v>3133</v>
      </c>
      <c r="AX52" s="1214">
        <f t="shared" ref="AX52:AX60" si="140">ROUNDUP(AR52*0.585,0)</f>
        <v>3222</v>
      </c>
      <c r="AY52" s="1215">
        <f>ROUNDUP(AS52*0.585,0)</f>
        <v>3313</v>
      </c>
      <c r="AZ52" s="1075">
        <f>(BX52-AB52)/4+AN52</f>
        <v>5342.75</v>
      </c>
      <c r="BA52" s="1216">
        <f t="shared" ref="BA52:BA60" si="141">(BY52-AC52)/4+AO52</f>
        <v>5714.25</v>
      </c>
      <c r="BB52" s="1216">
        <f t="shared" ref="BB52:BB60" si="142">(BZ52-AD52)/4+AP52</f>
        <v>5990.75</v>
      </c>
      <c r="BC52" s="1237">
        <f t="shared" ref="BC52:BC60" si="143">(CA52-AE52)/4+AQ52</f>
        <v>6550.625</v>
      </c>
      <c r="BD52" s="1237">
        <f t="shared" ref="BD52:BD60" si="144">(CB52-AF52)/4+AR52</f>
        <v>6727.3125</v>
      </c>
      <c r="BE52" s="1238">
        <f t="shared" ref="BE52:BE60" si="145">(CC52-AG52)/4+AS52</f>
        <v>6907.8625000000002</v>
      </c>
      <c r="BF52" s="1212">
        <f t="shared" ref="BF52:BF60" si="146">ROUNDUP(AZ52*0.585,0)</f>
        <v>3126</v>
      </c>
      <c r="BG52" s="1186">
        <f t="shared" ref="BG52:BG60" si="147">ROUNDUP(BA52*0.585,0)</f>
        <v>3343</v>
      </c>
      <c r="BH52" s="1186">
        <f t="shared" ref="BH52:BH60" si="148">ROUNDUP(BB52*0.585,0)</f>
        <v>3505</v>
      </c>
      <c r="BI52" s="1186">
        <f t="shared" ref="BI52:BI60" si="149">ROUNDUP(BC52*0.585,0)</f>
        <v>3833</v>
      </c>
      <c r="BJ52" s="1186">
        <f t="shared" ref="BJ52:BJ60" si="150">ROUNDUP(BD52*0.585,0)</f>
        <v>3936</v>
      </c>
      <c r="BK52" s="1187">
        <f>ROUNDUP(BE52*0.585,0)</f>
        <v>4042</v>
      </c>
      <c r="BL52" s="1078">
        <f>(BX52-AB52)/4+AZ52</f>
        <v>6444.375</v>
      </c>
      <c r="BM52" s="1079">
        <f t="shared" ref="BM52:BM60" si="151">(BY52-AC52)/4+BA52</f>
        <v>6913.125</v>
      </c>
      <c r="BN52" s="1079">
        <f t="shared" ref="BN52:BN60" si="152">(BZ52-AD52)/4+BB52</f>
        <v>7254.375</v>
      </c>
      <c r="BO52" s="1235">
        <f t="shared" ref="BO52:BO60" si="153">(CA52-AE52)/4+BC52</f>
        <v>7747.3125</v>
      </c>
      <c r="BP52" s="1235">
        <f t="shared" ref="BP52:BP60" si="154">(CB52-AF52)/4+BD52</f>
        <v>7947.65625</v>
      </c>
      <c r="BQ52" s="1236">
        <f t="shared" ref="BQ52:BQ60" si="155">(CC52-AG52)/4+BE52</f>
        <v>8152.9312500000005</v>
      </c>
      <c r="BR52" s="1213">
        <f t="shared" ref="BR52:BR60" si="156">ROUNDUP(BL52*0.585,0)</f>
        <v>3770</v>
      </c>
      <c r="BS52" s="1214">
        <f t="shared" ref="BS52:BS60" si="157">ROUNDUP(BM52*0.585,0)</f>
        <v>4045</v>
      </c>
      <c r="BT52" s="1214">
        <f t="shared" ref="BT52:BT60" si="158">ROUNDUP(BN52*0.585,0)</f>
        <v>4244</v>
      </c>
      <c r="BU52" s="1214">
        <f t="shared" ref="BU52:BU60" si="159">ROUNDUP(BO52*0.585,0)</f>
        <v>4533</v>
      </c>
      <c r="BV52" s="1214">
        <f t="shared" ref="BV52:BV60" si="160">ROUNDUP(BP52*0.585,0)</f>
        <v>4650</v>
      </c>
      <c r="BW52" s="1215">
        <f>ROUNDUP(BQ52*0.585,0)</f>
        <v>4770</v>
      </c>
      <c r="BX52" s="1081">
        <v>7546</v>
      </c>
      <c r="BY52" s="1186">
        <f>ROUNDUP(BX52*$BY$8+BX52,0)</f>
        <v>8112</v>
      </c>
      <c r="BZ52" s="1186">
        <f>ROUNDUP(BY52*$BZ$8+BY52,0)</f>
        <v>8518</v>
      </c>
      <c r="CA52" s="1186">
        <f>ROUNDUP(BZ52*$CA$8+BZ52,0)</f>
        <v>8944</v>
      </c>
      <c r="CB52" s="1186">
        <f>ROUNDUP(CA52*$CB$8+CA52,0)</f>
        <v>9168</v>
      </c>
      <c r="CC52" s="1187">
        <f>ROUNDUP(CB52*$CC$8+CB52,0)</f>
        <v>9398</v>
      </c>
      <c r="CD52" s="1212">
        <f t="shared" ref="CD52:CD60" si="161">ROUNDUP(BX52*0.585,0)</f>
        <v>4415</v>
      </c>
      <c r="CE52" s="1186">
        <f t="shared" ref="CE52:CE60" si="162">ROUNDUP(BY52*0.585,0)</f>
        <v>4746</v>
      </c>
      <c r="CF52" s="1186">
        <f t="shared" ref="CF52:CF60" si="163">ROUNDUP(BZ52*0.585,0)</f>
        <v>4984</v>
      </c>
      <c r="CG52" s="1186">
        <f t="shared" ref="CG52:CG60" si="164">ROUNDUP(CA52*0.585,0)</f>
        <v>5233</v>
      </c>
      <c r="CH52" s="1186">
        <f t="shared" ref="CH52:CH60" si="165">ROUNDUP(CB52*0.585,0)</f>
        <v>5364</v>
      </c>
      <c r="CI52" s="1187">
        <f>ROUNDUP(CC52*0.585,0)</f>
        <v>5498</v>
      </c>
      <c r="CJ52" s="1082">
        <v>3.02</v>
      </c>
      <c r="CK52" s="1218">
        <f t="shared" ref="CK52:CK60" si="166">CJ52*$CK$8+CJ52</f>
        <v>3.2465000000000002</v>
      </c>
      <c r="CL52" s="1218">
        <f>CK52*$CL$8+CK52</f>
        <v>3.4088250000000002</v>
      </c>
      <c r="CM52" s="1218">
        <f>CL52*$CM$8+CL52</f>
        <v>3.5792662500000003</v>
      </c>
      <c r="CN52" s="1218">
        <f>CM52*$CN$8+CM52</f>
        <v>3.6687479062500001</v>
      </c>
      <c r="CO52" s="1219">
        <f>CN52*$CO$8+CN52</f>
        <v>3.76046660390625</v>
      </c>
    </row>
    <row r="53" spans="1:93" x14ac:dyDescent="0.25">
      <c r="A53" s="307">
        <v>2</v>
      </c>
      <c r="B53" s="67" t="s">
        <v>182</v>
      </c>
      <c r="C53" s="305" t="s">
        <v>15</v>
      </c>
      <c r="D53" s="296">
        <v>1939</v>
      </c>
      <c r="E53" s="91">
        <v>2048</v>
      </c>
      <c r="F53" s="91">
        <v>2138</v>
      </c>
      <c r="G53" s="91">
        <v>2231</v>
      </c>
      <c r="H53" s="91">
        <v>2300</v>
      </c>
      <c r="I53" s="232">
        <v>2370</v>
      </c>
      <c r="J53" s="316">
        <f t="shared" ref="J53:J60" si="167">ROUNDUP(D53*0.7014,0)</f>
        <v>1361</v>
      </c>
      <c r="K53" s="313">
        <f t="shared" si="110"/>
        <v>1437</v>
      </c>
      <c r="L53" s="313">
        <f t="shared" si="111"/>
        <v>1500</v>
      </c>
      <c r="M53" s="313">
        <f t="shared" si="112"/>
        <v>1565</v>
      </c>
      <c r="N53" s="313">
        <f t="shared" si="113"/>
        <v>1614</v>
      </c>
      <c r="O53" s="313">
        <f t="shared" si="114"/>
        <v>1663</v>
      </c>
      <c r="P53" s="257">
        <f t="shared" ref="P53:P60" si="168">D53*1.25</f>
        <v>2423.75</v>
      </c>
      <c r="Q53" s="248">
        <f t="shared" si="115"/>
        <v>2560</v>
      </c>
      <c r="R53" s="248">
        <f t="shared" si="116"/>
        <v>2672.5</v>
      </c>
      <c r="S53" s="1235">
        <f>G53*1.25*1.15</f>
        <v>3207.0624999999995</v>
      </c>
      <c r="T53" s="1235">
        <f t="shared" si="117"/>
        <v>3306.2499999999995</v>
      </c>
      <c r="U53" s="1235">
        <f t="shared" si="117"/>
        <v>3406.8749999999995</v>
      </c>
      <c r="V53" s="1168">
        <f t="shared" si="118"/>
        <v>1418</v>
      </c>
      <c r="W53" s="235">
        <f t="shared" si="119"/>
        <v>1498</v>
      </c>
      <c r="X53" s="235">
        <f t="shared" si="120"/>
        <v>1564</v>
      </c>
      <c r="Y53" s="235">
        <f t="shared" si="121"/>
        <v>1877</v>
      </c>
      <c r="Z53" s="235">
        <f t="shared" si="122"/>
        <v>1935</v>
      </c>
      <c r="AA53" s="1181">
        <f t="shared" ref="AA53:AA61" si="169">ROUNDUP(U53*0.585,0)</f>
        <v>1994</v>
      </c>
      <c r="AB53" s="257">
        <f t="shared" ref="AB53:AB60" si="170">D53*1.25*1.2</f>
        <v>2908.5</v>
      </c>
      <c r="AC53" s="248">
        <f t="shared" si="123"/>
        <v>3072</v>
      </c>
      <c r="AD53" s="248">
        <f t="shared" si="124"/>
        <v>3207</v>
      </c>
      <c r="AE53" s="1235">
        <f t="shared" ref="AE53:AE60" si="171">G53*1.25*1.2*1.15</f>
        <v>3848.4749999999999</v>
      </c>
      <c r="AF53" s="1235">
        <f t="shared" si="125"/>
        <v>3967.4999999999995</v>
      </c>
      <c r="AG53" s="1235">
        <f t="shared" si="125"/>
        <v>4088.2499999999995</v>
      </c>
      <c r="AH53" s="1168">
        <f t="shared" si="126"/>
        <v>1702</v>
      </c>
      <c r="AI53" s="235">
        <f t="shared" si="127"/>
        <v>1798</v>
      </c>
      <c r="AJ53" s="235">
        <f t="shared" si="128"/>
        <v>1877</v>
      </c>
      <c r="AK53" s="235">
        <f t="shared" si="129"/>
        <v>2252</v>
      </c>
      <c r="AL53" s="235">
        <f t="shared" si="130"/>
        <v>2321</v>
      </c>
      <c r="AM53" s="236">
        <f t="shared" ref="AM53:AM61" si="172">ROUNDUP(AG53*0.585,0)</f>
        <v>2392</v>
      </c>
      <c r="AN53" s="263">
        <f t="shared" ref="AN53:AN60" si="173">(BX53-D53)/4+AB53</f>
        <v>3915.25</v>
      </c>
      <c r="AO53" s="264">
        <f t="shared" si="131"/>
        <v>3907.5</v>
      </c>
      <c r="AP53" s="264">
        <f t="shared" si="132"/>
        <v>4089</v>
      </c>
      <c r="AQ53" s="454">
        <f t="shared" si="133"/>
        <v>4654.3562499999998</v>
      </c>
      <c r="AR53" s="454">
        <f t="shared" si="134"/>
        <v>4787.875</v>
      </c>
      <c r="AS53" s="457">
        <f t="shared" si="135"/>
        <v>4923.9375</v>
      </c>
      <c r="AT53" s="266">
        <f t="shared" si="136"/>
        <v>2291</v>
      </c>
      <c r="AU53" s="267">
        <f t="shared" si="137"/>
        <v>2286</v>
      </c>
      <c r="AV53" s="267">
        <f t="shared" si="138"/>
        <v>2393</v>
      </c>
      <c r="AW53" s="267">
        <f t="shared" si="139"/>
        <v>2723</v>
      </c>
      <c r="AX53" s="267">
        <f t="shared" si="140"/>
        <v>2801</v>
      </c>
      <c r="AY53" s="268">
        <f t="shared" ref="AY53:AY61" si="174">ROUNDUP(AS53*0.585,0)</f>
        <v>2881</v>
      </c>
      <c r="AZ53" s="257">
        <f t="shared" ref="AZ53:AZ60" si="175">(BX53-AB53)/4+AN53</f>
        <v>4679.625</v>
      </c>
      <c r="BA53" s="259">
        <f t="shared" si="141"/>
        <v>4743</v>
      </c>
      <c r="BB53" s="259">
        <f t="shared" si="142"/>
        <v>4971</v>
      </c>
      <c r="BC53" s="469">
        <f t="shared" si="143"/>
        <v>5460.2375000000002</v>
      </c>
      <c r="BD53" s="469">
        <f t="shared" si="144"/>
        <v>5608.25</v>
      </c>
      <c r="BE53" s="470">
        <f t="shared" si="145"/>
        <v>5759.625</v>
      </c>
      <c r="BF53" s="237">
        <f t="shared" si="146"/>
        <v>2738</v>
      </c>
      <c r="BG53" s="235">
        <f t="shared" si="147"/>
        <v>2775</v>
      </c>
      <c r="BH53" s="235">
        <f t="shared" si="148"/>
        <v>2909</v>
      </c>
      <c r="BI53" s="235">
        <f t="shared" si="149"/>
        <v>3195</v>
      </c>
      <c r="BJ53" s="235">
        <f t="shared" si="150"/>
        <v>3281</v>
      </c>
      <c r="BK53" s="236">
        <f t="shared" ref="BK53:BK61" si="176">ROUNDUP(BE53*0.585,0)</f>
        <v>3370</v>
      </c>
      <c r="BL53" s="263">
        <f t="shared" ref="BL53:BL60" si="177">(BX53-AB53)/4+AZ53</f>
        <v>5444</v>
      </c>
      <c r="BM53" s="264">
        <f t="shared" si="151"/>
        <v>5578.5</v>
      </c>
      <c r="BN53" s="264">
        <f t="shared" si="152"/>
        <v>5853</v>
      </c>
      <c r="BO53" s="454">
        <f t="shared" si="153"/>
        <v>6266.1187500000005</v>
      </c>
      <c r="BP53" s="454">
        <f t="shared" si="154"/>
        <v>6428.625</v>
      </c>
      <c r="BQ53" s="457">
        <f t="shared" si="155"/>
        <v>6595.3125</v>
      </c>
      <c r="BR53" s="266">
        <f t="shared" si="156"/>
        <v>3185</v>
      </c>
      <c r="BS53" s="267">
        <f t="shared" si="157"/>
        <v>3264</v>
      </c>
      <c r="BT53" s="267">
        <f t="shared" si="158"/>
        <v>3425</v>
      </c>
      <c r="BU53" s="267">
        <f t="shared" si="159"/>
        <v>3666</v>
      </c>
      <c r="BV53" s="267">
        <f t="shared" si="160"/>
        <v>3761</v>
      </c>
      <c r="BW53" s="268">
        <f t="shared" ref="BW53:BW61" si="178">ROUNDUP(BQ53*0.585,0)</f>
        <v>3859</v>
      </c>
      <c r="BX53" s="252">
        <v>5966</v>
      </c>
      <c r="BY53" s="235">
        <f t="shared" ref="BY53:BY60" si="179">ROUNDUP(BX53*$BY$8+BX53,0)</f>
        <v>6414</v>
      </c>
      <c r="BZ53" s="235">
        <f t="shared" ref="BZ53:BZ60" si="180">ROUNDUP(BY53*$BZ$8+BY53,0)</f>
        <v>6735</v>
      </c>
      <c r="CA53" s="235">
        <f t="shared" ref="CA53:CA60" si="181">ROUNDUP(BZ53*$CA$8+BZ53,0)</f>
        <v>7072</v>
      </c>
      <c r="CB53" s="235">
        <f t="shared" ref="CB53:CB60" si="182">ROUNDUP(CA53*$CB$8+CA53,0)</f>
        <v>7249</v>
      </c>
      <c r="CC53" s="236">
        <f t="shared" ref="CC53:CC60" si="183">ROUNDUP(CB53*$CC$8+CB53,0)</f>
        <v>7431</v>
      </c>
      <c r="CD53" s="237">
        <f t="shared" si="161"/>
        <v>3491</v>
      </c>
      <c r="CE53" s="235">
        <f t="shared" si="162"/>
        <v>3753</v>
      </c>
      <c r="CF53" s="235">
        <f t="shared" si="163"/>
        <v>3940</v>
      </c>
      <c r="CG53" s="235">
        <f t="shared" si="164"/>
        <v>4138</v>
      </c>
      <c r="CH53" s="235">
        <f t="shared" si="165"/>
        <v>4241</v>
      </c>
      <c r="CI53" s="236">
        <f t="shared" ref="CI53:CI61" si="184">ROUNDUP(CC53*0.585,0)</f>
        <v>4348</v>
      </c>
      <c r="CJ53" s="246">
        <v>2.39</v>
      </c>
      <c r="CK53" s="278">
        <f t="shared" si="166"/>
        <v>2.5692500000000003</v>
      </c>
      <c r="CL53" s="278">
        <f t="shared" ref="CL53:CL60" si="185">CK53*$CL$8+CK53</f>
        <v>2.6977125000000002</v>
      </c>
      <c r="CM53" s="278">
        <f t="shared" ref="CM53:CM60" si="186">CL53*$CM$8+CL53</f>
        <v>2.8325981250000001</v>
      </c>
      <c r="CN53" s="278">
        <f t="shared" ref="CN53:CN60" si="187">CM53*$CN$8+CM53</f>
        <v>2.9034130781250003</v>
      </c>
      <c r="CO53" s="279">
        <f t="shared" ref="CO53:CO60" si="188">CN53*$CO$8+CN53</f>
        <v>2.9759984050781254</v>
      </c>
    </row>
    <row r="54" spans="1:93" x14ac:dyDescent="0.25">
      <c r="A54" s="307">
        <v>3</v>
      </c>
      <c r="B54" s="67" t="s">
        <v>183</v>
      </c>
      <c r="C54" s="305" t="s">
        <v>15</v>
      </c>
      <c r="D54" s="296">
        <v>1836</v>
      </c>
      <c r="E54" s="91">
        <v>1939</v>
      </c>
      <c r="F54" s="91">
        <v>2024</v>
      </c>
      <c r="G54" s="91">
        <v>2111</v>
      </c>
      <c r="H54" s="91">
        <v>2176</v>
      </c>
      <c r="I54" s="232">
        <v>2241</v>
      </c>
      <c r="J54" s="316">
        <f t="shared" si="167"/>
        <v>1288</v>
      </c>
      <c r="K54" s="313">
        <f t="shared" si="110"/>
        <v>1361</v>
      </c>
      <c r="L54" s="313">
        <f t="shared" si="111"/>
        <v>1420</v>
      </c>
      <c r="M54" s="313">
        <f t="shared" si="112"/>
        <v>1481</v>
      </c>
      <c r="N54" s="313">
        <f t="shared" si="113"/>
        <v>1527</v>
      </c>
      <c r="O54" s="313">
        <f t="shared" si="114"/>
        <v>1572</v>
      </c>
      <c r="P54" s="257">
        <f t="shared" si="168"/>
        <v>2295</v>
      </c>
      <c r="Q54" s="248">
        <f t="shared" si="115"/>
        <v>2423.75</v>
      </c>
      <c r="R54" s="248">
        <f t="shared" si="116"/>
        <v>2530</v>
      </c>
      <c r="S54" s="1235">
        <f t="shared" ref="S54:S60" si="189">G54*1.25*1.15</f>
        <v>3034.5624999999995</v>
      </c>
      <c r="T54" s="1235">
        <f t="shared" si="117"/>
        <v>3127.9999999999995</v>
      </c>
      <c r="U54" s="1235">
        <f t="shared" si="117"/>
        <v>3221.4374999999995</v>
      </c>
      <c r="V54" s="1168">
        <f t="shared" si="118"/>
        <v>1343</v>
      </c>
      <c r="W54" s="235">
        <f t="shared" si="119"/>
        <v>1418</v>
      </c>
      <c r="X54" s="235">
        <f t="shared" si="120"/>
        <v>1481</v>
      </c>
      <c r="Y54" s="235">
        <f t="shared" si="121"/>
        <v>1776</v>
      </c>
      <c r="Z54" s="235">
        <f t="shared" si="122"/>
        <v>1830</v>
      </c>
      <c r="AA54" s="1181">
        <f t="shared" si="169"/>
        <v>1885</v>
      </c>
      <c r="AB54" s="257">
        <f t="shared" si="170"/>
        <v>2754</v>
      </c>
      <c r="AC54" s="248">
        <f t="shared" si="123"/>
        <v>2908.5</v>
      </c>
      <c r="AD54" s="248">
        <f t="shared" si="124"/>
        <v>3036</v>
      </c>
      <c r="AE54" s="1235">
        <f t="shared" si="171"/>
        <v>3641.4749999999999</v>
      </c>
      <c r="AF54" s="1235">
        <f t="shared" si="125"/>
        <v>3753.6</v>
      </c>
      <c r="AG54" s="1235">
        <f t="shared" si="125"/>
        <v>3865.7249999999999</v>
      </c>
      <c r="AH54" s="1168">
        <f t="shared" si="126"/>
        <v>1612</v>
      </c>
      <c r="AI54" s="235">
        <f t="shared" si="127"/>
        <v>1702</v>
      </c>
      <c r="AJ54" s="235">
        <f t="shared" si="128"/>
        <v>1777</v>
      </c>
      <c r="AK54" s="235">
        <f t="shared" si="129"/>
        <v>2131</v>
      </c>
      <c r="AL54" s="235">
        <f t="shared" si="130"/>
        <v>2196</v>
      </c>
      <c r="AM54" s="236">
        <f t="shared" si="172"/>
        <v>2262</v>
      </c>
      <c r="AN54" s="263">
        <f t="shared" si="173"/>
        <v>3349</v>
      </c>
      <c r="AO54" s="264">
        <f t="shared" si="131"/>
        <v>3314.625</v>
      </c>
      <c r="AP54" s="264">
        <f t="shared" si="132"/>
        <v>3467</v>
      </c>
      <c r="AQ54" s="454">
        <f t="shared" si="133"/>
        <v>3980.6062499999998</v>
      </c>
      <c r="AR54" s="454">
        <f t="shared" si="134"/>
        <v>4095.95</v>
      </c>
      <c r="AS54" s="457">
        <f t="shared" si="135"/>
        <v>4212.2937499999998</v>
      </c>
      <c r="AT54" s="266">
        <f t="shared" si="136"/>
        <v>1960</v>
      </c>
      <c r="AU54" s="267">
        <f t="shared" si="137"/>
        <v>1940</v>
      </c>
      <c r="AV54" s="267">
        <f t="shared" si="138"/>
        <v>2029</v>
      </c>
      <c r="AW54" s="267">
        <f t="shared" si="139"/>
        <v>2329</v>
      </c>
      <c r="AX54" s="267">
        <f t="shared" si="140"/>
        <v>2397</v>
      </c>
      <c r="AY54" s="268">
        <f t="shared" si="174"/>
        <v>2465</v>
      </c>
      <c r="AZ54" s="257">
        <f t="shared" si="175"/>
        <v>3714.5</v>
      </c>
      <c r="BA54" s="259">
        <f t="shared" si="141"/>
        <v>3720.75</v>
      </c>
      <c r="BB54" s="259">
        <f t="shared" si="142"/>
        <v>3898</v>
      </c>
      <c r="BC54" s="469">
        <f t="shared" si="143"/>
        <v>4319.7375000000002</v>
      </c>
      <c r="BD54" s="469">
        <f t="shared" si="144"/>
        <v>4438.3</v>
      </c>
      <c r="BE54" s="470">
        <f t="shared" si="145"/>
        <v>4558.8625000000002</v>
      </c>
      <c r="BF54" s="237">
        <f t="shared" si="146"/>
        <v>2173</v>
      </c>
      <c r="BG54" s="235">
        <f t="shared" si="147"/>
        <v>2177</v>
      </c>
      <c r="BH54" s="235">
        <f t="shared" si="148"/>
        <v>2281</v>
      </c>
      <c r="BI54" s="235">
        <f t="shared" si="149"/>
        <v>2528</v>
      </c>
      <c r="BJ54" s="235">
        <f t="shared" si="150"/>
        <v>2597</v>
      </c>
      <c r="BK54" s="236">
        <f t="shared" si="176"/>
        <v>2667</v>
      </c>
      <c r="BL54" s="263">
        <f t="shared" si="177"/>
        <v>4080</v>
      </c>
      <c r="BM54" s="264">
        <f t="shared" si="151"/>
        <v>4126.875</v>
      </c>
      <c r="BN54" s="264">
        <f t="shared" si="152"/>
        <v>4329</v>
      </c>
      <c r="BO54" s="454">
        <f t="shared" si="153"/>
        <v>4658.8687500000005</v>
      </c>
      <c r="BP54" s="454">
        <f t="shared" si="154"/>
        <v>4780.6500000000005</v>
      </c>
      <c r="BQ54" s="457">
        <f t="shared" si="155"/>
        <v>4905.4312500000005</v>
      </c>
      <c r="BR54" s="266">
        <f t="shared" si="156"/>
        <v>2387</v>
      </c>
      <c r="BS54" s="267">
        <f t="shared" si="157"/>
        <v>2415</v>
      </c>
      <c r="BT54" s="267">
        <f t="shared" si="158"/>
        <v>2533</v>
      </c>
      <c r="BU54" s="267">
        <f t="shared" si="159"/>
        <v>2726</v>
      </c>
      <c r="BV54" s="267">
        <f t="shared" si="160"/>
        <v>2797</v>
      </c>
      <c r="BW54" s="268">
        <f t="shared" si="178"/>
        <v>2870</v>
      </c>
      <c r="BX54" s="252">
        <v>4216</v>
      </c>
      <c r="BY54" s="235">
        <f t="shared" si="179"/>
        <v>4533</v>
      </c>
      <c r="BZ54" s="235">
        <f t="shared" si="180"/>
        <v>4760</v>
      </c>
      <c r="CA54" s="235">
        <f t="shared" si="181"/>
        <v>4998</v>
      </c>
      <c r="CB54" s="235">
        <f t="shared" si="182"/>
        <v>5123</v>
      </c>
      <c r="CC54" s="236">
        <f t="shared" si="183"/>
        <v>5252</v>
      </c>
      <c r="CD54" s="237">
        <f t="shared" si="161"/>
        <v>2467</v>
      </c>
      <c r="CE54" s="235">
        <f t="shared" si="162"/>
        <v>2652</v>
      </c>
      <c r="CF54" s="235">
        <f t="shared" si="163"/>
        <v>2785</v>
      </c>
      <c r="CG54" s="235">
        <f t="shared" si="164"/>
        <v>2924</v>
      </c>
      <c r="CH54" s="235">
        <f t="shared" si="165"/>
        <v>2997</v>
      </c>
      <c r="CI54" s="236">
        <f t="shared" si="184"/>
        <v>3073</v>
      </c>
      <c r="CJ54" s="246">
        <v>1.69</v>
      </c>
      <c r="CK54" s="278">
        <f t="shared" si="166"/>
        <v>1.8167499999999999</v>
      </c>
      <c r="CL54" s="278">
        <f t="shared" si="185"/>
        <v>1.9075874999999998</v>
      </c>
      <c r="CM54" s="278">
        <f t="shared" si="186"/>
        <v>2.0029668749999998</v>
      </c>
      <c r="CN54" s="278">
        <f t="shared" si="187"/>
        <v>2.0530410468749998</v>
      </c>
      <c r="CO54" s="279">
        <f t="shared" si="188"/>
        <v>2.1043670730468746</v>
      </c>
    </row>
    <row r="55" spans="1:93" x14ac:dyDescent="0.25">
      <c r="A55" s="307">
        <v>4</v>
      </c>
      <c r="B55" s="67" t="s">
        <v>184</v>
      </c>
      <c r="C55" s="305" t="s">
        <v>15</v>
      </c>
      <c r="D55" s="296">
        <v>1635</v>
      </c>
      <c r="E55" s="91">
        <v>1724</v>
      </c>
      <c r="F55" s="91">
        <v>1799</v>
      </c>
      <c r="G55" s="91">
        <v>1875</v>
      </c>
      <c r="H55" s="91">
        <v>1932</v>
      </c>
      <c r="I55" s="232">
        <v>1990</v>
      </c>
      <c r="J55" s="316">
        <f t="shared" si="167"/>
        <v>1147</v>
      </c>
      <c r="K55" s="313">
        <f t="shared" si="110"/>
        <v>1210</v>
      </c>
      <c r="L55" s="313">
        <f t="shared" si="111"/>
        <v>1262</v>
      </c>
      <c r="M55" s="313">
        <f t="shared" si="112"/>
        <v>1316</v>
      </c>
      <c r="N55" s="313">
        <f t="shared" si="113"/>
        <v>1356</v>
      </c>
      <c r="O55" s="313">
        <f t="shared" si="114"/>
        <v>1396</v>
      </c>
      <c r="P55" s="257">
        <f t="shared" si="168"/>
        <v>2043.75</v>
      </c>
      <c r="Q55" s="248">
        <f t="shared" si="115"/>
        <v>2155</v>
      </c>
      <c r="R55" s="248">
        <f t="shared" si="116"/>
        <v>2248.75</v>
      </c>
      <c r="S55" s="1235">
        <f t="shared" si="189"/>
        <v>2695.3125</v>
      </c>
      <c r="T55" s="1235">
        <f t="shared" si="117"/>
        <v>2777.25</v>
      </c>
      <c r="U55" s="1235">
        <f t="shared" si="117"/>
        <v>2860.625</v>
      </c>
      <c r="V55" s="1168">
        <f t="shared" si="118"/>
        <v>1196</v>
      </c>
      <c r="W55" s="235">
        <f t="shared" si="119"/>
        <v>1261</v>
      </c>
      <c r="X55" s="235">
        <f t="shared" si="120"/>
        <v>1316</v>
      </c>
      <c r="Y55" s="235">
        <f t="shared" si="121"/>
        <v>1577</v>
      </c>
      <c r="Z55" s="235">
        <f t="shared" si="122"/>
        <v>1625</v>
      </c>
      <c r="AA55" s="1181">
        <f t="shared" si="169"/>
        <v>1674</v>
      </c>
      <c r="AB55" s="257">
        <f t="shared" si="170"/>
        <v>2452.5</v>
      </c>
      <c r="AC55" s="248">
        <f t="shared" si="123"/>
        <v>2586</v>
      </c>
      <c r="AD55" s="248">
        <f t="shared" si="124"/>
        <v>2698.5</v>
      </c>
      <c r="AE55" s="1235">
        <f t="shared" si="171"/>
        <v>3234.3749999999995</v>
      </c>
      <c r="AF55" s="1235">
        <f t="shared" si="125"/>
        <v>3332.7</v>
      </c>
      <c r="AG55" s="1235">
        <f t="shared" si="125"/>
        <v>3432.7499999999995</v>
      </c>
      <c r="AH55" s="1168">
        <f t="shared" si="126"/>
        <v>1435</v>
      </c>
      <c r="AI55" s="235">
        <f t="shared" si="127"/>
        <v>1513</v>
      </c>
      <c r="AJ55" s="235">
        <f t="shared" si="128"/>
        <v>1579</v>
      </c>
      <c r="AK55" s="235">
        <f t="shared" si="129"/>
        <v>1893</v>
      </c>
      <c r="AL55" s="235">
        <f t="shared" si="130"/>
        <v>1950</v>
      </c>
      <c r="AM55" s="236">
        <f t="shared" si="172"/>
        <v>2009</v>
      </c>
      <c r="AN55" s="263">
        <f t="shared" si="173"/>
        <v>3076.25</v>
      </c>
      <c r="AO55" s="264">
        <f t="shared" si="131"/>
        <v>3049.5</v>
      </c>
      <c r="AP55" s="264">
        <f t="shared" si="132"/>
        <v>3189.375</v>
      </c>
      <c r="AQ55" s="454">
        <f t="shared" si="133"/>
        <v>3649.7812499999995</v>
      </c>
      <c r="AR55" s="454">
        <f t="shared" si="134"/>
        <v>3754.2749999999996</v>
      </c>
      <c r="AS55" s="457">
        <f t="shared" si="135"/>
        <v>3860.8124999999995</v>
      </c>
      <c r="AT55" s="266">
        <f t="shared" si="136"/>
        <v>1800</v>
      </c>
      <c r="AU55" s="267">
        <f t="shared" si="137"/>
        <v>1784</v>
      </c>
      <c r="AV55" s="267">
        <f t="shared" si="138"/>
        <v>1866</v>
      </c>
      <c r="AW55" s="267">
        <f t="shared" si="139"/>
        <v>2136</v>
      </c>
      <c r="AX55" s="267">
        <f t="shared" si="140"/>
        <v>2197</v>
      </c>
      <c r="AY55" s="268">
        <f t="shared" si="174"/>
        <v>2259</v>
      </c>
      <c r="AZ55" s="257">
        <f t="shared" si="175"/>
        <v>3495.625</v>
      </c>
      <c r="BA55" s="259">
        <f t="shared" si="141"/>
        <v>3513</v>
      </c>
      <c r="BB55" s="259">
        <f t="shared" si="142"/>
        <v>3680.25</v>
      </c>
      <c r="BC55" s="469">
        <f t="shared" si="143"/>
        <v>4065.1874999999995</v>
      </c>
      <c r="BD55" s="469">
        <f t="shared" si="144"/>
        <v>4175.8499999999995</v>
      </c>
      <c r="BE55" s="470">
        <f t="shared" si="145"/>
        <v>4288.875</v>
      </c>
      <c r="BF55" s="237">
        <f t="shared" si="146"/>
        <v>2045</v>
      </c>
      <c r="BG55" s="235">
        <f t="shared" si="147"/>
        <v>2056</v>
      </c>
      <c r="BH55" s="235">
        <f t="shared" si="148"/>
        <v>2153</v>
      </c>
      <c r="BI55" s="235">
        <f t="shared" si="149"/>
        <v>2379</v>
      </c>
      <c r="BJ55" s="235">
        <f t="shared" si="150"/>
        <v>2443</v>
      </c>
      <c r="BK55" s="236">
        <f t="shared" si="176"/>
        <v>2509</v>
      </c>
      <c r="BL55" s="263">
        <f t="shared" si="177"/>
        <v>3915</v>
      </c>
      <c r="BM55" s="264">
        <f t="shared" si="151"/>
        <v>3976.5</v>
      </c>
      <c r="BN55" s="264">
        <f t="shared" si="152"/>
        <v>4171.125</v>
      </c>
      <c r="BO55" s="454">
        <f t="shared" si="153"/>
        <v>4480.59375</v>
      </c>
      <c r="BP55" s="454">
        <f t="shared" si="154"/>
        <v>4597.4249999999993</v>
      </c>
      <c r="BQ55" s="457">
        <f t="shared" si="155"/>
        <v>4716.9375</v>
      </c>
      <c r="BR55" s="266">
        <f t="shared" si="156"/>
        <v>2291</v>
      </c>
      <c r="BS55" s="267">
        <f t="shared" si="157"/>
        <v>2327</v>
      </c>
      <c r="BT55" s="267">
        <f t="shared" si="158"/>
        <v>2441</v>
      </c>
      <c r="BU55" s="267">
        <f t="shared" si="159"/>
        <v>2622</v>
      </c>
      <c r="BV55" s="267">
        <f t="shared" si="160"/>
        <v>2690</v>
      </c>
      <c r="BW55" s="268">
        <f t="shared" si="178"/>
        <v>2760</v>
      </c>
      <c r="BX55" s="252">
        <v>4130</v>
      </c>
      <c r="BY55" s="235">
        <f t="shared" si="179"/>
        <v>4440</v>
      </c>
      <c r="BZ55" s="235">
        <f t="shared" si="180"/>
        <v>4662</v>
      </c>
      <c r="CA55" s="235">
        <f t="shared" si="181"/>
        <v>4896</v>
      </c>
      <c r="CB55" s="235">
        <f t="shared" si="182"/>
        <v>5019</v>
      </c>
      <c r="CC55" s="236">
        <f t="shared" si="183"/>
        <v>5145</v>
      </c>
      <c r="CD55" s="237">
        <f t="shared" si="161"/>
        <v>2417</v>
      </c>
      <c r="CE55" s="235">
        <f t="shared" si="162"/>
        <v>2598</v>
      </c>
      <c r="CF55" s="235">
        <f t="shared" si="163"/>
        <v>2728</v>
      </c>
      <c r="CG55" s="235">
        <f t="shared" si="164"/>
        <v>2865</v>
      </c>
      <c r="CH55" s="235">
        <f t="shared" si="165"/>
        <v>2937</v>
      </c>
      <c r="CI55" s="236">
        <f t="shared" si="184"/>
        <v>3010</v>
      </c>
      <c r="CJ55" s="246">
        <v>1.65</v>
      </c>
      <c r="CK55" s="278">
        <f t="shared" si="166"/>
        <v>1.7737499999999999</v>
      </c>
      <c r="CL55" s="278">
        <f t="shared" si="185"/>
        <v>1.8624375</v>
      </c>
      <c r="CM55" s="278">
        <f t="shared" si="186"/>
        <v>1.955559375</v>
      </c>
      <c r="CN55" s="278">
        <f t="shared" si="187"/>
        <v>2.004448359375</v>
      </c>
      <c r="CO55" s="279">
        <f t="shared" si="188"/>
        <v>2.0545595683593749</v>
      </c>
    </row>
    <row r="56" spans="1:93" x14ac:dyDescent="0.25">
      <c r="A56" s="307">
        <v>5</v>
      </c>
      <c r="B56" s="67" t="s">
        <v>185</v>
      </c>
      <c r="C56" s="305" t="s">
        <v>15</v>
      </c>
      <c r="D56" s="296">
        <v>1648</v>
      </c>
      <c r="E56" s="91">
        <v>1740</v>
      </c>
      <c r="F56" s="91">
        <v>1816</v>
      </c>
      <c r="G56" s="91">
        <v>1893</v>
      </c>
      <c r="H56" s="91">
        <v>1949</v>
      </c>
      <c r="I56" s="232">
        <v>2007</v>
      </c>
      <c r="J56" s="316">
        <f t="shared" si="167"/>
        <v>1156</v>
      </c>
      <c r="K56" s="313">
        <f t="shared" si="110"/>
        <v>1221</v>
      </c>
      <c r="L56" s="313">
        <f t="shared" si="111"/>
        <v>1274</v>
      </c>
      <c r="M56" s="313">
        <f t="shared" si="112"/>
        <v>1328</v>
      </c>
      <c r="N56" s="313">
        <f t="shared" si="113"/>
        <v>1368</v>
      </c>
      <c r="O56" s="313">
        <f t="shared" si="114"/>
        <v>1408</v>
      </c>
      <c r="P56" s="257">
        <f t="shared" si="168"/>
        <v>2060</v>
      </c>
      <c r="Q56" s="248">
        <f t="shared" si="115"/>
        <v>2175</v>
      </c>
      <c r="R56" s="248">
        <f t="shared" si="116"/>
        <v>2270</v>
      </c>
      <c r="S56" s="1235">
        <f t="shared" si="189"/>
        <v>2721.1875</v>
      </c>
      <c r="T56" s="1235">
        <f t="shared" si="117"/>
        <v>2801.6875</v>
      </c>
      <c r="U56" s="1235">
        <f t="shared" si="117"/>
        <v>2885.0625</v>
      </c>
      <c r="V56" s="1168">
        <f t="shared" si="118"/>
        <v>1206</v>
      </c>
      <c r="W56" s="235">
        <f t="shared" si="119"/>
        <v>1273</v>
      </c>
      <c r="X56" s="235">
        <f t="shared" si="120"/>
        <v>1328</v>
      </c>
      <c r="Y56" s="235">
        <f t="shared" si="121"/>
        <v>1592</v>
      </c>
      <c r="Z56" s="235">
        <f t="shared" si="122"/>
        <v>1639</v>
      </c>
      <c r="AA56" s="1181">
        <f t="shared" si="169"/>
        <v>1688</v>
      </c>
      <c r="AB56" s="257">
        <f t="shared" si="170"/>
        <v>2472</v>
      </c>
      <c r="AC56" s="248">
        <f t="shared" si="123"/>
        <v>2610</v>
      </c>
      <c r="AD56" s="248">
        <f t="shared" si="124"/>
        <v>2724</v>
      </c>
      <c r="AE56" s="1235">
        <f t="shared" si="171"/>
        <v>3265.4249999999997</v>
      </c>
      <c r="AF56" s="1235">
        <f t="shared" si="125"/>
        <v>3362.0249999999996</v>
      </c>
      <c r="AG56" s="1235">
        <f t="shared" si="125"/>
        <v>3462.0749999999998</v>
      </c>
      <c r="AH56" s="1168">
        <f t="shared" si="126"/>
        <v>1447</v>
      </c>
      <c r="AI56" s="235">
        <f t="shared" si="127"/>
        <v>1527</v>
      </c>
      <c r="AJ56" s="235">
        <f t="shared" si="128"/>
        <v>1594</v>
      </c>
      <c r="AK56" s="235">
        <f t="shared" si="129"/>
        <v>1911</v>
      </c>
      <c r="AL56" s="235">
        <f t="shared" si="130"/>
        <v>1967</v>
      </c>
      <c r="AM56" s="236">
        <f t="shared" si="172"/>
        <v>2026</v>
      </c>
      <c r="AN56" s="263">
        <f t="shared" si="173"/>
        <v>3081.75</v>
      </c>
      <c r="AO56" s="264">
        <f t="shared" si="131"/>
        <v>3056</v>
      </c>
      <c r="AP56" s="264">
        <f t="shared" si="132"/>
        <v>3196.5</v>
      </c>
      <c r="AQ56" s="454">
        <f t="shared" si="133"/>
        <v>3660.3187499999999</v>
      </c>
      <c r="AR56" s="454">
        <f t="shared" si="134"/>
        <v>3763.2687499999997</v>
      </c>
      <c r="AS56" s="457">
        <f t="shared" si="135"/>
        <v>3869.5562499999996</v>
      </c>
      <c r="AT56" s="266">
        <f t="shared" si="136"/>
        <v>1803</v>
      </c>
      <c r="AU56" s="267">
        <f t="shared" si="137"/>
        <v>1788</v>
      </c>
      <c r="AV56" s="267">
        <f t="shared" si="138"/>
        <v>1870</v>
      </c>
      <c r="AW56" s="267">
        <f t="shared" si="139"/>
        <v>2142</v>
      </c>
      <c r="AX56" s="267">
        <f t="shared" si="140"/>
        <v>2202</v>
      </c>
      <c r="AY56" s="268">
        <f t="shared" si="174"/>
        <v>2264</v>
      </c>
      <c r="AZ56" s="257">
        <f t="shared" si="175"/>
        <v>3485.5</v>
      </c>
      <c r="BA56" s="259">
        <f t="shared" si="141"/>
        <v>3502</v>
      </c>
      <c r="BB56" s="259">
        <f t="shared" si="142"/>
        <v>3669</v>
      </c>
      <c r="BC56" s="469">
        <f t="shared" si="143"/>
        <v>4055.2125000000001</v>
      </c>
      <c r="BD56" s="469">
        <f t="shared" si="144"/>
        <v>4164.5124999999998</v>
      </c>
      <c r="BE56" s="470">
        <f t="shared" si="145"/>
        <v>4277.0374999999995</v>
      </c>
      <c r="BF56" s="237">
        <f t="shared" si="146"/>
        <v>2040</v>
      </c>
      <c r="BG56" s="235">
        <f t="shared" si="147"/>
        <v>2049</v>
      </c>
      <c r="BH56" s="235">
        <f t="shared" si="148"/>
        <v>2147</v>
      </c>
      <c r="BI56" s="235">
        <f t="shared" si="149"/>
        <v>2373</v>
      </c>
      <c r="BJ56" s="235">
        <f t="shared" si="150"/>
        <v>2437</v>
      </c>
      <c r="BK56" s="236">
        <f t="shared" si="176"/>
        <v>2503</v>
      </c>
      <c r="BL56" s="263">
        <f t="shared" si="177"/>
        <v>3889.25</v>
      </c>
      <c r="BM56" s="264">
        <f t="shared" si="151"/>
        <v>3948</v>
      </c>
      <c r="BN56" s="264">
        <f t="shared" si="152"/>
        <v>4141.5</v>
      </c>
      <c r="BO56" s="454">
        <f t="shared" si="153"/>
        <v>4450.1062499999998</v>
      </c>
      <c r="BP56" s="454">
        <f t="shared" si="154"/>
        <v>4565.7562500000004</v>
      </c>
      <c r="BQ56" s="457">
        <f t="shared" si="155"/>
        <v>4684.5187499999993</v>
      </c>
      <c r="BR56" s="266">
        <f t="shared" si="156"/>
        <v>2276</v>
      </c>
      <c r="BS56" s="267">
        <f t="shared" si="157"/>
        <v>2310</v>
      </c>
      <c r="BT56" s="267">
        <f t="shared" si="158"/>
        <v>2423</v>
      </c>
      <c r="BU56" s="267">
        <f t="shared" si="159"/>
        <v>2604</v>
      </c>
      <c r="BV56" s="267">
        <f t="shared" si="160"/>
        <v>2671</v>
      </c>
      <c r="BW56" s="268">
        <f t="shared" si="178"/>
        <v>2741</v>
      </c>
      <c r="BX56" s="252">
        <v>4087</v>
      </c>
      <c r="BY56" s="235">
        <f t="shared" si="179"/>
        <v>4394</v>
      </c>
      <c r="BZ56" s="235">
        <f t="shared" si="180"/>
        <v>4614</v>
      </c>
      <c r="CA56" s="235">
        <f t="shared" si="181"/>
        <v>4845</v>
      </c>
      <c r="CB56" s="235">
        <f t="shared" si="182"/>
        <v>4967</v>
      </c>
      <c r="CC56" s="236">
        <f t="shared" si="183"/>
        <v>5092</v>
      </c>
      <c r="CD56" s="237">
        <f t="shared" si="161"/>
        <v>2391</v>
      </c>
      <c r="CE56" s="235">
        <f t="shared" si="162"/>
        <v>2571</v>
      </c>
      <c r="CF56" s="235">
        <f t="shared" si="163"/>
        <v>2700</v>
      </c>
      <c r="CG56" s="235">
        <f t="shared" si="164"/>
        <v>2835</v>
      </c>
      <c r="CH56" s="235">
        <f t="shared" si="165"/>
        <v>2906</v>
      </c>
      <c r="CI56" s="236">
        <f t="shared" si="184"/>
        <v>2979</v>
      </c>
      <c r="CJ56" s="246">
        <v>1.63</v>
      </c>
      <c r="CK56" s="278">
        <f t="shared" si="166"/>
        <v>1.7522499999999999</v>
      </c>
      <c r="CL56" s="278">
        <f t="shared" si="185"/>
        <v>1.8398625</v>
      </c>
      <c r="CM56" s="278">
        <f t="shared" si="186"/>
        <v>1.9318556249999999</v>
      </c>
      <c r="CN56" s="278">
        <f t="shared" si="187"/>
        <v>1.9801520156249999</v>
      </c>
      <c r="CO56" s="279">
        <f t="shared" si="188"/>
        <v>2.0296558160156248</v>
      </c>
    </row>
    <row r="57" spans="1:93" x14ac:dyDescent="0.25">
      <c r="A57" s="307">
        <v>6</v>
      </c>
      <c r="B57" s="67" t="s">
        <v>186</v>
      </c>
      <c r="C57" s="305" t="s">
        <v>15</v>
      </c>
      <c r="D57" s="296">
        <v>1604</v>
      </c>
      <c r="E57" s="91">
        <v>1662</v>
      </c>
      <c r="F57" s="91">
        <v>1703</v>
      </c>
      <c r="G57" s="91">
        <v>1747</v>
      </c>
      <c r="H57" s="91">
        <v>1770</v>
      </c>
      <c r="I57" s="232">
        <v>1793</v>
      </c>
      <c r="J57" s="316">
        <f t="shared" si="167"/>
        <v>1126</v>
      </c>
      <c r="K57" s="313">
        <f t="shared" si="110"/>
        <v>1166</v>
      </c>
      <c r="L57" s="313">
        <f t="shared" si="111"/>
        <v>1195</v>
      </c>
      <c r="M57" s="313">
        <f t="shared" si="112"/>
        <v>1226</v>
      </c>
      <c r="N57" s="313">
        <f t="shared" si="113"/>
        <v>1242</v>
      </c>
      <c r="O57" s="313">
        <f t="shared" si="114"/>
        <v>1258</v>
      </c>
      <c r="P57" s="257">
        <f t="shared" si="168"/>
        <v>2005</v>
      </c>
      <c r="Q57" s="248">
        <f t="shared" si="115"/>
        <v>2077.5</v>
      </c>
      <c r="R57" s="248">
        <f t="shared" si="116"/>
        <v>2128.75</v>
      </c>
      <c r="S57" s="1235">
        <f t="shared" si="189"/>
        <v>2511.3125</v>
      </c>
      <c r="T57" s="1235">
        <f t="shared" si="117"/>
        <v>2544.375</v>
      </c>
      <c r="U57" s="1235">
        <f t="shared" si="117"/>
        <v>2577.4375</v>
      </c>
      <c r="V57" s="1168">
        <f t="shared" si="118"/>
        <v>1173</v>
      </c>
      <c r="W57" s="235">
        <f t="shared" si="119"/>
        <v>1216</v>
      </c>
      <c r="X57" s="235">
        <f t="shared" si="120"/>
        <v>1246</v>
      </c>
      <c r="Y57" s="235">
        <f t="shared" si="121"/>
        <v>1470</v>
      </c>
      <c r="Z57" s="235">
        <f t="shared" si="122"/>
        <v>1489</v>
      </c>
      <c r="AA57" s="1181">
        <f t="shared" si="169"/>
        <v>1508</v>
      </c>
      <c r="AB57" s="257">
        <f t="shared" si="170"/>
        <v>2406</v>
      </c>
      <c r="AC57" s="248">
        <f t="shared" si="123"/>
        <v>2493</v>
      </c>
      <c r="AD57" s="248">
        <f t="shared" si="124"/>
        <v>2554.5</v>
      </c>
      <c r="AE57" s="1235">
        <f t="shared" si="171"/>
        <v>3013.5749999999998</v>
      </c>
      <c r="AF57" s="1235">
        <f t="shared" si="125"/>
        <v>3053.2499999999995</v>
      </c>
      <c r="AG57" s="1235">
        <f t="shared" si="125"/>
        <v>3092.9249999999997</v>
      </c>
      <c r="AH57" s="1168">
        <f t="shared" si="126"/>
        <v>1408</v>
      </c>
      <c r="AI57" s="235">
        <f t="shared" si="127"/>
        <v>1459</v>
      </c>
      <c r="AJ57" s="235">
        <f t="shared" si="128"/>
        <v>1495</v>
      </c>
      <c r="AK57" s="235">
        <f t="shared" si="129"/>
        <v>1763</v>
      </c>
      <c r="AL57" s="235">
        <f t="shared" si="130"/>
        <v>1787</v>
      </c>
      <c r="AM57" s="236">
        <f t="shared" si="172"/>
        <v>1810</v>
      </c>
      <c r="AN57" s="263">
        <f t="shared" si="173"/>
        <v>2992.5</v>
      </c>
      <c r="AO57" s="264">
        <f t="shared" si="131"/>
        <v>2931.5</v>
      </c>
      <c r="AP57" s="264">
        <f t="shared" si="132"/>
        <v>3030.875</v>
      </c>
      <c r="AQ57" s="454">
        <f t="shared" si="133"/>
        <v>3430.9312499999996</v>
      </c>
      <c r="AR57" s="454">
        <f t="shared" si="134"/>
        <v>3490.1874999999995</v>
      </c>
      <c r="AS57" s="457">
        <f t="shared" si="135"/>
        <v>3550.1937499999999</v>
      </c>
      <c r="AT57" s="266">
        <f t="shared" si="136"/>
        <v>1751</v>
      </c>
      <c r="AU57" s="267">
        <f t="shared" si="137"/>
        <v>1715</v>
      </c>
      <c r="AV57" s="267">
        <f t="shared" si="138"/>
        <v>1774</v>
      </c>
      <c r="AW57" s="267">
        <f t="shared" si="139"/>
        <v>2008</v>
      </c>
      <c r="AX57" s="267">
        <f t="shared" si="140"/>
        <v>2042</v>
      </c>
      <c r="AY57" s="268">
        <f t="shared" si="174"/>
        <v>2077</v>
      </c>
      <c r="AZ57" s="257">
        <f t="shared" si="175"/>
        <v>3378.5</v>
      </c>
      <c r="BA57" s="259">
        <f t="shared" si="141"/>
        <v>3370</v>
      </c>
      <c r="BB57" s="259">
        <f t="shared" si="142"/>
        <v>3507.25</v>
      </c>
      <c r="BC57" s="469">
        <f t="shared" si="143"/>
        <v>3848.2874999999995</v>
      </c>
      <c r="BD57" s="469">
        <f t="shared" si="144"/>
        <v>3927.1249999999995</v>
      </c>
      <c r="BE57" s="470">
        <f t="shared" si="145"/>
        <v>4007.4625000000001</v>
      </c>
      <c r="BF57" s="237">
        <f t="shared" si="146"/>
        <v>1977</v>
      </c>
      <c r="BG57" s="235">
        <f t="shared" si="147"/>
        <v>1972</v>
      </c>
      <c r="BH57" s="235">
        <f t="shared" si="148"/>
        <v>2052</v>
      </c>
      <c r="BI57" s="235">
        <f t="shared" si="149"/>
        <v>2252</v>
      </c>
      <c r="BJ57" s="235">
        <f t="shared" si="150"/>
        <v>2298</v>
      </c>
      <c r="BK57" s="236">
        <f t="shared" si="176"/>
        <v>2345</v>
      </c>
      <c r="BL57" s="263">
        <f t="shared" si="177"/>
        <v>3764.5</v>
      </c>
      <c r="BM57" s="264">
        <f t="shared" si="151"/>
        <v>3808.5</v>
      </c>
      <c r="BN57" s="264">
        <f t="shared" si="152"/>
        <v>3983.625</v>
      </c>
      <c r="BO57" s="454">
        <f t="shared" si="153"/>
        <v>4265.6437499999993</v>
      </c>
      <c r="BP57" s="454">
        <f t="shared" si="154"/>
        <v>4364.0625</v>
      </c>
      <c r="BQ57" s="457">
        <f t="shared" si="155"/>
        <v>4464.7312499999998</v>
      </c>
      <c r="BR57" s="266">
        <f t="shared" si="156"/>
        <v>2203</v>
      </c>
      <c r="BS57" s="267">
        <f t="shared" si="157"/>
        <v>2228</v>
      </c>
      <c r="BT57" s="267">
        <f t="shared" si="158"/>
        <v>2331</v>
      </c>
      <c r="BU57" s="267">
        <f t="shared" si="159"/>
        <v>2496</v>
      </c>
      <c r="BV57" s="267">
        <f t="shared" si="160"/>
        <v>2553</v>
      </c>
      <c r="BW57" s="268">
        <f t="shared" si="178"/>
        <v>2612</v>
      </c>
      <c r="BX57" s="252">
        <v>3950</v>
      </c>
      <c r="BY57" s="235">
        <f t="shared" si="179"/>
        <v>4247</v>
      </c>
      <c r="BZ57" s="235">
        <f t="shared" si="180"/>
        <v>4460</v>
      </c>
      <c r="CA57" s="235">
        <f t="shared" si="181"/>
        <v>4683</v>
      </c>
      <c r="CB57" s="235">
        <f t="shared" si="182"/>
        <v>4801</v>
      </c>
      <c r="CC57" s="236">
        <f t="shared" si="183"/>
        <v>4922</v>
      </c>
      <c r="CD57" s="237">
        <f t="shared" si="161"/>
        <v>2311</v>
      </c>
      <c r="CE57" s="235">
        <f t="shared" si="162"/>
        <v>2485</v>
      </c>
      <c r="CF57" s="235">
        <f t="shared" si="163"/>
        <v>2610</v>
      </c>
      <c r="CG57" s="235">
        <f t="shared" si="164"/>
        <v>2740</v>
      </c>
      <c r="CH57" s="235">
        <f t="shared" si="165"/>
        <v>2809</v>
      </c>
      <c r="CI57" s="236">
        <f t="shared" si="184"/>
        <v>2880</v>
      </c>
      <c r="CJ57" s="246">
        <v>1.58</v>
      </c>
      <c r="CK57" s="278">
        <f t="shared" si="166"/>
        <v>1.6985000000000001</v>
      </c>
      <c r="CL57" s="278">
        <f t="shared" si="185"/>
        <v>1.783425</v>
      </c>
      <c r="CM57" s="278">
        <f t="shared" si="186"/>
        <v>1.87259625</v>
      </c>
      <c r="CN57" s="278">
        <f t="shared" si="187"/>
        <v>1.91941115625</v>
      </c>
      <c r="CO57" s="279">
        <f t="shared" si="188"/>
        <v>1.9673964351562501</v>
      </c>
    </row>
    <row r="58" spans="1:93" x14ac:dyDescent="0.25">
      <c r="A58" s="307">
        <v>7</v>
      </c>
      <c r="B58" s="67" t="s">
        <v>187</v>
      </c>
      <c r="C58" s="305" t="s">
        <v>136</v>
      </c>
      <c r="D58" s="296">
        <v>1524</v>
      </c>
      <c r="E58" s="91">
        <v>1607</v>
      </c>
      <c r="F58" s="91">
        <v>1676</v>
      </c>
      <c r="G58" s="91">
        <v>1746</v>
      </c>
      <c r="H58" s="91">
        <v>1799</v>
      </c>
      <c r="I58" s="232">
        <v>1851</v>
      </c>
      <c r="J58" s="316">
        <f t="shared" si="167"/>
        <v>1069</v>
      </c>
      <c r="K58" s="313">
        <f t="shared" si="110"/>
        <v>1128</v>
      </c>
      <c r="L58" s="313">
        <f t="shared" si="111"/>
        <v>1176</v>
      </c>
      <c r="M58" s="313">
        <f t="shared" si="112"/>
        <v>1225</v>
      </c>
      <c r="N58" s="313">
        <f t="shared" si="113"/>
        <v>1262</v>
      </c>
      <c r="O58" s="313">
        <f t="shared" si="114"/>
        <v>1299</v>
      </c>
      <c r="P58" s="257">
        <f t="shared" si="168"/>
        <v>1905</v>
      </c>
      <c r="Q58" s="248">
        <f t="shared" si="115"/>
        <v>2008.75</v>
      </c>
      <c r="R58" s="248">
        <f t="shared" si="116"/>
        <v>2095</v>
      </c>
      <c r="S58" s="1235">
        <f t="shared" si="189"/>
        <v>2509.875</v>
      </c>
      <c r="T58" s="1235">
        <f t="shared" si="117"/>
        <v>2586.0625</v>
      </c>
      <c r="U58" s="1235">
        <f t="shared" si="117"/>
        <v>2660.8125</v>
      </c>
      <c r="V58" s="1168">
        <f t="shared" si="118"/>
        <v>1115</v>
      </c>
      <c r="W58" s="235">
        <f t="shared" si="119"/>
        <v>1176</v>
      </c>
      <c r="X58" s="235">
        <f t="shared" si="120"/>
        <v>1226</v>
      </c>
      <c r="Y58" s="235">
        <f t="shared" si="121"/>
        <v>1469</v>
      </c>
      <c r="Z58" s="235">
        <f t="shared" si="122"/>
        <v>1513</v>
      </c>
      <c r="AA58" s="1181">
        <f t="shared" si="169"/>
        <v>1557</v>
      </c>
      <c r="AB58" s="257">
        <f t="shared" si="170"/>
        <v>2286</v>
      </c>
      <c r="AC58" s="248">
        <f t="shared" si="123"/>
        <v>2410.5</v>
      </c>
      <c r="AD58" s="248">
        <f t="shared" si="124"/>
        <v>2514</v>
      </c>
      <c r="AE58" s="1235">
        <f t="shared" si="171"/>
        <v>3011.85</v>
      </c>
      <c r="AF58" s="1235">
        <f t="shared" si="125"/>
        <v>3103.2749999999996</v>
      </c>
      <c r="AG58" s="1235">
        <f t="shared" si="125"/>
        <v>3192.9749999999999</v>
      </c>
      <c r="AH58" s="1168">
        <f t="shared" si="126"/>
        <v>1338</v>
      </c>
      <c r="AI58" s="235">
        <f t="shared" si="127"/>
        <v>1411</v>
      </c>
      <c r="AJ58" s="235">
        <f t="shared" si="128"/>
        <v>1471</v>
      </c>
      <c r="AK58" s="235">
        <f t="shared" si="129"/>
        <v>1762</v>
      </c>
      <c r="AL58" s="235">
        <f t="shared" si="130"/>
        <v>1816</v>
      </c>
      <c r="AM58" s="236">
        <f t="shared" si="172"/>
        <v>1868</v>
      </c>
      <c r="AN58" s="263">
        <f t="shared" si="173"/>
        <v>2867.5</v>
      </c>
      <c r="AO58" s="264">
        <f t="shared" si="131"/>
        <v>2842.625</v>
      </c>
      <c r="AP58" s="264">
        <f t="shared" si="132"/>
        <v>2972</v>
      </c>
      <c r="AQ58" s="454">
        <f t="shared" si="133"/>
        <v>3399.8874999999998</v>
      </c>
      <c r="AR58" s="454">
        <f t="shared" si="134"/>
        <v>3497.2062499999997</v>
      </c>
      <c r="AS58" s="457">
        <f t="shared" si="135"/>
        <v>3593.7312499999998</v>
      </c>
      <c r="AT58" s="266">
        <f t="shared" si="136"/>
        <v>1678</v>
      </c>
      <c r="AU58" s="267">
        <f t="shared" si="137"/>
        <v>1663</v>
      </c>
      <c r="AV58" s="267">
        <f t="shared" si="138"/>
        <v>1739</v>
      </c>
      <c r="AW58" s="267">
        <f t="shared" si="139"/>
        <v>1989</v>
      </c>
      <c r="AX58" s="267">
        <f t="shared" si="140"/>
        <v>2046</v>
      </c>
      <c r="AY58" s="268">
        <f t="shared" si="174"/>
        <v>2103</v>
      </c>
      <c r="AZ58" s="257">
        <f t="shared" si="175"/>
        <v>3258.5</v>
      </c>
      <c r="BA58" s="259">
        <f t="shared" si="141"/>
        <v>3274.75</v>
      </c>
      <c r="BB58" s="259">
        <f t="shared" si="142"/>
        <v>3430</v>
      </c>
      <c r="BC58" s="469">
        <f t="shared" si="143"/>
        <v>3787.9249999999997</v>
      </c>
      <c r="BD58" s="469">
        <f t="shared" si="144"/>
        <v>3891.1374999999998</v>
      </c>
      <c r="BE58" s="470">
        <f t="shared" si="145"/>
        <v>3994.4874999999997</v>
      </c>
      <c r="BF58" s="237">
        <f t="shared" si="146"/>
        <v>1907</v>
      </c>
      <c r="BG58" s="235">
        <f t="shared" si="147"/>
        <v>1916</v>
      </c>
      <c r="BH58" s="235">
        <f t="shared" si="148"/>
        <v>2007</v>
      </c>
      <c r="BI58" s="235">
        <f t="shared" si="149"/>
        <v>2216</v>
      </c>
      <c r="BJ58" s="235">
        <f t="shared" si="150"/>
        <v>2277</v>
      </c>
      <c r="BK58" s="236">
        <f t="shared" si="176"/>
        <v>2337</v>
      </c>
      <c r="BL58" s="263">
        <f t="shared" si="177"/>
        <v>3649.5</v>
      </c>
      <c r="BM58" s="264">
        <f t="shared" si="151"/>
        <v>3706.875</v>
      </c>
      <c r="BN58" s="264">
        <f t="shared" si="152"/>
        <v>3888</v>
      </c>
      <c r="BO58" s="454">
        <f t="shared" si="153"/>
        <v>4175.9624999999996</v>
      </c>
      <c r="BP58" s="454">
        <f t="shared" si="154"/>
        <v>4285.0687500000004</v>
      </c>
      <c r="BQ58" s="457">
        <f t="shared" si="155"/>
        <v>4395.2437499999996</v>
      </c>
      <c r="BR58" s="266">
        <f t="shared" si="156"/>
        <v>2135</v>
      </c>
      <c r="BS58" s="267">
        <f t="shared" si="157"/>
        <v>2169</v>
      </c>
      <c r="BT58" s="267">
        <f t="shared" si="158"/>
        <v>2275</v>
      </c>
      <c r="BU58" s="267">
        <f t="shared" si="159"/>
        <v>2443</v>
      </c>
      <c r="BV58" s="267">
        <f t="shared" si="160"/>
        <v>2507</v>
      </c>
      <c r="BW58" s="268">
        <f t="shared" si="178"/>
        <v>2572</v>
      </c>
      <c r="BX58" s="252">
        <v>3850</v>
      </c>
      <c r="BY58" s="235">
        <f t="shared" si="179"/>
        <v>4139</v>
      </c>
      <c r="BZ58" s="235">
        <f t="shared" si="180"/>
        <v>4346</v>
      </c>
      <c r="CA58" s="235">
        <f t="shared" si="181"/>
        <v>4564</v>
      </c>
      <c r="CB58" s="235">
        <f t="shared" si="182"/>
        <v>4679</v>
      </c>
      <c r="CC58" s="236">
        <f t="shared" si="183"/>
        <v>4796</v>
      </c>
      <c r="CD58" s="237">
        <f t="shared" si="161"/>
        <v>2253</v>
      </c>
      <c r="CE58" s="235">
        <f t="shared" si="162"/>
        <v>2422</v>
      </c>
      <c r="CF58" s="235">
        <f t="shared" si="163"/>
        <v>2543</v>
      </c>
      <c r="CG58" s="235">
        <f t="shared" si="164"/>
        <v>2670</v>
      </c>
      <c r="CH58" s="235">
        <f t="shared" si="165"/>
        <v>2738</v>
      </c>
      <c r="CI58" s="236">
        <f t="shared" si="184"/>
        <v>2806</v>
      </c>
      <c r="CJ58" s="246">
        <v>1.54</v>
      </c>
      <c r="CK58" s="278">
        <f t="shared" si="166"/>
        <v>1.6555</v>
      </c>
      <c r="CL58" s="278">
        <f t="shared" si="185"/>
        <v>1.738275</v>
      </c>
      <c r="CM58" s="278">
        <f t="shared" si="186"/>
        <v>1.8251887500000001</v>
      </c>
      <c r="CN58" s="278">
        <f t="shared" si="187"/>
        <v>1.8708184687500002</v>
      </c>
      <c r="CO58" s="279">
        <f t="shared" si="188"/>
        <v>1.9175889304687503</v>
      </c>
    </row>
    <row r="59" spans="1:93" x14ac:dyDescent="0.25">
      <c r="A59" s="307">
        <v>8</v>
      </c>
      <c r="B59" s="67" t="s">
        <v>188</v>
      </c>
      <c r="C59" s="305" t="s">
        <v>136</v>
      </c>
      <c r="D59" s="296">
        <v>1519</v>
      </c>
      <c r="E59" s="91">
        <v>1602</v>
      </c>
      <c r="F59" s="91">
        <v>1670</v>
      </c>
      <c r="G59" s="91">
        <v>1741</v>
      </c>
      <c r="H59" s="91">
        <v>1793</v>
      </c>
      <c r="I59" s="232">
        <v>1845</v>
      </c>
      <c r="J59" s="316">
        <f t="shared" si="167"/>
        <v>1066</v>
      </c>
      <c r="K59" s="313">
        <f t="shared" si="110"/>
        <v>1124</v>
      </c>
      <c r="L59" s="313">
        <f t="shared" si="111"/>
        <v>1172</v>
      </c>
      <c r="M59" s="313">
        <f t="shared" si="112"/>
        <v>1222</v>
      </c>
      <c r="N59" s="313">
        <f t="shared" si="113"/>
        <v>1258</v>
      </c>
      <c r="O59" s="313">
        <f t="shared" si="114"/>
        <v>1295</v>
      </c>
      <c r="P59" s="257">
        <f t="shared" si="168"/>
        <v>1898.75</v>
      </c>
      <c r="Q59" s="248">
        <f t="shared" si="115"/>
        <v>2002.5</v>
      </c>
      <c r="R59" s="248">
        <f t="shared" si="116"/>
        <v>2087.5</v>
      </c>
      <c r="S59" s="1235">
        <f t="shared" si="189"/>
        <v>2502.6875</v>
      </c>
      <c r="T59" s="1235">
        <f t="shared" si="117"/>
        <v>2577.4375</v>
      </c>
      <c r="U59" s="1235">
        <f t="shared" si="117"/>
        <v>2652.1875</v>
      </c>
      <c r="V59" s="1168">
        <f t="shared" si="118"/>
        <v>1111</v>
      </c>
      <c r="W59" s="235">
        <f t="shared" si="119"/>
        <v>1172</v>
      </c>
      <c r="X59" s="235">
        <f t="shared" si="120"/>
        <v>1222</v>
      </c>
      <c r="Y59" s="235">
        <f t="shared" si="121"/>
        <v>1465</v>
      </c>
      <c r="Z59" s="235">
        <f t="shared" si="122"/>
        <v>1508</v>
      </c>
      <c r="AA59" s="1181">
        <f t="shared" si="169"/>
        <v>1552</v>
      </c>
      <c r="AB59" s="257">
        <f t="shared" si="170"/>
        <v>2278.5</v>
      </c>
      <c r="AC59" s="248">
        <f t="shared" si="123"/>
        <v>2403</v>
      </c>
      <c r="AD59" s="248">
        <f t="shared" si="124"/>
        <v>2505</v>
      </c>
      <c r="AE59" s="1235">
        <f t="shared" si="171"/>
        <v>3003.2249999999999</v>
      </c>
      <c r="AF59" s="1235">
        <f t="shared" si="125"/>
        <v>3092.9249999999997</v>
      </c>
      <c r="AG59" s="1235">
        <f t="shared" si="125"/>
        <v>3182.6249999999995</v>
      </c>
      <c r="AH59" s="1168">
        <f t="shared" si="126"/>
        <v>1333</v>
      </c>
      <c r="AI59" s="235">
        <f t="shared" si="127"/>
        <v>1406</v>
      </c>
      <c r="AJ59" s="235">
        <f t="shared" si="128"/>
        <v>1466</v>
      </c>
      <c r="AK59" s="235">
        <f t="shared" si="129"/>
        <v>1757</v>
      </c>
      <c r="AL59" s="235">
        <f t="shared" si="130"/>
        <v>1810</v>
      </c>
      <c r="AM59" s="236">
        <f t="shared" si="172"/>
        <v>1862</v>
      </c>
      <c r="AN59" s="263">
        <f t="shared" si="173"/>
        <v>2836.25</v>
      </c>
      <c r="AO59" s="264">
        <f t="shared" si="131"/>
        <v>2810.25</v>
      </c>
      <c r="AP59" s="264">
        <f t="shared" si="132"/>
        <v>2937.25</v>
      </c>
      <c r="AQ59" s="454">
        <f t="shared" si="133"/>
        <v>3363.9187499999998</v>
      </c>
      <c r="AR59" s="454">
        <f t="shared" si="134"/>
        <v>3459.1937499999999</v>
      </c>
      <c r="AS59" s="457">
        <f t="shared" si="135"/>
        <v>3554.9687499999995</v>
      </c>
      <c r="AT59" s="266">
        <f t="shared" si="136"/>
        <v>1660</v>
      </c>
      <c r="AU59" s="267">
        <f t="shared" si="137"/>
        <v>1644</v>
      </c>
      <c r="AV59" s="267">
        <f t="shared" si="138"/>
        <v>1719</v>
      </c>
      <c r="AW59" s="267">
        <f t="shared" si="139"/>
        <v>1968</v>
      </c>
      <c r="AX59" s="267">
        <f t="shared" si="140"/>
        <v>2024</v>
      </c>
      <c r="AY59" s="268">
        <f t="shared" si="174"/>
        <v>2080</v>
      </c>
      <c r="AZ59" s="257">
        <f t="shared" si="175"/>
        <v>3204.125</v>
      </c>
      <c r="BA59" s="259">
        <f t="shared" si="141"/>
        <v>3217.5</v>
      </c>
      <c r="BB59" s="259">
        <f t="shared" si="142"/>
        <v>3369.5</v>
      </c>
      <c r="BC59" s="469">
        <f t="shared" si="143"/>
        <v>3724.6124999999997</v>
      </c>
      <c r="BD59" s="469">
        <f t="shared" si="144"/>
        <v>3825.4625000000001</v>
      </c>
      <c r="BE59" s="470">
        <f t="shared" si="145"/>
        <v>3927.3124999999995</v>
      </c>
      <c r="BF59" s="237">
        <f t="shared" si="146"/>
        <v>1875</v>
      </c>
      <c r="BG59" s="235">
        <f t="shared" si="147"/>
        <v>1883</v>
      </c>
      <c r="BH59" s="235">
        <f t="shared" si="148"/>
        <v>1972</v>
      </c>
      <c r="BI59" s="235">
        <f t="shared" si="149"/>
        <v>2179</v>
      </c>
      <c r="BJ59" s="235">
        <f t="shared" si="150"/>
        <v>2238</v>
      </c>
      <c r="BK59" s="236">
        <f t="shared" si="176"/>
        <v>2298</v>
      </c>
      <c r="BL59" s="263">
        <f t="shared" si="177"/>
        <v>3572</v>
      </c>
      <c r="BM59" s="264">
        <f t="shared" si="151"/>
        <v>3624.75</v>
      </c>
      <c r="BN59" s="264">
        <f t="shared" si="152"/>
        <v>3801.75</v>
      </c>
      <c r="BO59" s="454">
        <f t="shared" si="153"/>
        <v>4085.3062499999996</v>
      </c>
      <c r="BP59" s="454">
        <f t="shared" si="154"/>
        <v>4191.7312499999998</v>
      </c>
      <c r="BQ59" s="457">
        <f t="shared" si="155"/>
        <v>4299.65625</v>
      </c>
      <c r="BR59" s="266">
        <f t="shared" si="156"/>
        <v>2090</v>
      </c>
      <c r="BS59" s="267">
        <f t="shared" si="157"/>
        <v>2121</v>
      </c>
      <c r="BT59" s="267">
        <f t="shared" si="158"/>
        <v>2225</v>
      </c>
      <c r="BU59" s="267">
        <f t="shared" si="159"/>
        <v>2390</v>
      </c>
      <c r="BV59" s="267">
        <f t="shared" si="160"/>
        <v>2453</v>
      </c>
      <c r="BW59" s="268">
        <f t="shared" si="178"/>
        <v>2516</v>
      </c>
      <c r="BX59" s="252">
        <v>3750</v>
      </c>
      <c r="BY59" s="235">
        <f t="shared" si="179"/>
        <v>4032</v>
      </c>
      <c r="BZ59" s="235">
        <f t="shared" si="180"/>
        <v>4234</v>
      </c>
      <c r="CA59" s="235">
        <f t="shared" si="181"/>
        <v>4446</v>
      </c>
      <c r="CB59" s="235">
        <f t="shared" si="182"/>
        <v>4558</v>
      </c>
      <c r="CC59" s="236">
        <f t="shared" si="183"/>
        <v>4672</v>
      </c>
      <c r="CD59" s="237">
        <f t="shared" si="161"/>
        <v>2194</v>
      </c>
      <c r="CE59" s="235">
        <f t="shared" si="162"/>
        <v>2359</v>
      </c>
      <c r="CF59" s="235">
        <f t="shared" si="163"/>
        <v>2477</v>
      </c>
      <c r="CG59" s="235">
        <f t="shared" si="164"/>
        <v>2601</v>
      </c>
      <c r="CH59" s="235">
        <f t="shared" si="165"/>
        <v>2667</v>
      </c>
      <c r="CI59" s="236">
        <f t="shared" si="184"/>
        <v>2734</v>
      </c>
      <c r="CJ59" s="246">
        <v>1.5</v>
      </c>
      <c r="CK59" s="278">
        <f t="shared" si="166"/>
        <v>1.6125</v>
      </c>
      <c r="CL59" s="278">
        <f t="shared" si="185"/>
        <v>1.693125</v>
      </c>
      <c r="CM59" s="278">
        <f t="shared" si="186"/>
        <v>1.7777812500000001</v>
      </c>
      <c r="CN59" s="278">
        <f t="shared" si="187"/>
        <v>1.82222578125</v>
      </c>
      <c r="CO59" s="279">
        <f t="shared" si="188"/>
        <v>1.8677814257812499</v>
      </c>
    </row>
    <row r="60" spans="1:93" ht="15.75" thickBot="1" x14ac:dyDescent="0.3">
      <c r="A60" s="307">
        <v>9</v>
      </c>
      <c r="B60" s="303" t="s">
        <v>189</v>
      </c>
      <c r="C60" s="306" t="s">
        <v>136</v>
      </c>
      <c r="D60" s="304">
        <v>1516</v>
      </c>
      <c r="E60" s="292">
        <v>1567</v>
      </c>
      <c r="F60" s="292">
        <v>1604</v>
      </c>
      <c r="G60" s="292">
        <v>1643</v>
      </c>
      <c r="H60" s="292">
        <v>1663</v>
      </c>
      <c r="I60" s="293">
        <v>1683</v>
      </c>
      <c r="J60" s="318">
        <f t="shared" si="167"/>
        <v>1064</v>
      </c>
      <c r="K60" s="319">
        <f t="shared" si="110"/>
        <v>1100</v>
      </c>
      <c r="L60" s="319">
        <f t="shared" si="111"/>
        <v>1126</v>
      </c>
      <c r="M60" s="319">
        <f t="shared" si="112"/>
        <v>1153</v>
      </c>
      <c r="N60" s="319">
        <f t="shared" si="113"/>
        <v>1167</v>
      </c>
      <c r="O60" s="319">
        <f t="shared" si="114"/>
        <v>1181</v>
      </c>
      <c r="P60" s="260">
        <f t="shared" si="168"/>
        <v>1895</v>
      </c>
      <c r="Q60" s="261">
        <f t="shared" si="115"/>
        <v>1958.75</v>
      </c>
      <c r="R60" s="261">
        <f t="shared" si="116"/>
        <v>2005</v>
      </c>
      <c r="S60" s="1235">
        <f t="shared" si="189"/>
        <v>2361.8125</v>
      </c>
      <c r="T60" s="1235">
        <f t="shared" si="117"/>
        <v>2390.5625</v>
      </c>
      <c r="U60" s="1235">
        <f t="shared" si="117"/>
        <v>2419.3125</v>
      </c>
      <c r="V60" s="1168">
        <f t="shared" si="118"/>
        <v>1109</v>
      </c>
      <c r="W60" s="235">
        <f t="shared" si="119"/>
        <v>1146</v>
      </c>
      <c r="X60" s="235">
        <f t="shared" si="120"/>
        <v>1173</v>
      </c>
      <c r="Y60" s="235">
        <f t="shared" si="121"/>
        <v>1382</v>
      </c>
      <c r="Z60" s="235">
        <f t="shared" si="122"/>
        <v>1399</v>
      </c>
      <c r="AA60" s="1181">
        <f t="shared" si="169"/>
        <v>1416</v>
      </c>
      <c r="AB60" s="260">
        <f t="shared" si="170"/>
        <v>2274</v>
      </c>
      <c r="AC60" s="261">
        <f t="shared" si="123"/>
        <v>2350.5</v>
      </c>
      <c r="AD60" s="261">
        <f t="shared" si="124"/>
        <v>2406</v>
      </c>
      <c r="AE60" s="1235">
        <f t="shared" si="171"/>
        <v>2834.1749999999997</v>
      </c>
      <c r="AF60" s="1235">
        <f t="shared" si="125"/>
        <v>2868.6749999999997</v>
      </c>
      <c r="AG60" s="1235">
        <f t="shared" si="125"/>
        <v>2903.1749999999997</v>
      </c>
      <c r="AH60" s="1168">
        <f t="shared" si="126"/>
        <v>1331</v>
      </c>
      <c r="AI60" s="235">
        <f t="shared" si="127"/>
        <v>1376</v>
      </c>
      <c r="AJ60" s="235">
        <f t="shared" si="128"/>
        <v>1408</v>
      </c>
      <c r="AK60" s="235">
        <f t="shared" si="129"/>
        <v>1658</v>
      </c>
      <c r="AL60" s="235">
        <f t="shared" si="130"/>
        <v>1679</v>
      </c>
      <c r="AM60" s="236">
        <f t="shared" si="172"/>
        <v>1699</v>
      </c>
      <c r="AN60" s="263">
        <f t="shared" si="173"/>
        <v>2797.5</v>
      </c>
      <c r="AO60" s="264">
        <f t="shared" si="131"/>
        <v>2733.125</v>
      </c>
      <c r="AP60" s="264">
        <f t="shared" si="132"/>
        <v>2823.5</v>
      </c>
      <c r="AQ60" s="454">
        <f t="shared" si="133"/>
        <v>3195.6312499999999</v>
      </c>
      <c r="AR60" s="454">
        <f t="shared" si="134"/>
        <v>3248.2562499999999</v>
      </c>
      <c r="AS60" s="457">
        <f t="shared" si="135"/>
        <v>3301.6312499999999</v>
      </c>
      <c r="AT60" s="266">
        <f t="shared" si="136"/>
        <v>1637</v>
      </c>
      <c r="AU60" s="267">
        <f t="shared" si="137"/>
        <v>1599</v>
      </c>
      <c r="AV60" s="267">
        <f t="shared" si="138"/>
        <v>1652</v>
      </c>
      <c r="AW60" s="267">
        <f t="shared" si="139"/>
        <v>1870</v>
      </c>
      <c r="AX60" s="267">
        <f t="shared" si="140"/>
        <v>1901</v>
      </c>
      <c r="AY60" s="268">
        <f t="shared" si="174"/>
        <v>1932</v>
      </c>
      <c r="AZ60" s="257">
        <f t="shared" si="175"/>
        <v>3131.5</v>
      </c>
      <c r="BA60" s="259">
        <f t="shared" si="141"/>
        <v>3115.75</v>
      </c>
      <c r="BB60" s="259">
        <f t="shared" si="142"/>
        <v>3241</v>
      </c>
      <c r="BC60" s="469">
        <f t="shared" si="143"/>
        <v>3557.0875000000001</v>
      </c>
      <c r="BD60" s="469">
        <f t="shared" si="144"/>
        <v>3627.8375000000001</v>
      </c>
      <c r="BE60" s="470">
        <f t="shared" si="145"/>
        <v>3700.0875000000001</v>
      </c>
      <c r="BF60" s="237">
        <f t="shared" si="146"/>
        <v>1832</v>
      </c>
      <c r="BG60" s="235">
        <f t="shared" si="147"/>
        <v>1823</v>
      </c>
      <c r="BH60" s="235">
        <f t="shared" si="148"/>
        <v>1896</v>
      </c>
      <c r="BI60" s="235">
        <f t="shared" si="149"/>
        <v>2081</v>
      </c>
      <c r="BJ60" s="235">
        <f t="shared" si="150"/>
        <v>2123</v>
      </c>
      <c r="BK60" s="236">
        <f t="shared" si="176"/>
        <v>2165</v>
      </c>
      <c r="BL60" s="263">
        <f t="shared" si="177"/>
        <v>3465.5</v>
      </c>
      <c r="BM60" s="264">
        <f t="shared" si="151"/>
        <v>3498.375</v>
      </c>
      <c r="BN60" s="264">
        <f t="shared" si="152"/>
        <v>3658.5</v>
      </c>
      <c r="BO60" s="454">
        <f t="shared" si="153"/>
        <v>3918.5437500000003</v>
      </c>
      <c r="BP60" s="454">
        <f t="shared" si="154"/>
        <v>4007.4187500000003</v>
      </c>
      <c r="BQ60" s="457">
        <f t="shared" si="155"/>
        <v>4098.5437499999998</v>
      </c>
      <c r="BR60" s="266">
        <f t="shared" si="156"/>
        <v>2028</v>
      </c>
      <c r="BS60" s="267">
        <f t="shared" si="157"/>
        <v>2047</v>
      </c>
      <c r="BT60" s="267">
        <f t="shared" si="158"/>
        <v>2141</v>
      </c>
      <c r="BU60" s="267">
        <f t="shared" si="159"/>
        <v>2293</v>
      </c>
      <c r="BV60" s="267">
        <f t="shared" si="160"/>
        <v>2345</v>
      </c>
      <c r="BW60" s="268">
        <f t="shared" si="178"/>
        <v>2398</v>
      </c>
      <c r="BX60" s="252">
        <v>3610</v>
      </c>
      <c r="BY60" s="235">
        <f t="shared" si="179"/>
        <v>3881</v>
      </c>
      <c r="BZ60" s="235">
        <f t="shared" si="180"/>
        <v>4076</v>
      </c>
      <c r="CA60" s="235">
        <f t="shared" si="181"/>
        <v>4280</v>
      </c>
      <c r="CB60" s="235">
        <f t="shared" si="182"/>
        <v>4387</v>
      </c>
      <c r="CC60" s="236">
        <f t="shared" si="183"/>
        <v>4497</v>
      </c>
      <c r="CD60" s="237">
        <f t="shared" si="161"/>
        <v>2112</v>
      </c>
      <c r="CE60" s="235">
        <f t="shared" si="162"/>
        <v>2271</v>
      </c>
      <c r="CF60" s="235">
        <f t="shared" si="163"/>
        <v>2385</v>
      </c>
      <c r="CG60" s="235">
        <f t="shared" si="164"/>
        <v>2504</v>
      </c>
      <c r="CH60" s="235">
        <f t="shared" si="165"/>
        <v>2567</v>
      </c>
      <c r="CI60" s="236">
        <f t="shared" si="184"/>
        <v>2631</v>
      </c>
      <c r="CJ60" s="247">
        <v>1.44</v>
      </c>
      <c r="CK60" s="280">
        <f t="shared" si="166"/>
        <v>1.548</v>
      </c>
      <c r="CL60" s="280">
        <f t="shared" si="185"/>
        <v>1.6254</v>
      </c>
      <c r="CM60" s="280">
        <f t="shared" si="186"/>
        <v>1.7066699999999999</v>
      </c>
      <c r="CN60" s="280">
        <f t="shared" si="187"/>
        <v>1.7493367499999999</v>
      </c>
      <c r="CO60" s="281">
        <f t="shared" si="188"/>
        <v>1.7930701687499999</v>
      </c>
    </row>
    <row r="61" spans="1:93" x14ac:dyDescent="0.25">
      <c r="A61" s="466"/>
      <c r="D61" s="216"/>
      <c r="E61" s="216"/>
      <c r="F61" s="216"/>
      <c r="G61" s="216"/>
      <c r="H61" s="221"/>
      <c r="I61" s="220"/>
      <c r="J61" s="220"/>
      <c r="K61" s="220"/>
      <c r="L61" s="220"/>
      <c r="M61" s="220"/>
      <c r="N61" s="220"/>
      <c r="O61" s="220"/>
      <c r="P61" s="803" t="s">
        <v>45</v>
      </c>
      <c r="Q61" s="804"/>
      <c r="R61" s="804"/>
      <c r="S61" s="804"/>
      <c r="T61" s="805"/>
      <c r="U61" s="244">
        <f>ROUNDUP(2*$AI$4/12,0)</f>
        <v>317</v>
      </c>
      <c r="V61" s="806" t="s">
        <v>192</v>
      </c>
      <c r="W61" s="806"/>
      <c r="X61" s="806"/>
      <c r="Y61" s="806"/>
      <c r="Z61" s="807"/>
      <c r="AA61" s="241">
        <f>ROUNDUP(U61*0.585,0)</f>
        <v>186</v>
      </c>
      <c r="AB61" s="803" t="s">
        <v>45</v>
      </c>
      <c r="AC61" s="804"/>
      <c r="AD61" s="804"/>
      <c r="AE61" s="804"/>
      <c r="AF61" s="805"/>
      <c r="AG61" s="244">
        <f>ROUNDUP(2*$AI$4/12,0)</f>
        <v>317</v>
      </c>
      <c r="AH61" s="806" t="s">
        <v>192</v>
      </c>
      <c r="AI61" s="806"/>
      <c r="AJ61" s="806"/>
      <c r="AK61" s="806"/>
      <c r="AL61" s="807"/>
      <c r="AM61" s="241">
        <f>ROUNDUP(AG61*0.585,0)</f>
        <v>186</v>
      </c>
      <c r="AN61" s="803" t="s">
        <v>45</v>
      </c>
      <c r="AO61" s="804"/>
      <c r="AP61" s="804"/>
      <c r="AQ61" s="804"/>
      <c r="AR61" s="805"/>
      <c r="AS61" s="244">
        <f>ROUNDUP(2*$AU$4/12,0)</f>
        <v>347</v>
      </c>
      <c r="AT61" s="808" t="s">
        <v>49</v>
      </c>
      <c r="AU61" s="806"/>
      <c r="AV61" s="806"/>
      <c r="AW61" s="806"/>
      <c r="AX61" s="807"/>
      <c r="AY61" s="241">
        <f>ROUNDUP(AS61*0.585,0)</f>
        <v>203</v>
      </c>
      <c r="AZ61" s="804" t="s">
        <v>45</v>
      </c>
      <c r="BA61" s="804"/>
      <c r="BB61" s="804"/>
      <c r="BC61" s="804"/>
      <c r="BD61" s="805"/>
      <c r="BE61" s="244">
        <f>ROUNDUP(2*$BG$4/12,0)</f>
        <v>367</v>
      </c>
      <c r="BF61" s="806" t="s">
        <v>49</v>
      </c>
      <c r="BG61" s="806"/>
      <c r="BH61" s="806"/>
      <c r="BI61" s="806"/>
      <c r="BJ61" s="807"/>
      <c r="BK61" s="250">
        <f>ROUNDUP(BE61*0.585,0)</f>
        <v>215</v>
      </c>
      <c r="BL61" s="803" t="s">
        <v>45</v>
      </c>
      <c r="BM61" s="804"/>
      <c r="BN61" s="804"/>
      <c r="BO61" s="804"/>
      <c r="BP61" s="805"/>
      <c r="BQ61" s="244">
        <f>ROUNDUP(2*$BS$4/12,0)</f>
        <v>392</v>
      </c>
      <c r="BR61" s="806" t="s">
        <v>49</v>
      </c>
      <c r="BS61" s="806"/>
      <c r="BT61" s="806"/>
      <c r="BU61" s="806"/>
      <c r="BV61" s="807"/>
      <c r="BW61" s="250">
        <f>ROUNDUP(BQ61*0.585,0)</f>
        <v>230</v>
      </c>
      <c r="BX61" s="803" t="s">
        <v>45</v>
      </c>
      <c r="BY61" s="804"/>
      <c r="BZ61" s="804"/>
      <c r="CA61" s="804"/>
      <c r="CB61" s="805"/>
      <c r="CC61" s="283">
        <f>ROUNDUP(2*$CE$4/12,0)</f>
        <v>417</v>
      </c>
      <c r="CD61" s="809" t="s">
        <v>49</v>
      </c>
      <c r="CE61" s="810"/>
      <c r="CF61" s="810"/>
      <c r="CG61" s="810"/>
      <c r="CH61" s="810"/>
      <c r="CI61" s="288">
        <f>ROUNDUP(CC61*0.585,0)</f>
        <v>244</v>
      </c>
      <c r="CJ61" s="242"/>
      <c r="CK61" s="242"/>
      <c r="CL61" s="242"/>
      <c r="CM61" s="242"/>
      <c r="CN61" s="242"/>
      <c r="CO61" s="242"/>
    </row>
    <row r="62" spans="1:93" ht="15.75" thickBot="1" x14ac:dyDescent="0.3">
      <c r="A62" s="466"/>
      <c r="D62" s="216"/>
      <c r="E62" s="216"/>
      <c r="F62" s="216"/>
      <c r="G62" s="216"/>
      <c r="H62" s="221"/>
      <c r="I62" s="220"/>
      <c r="J62" s="220"/>
      <c r="K62" s="220"/>
      <c r="L62" s="220"/>
      <c r="M62" s="220"/>
      <c r="N62" s="220"/>
      <c r="O62" s="220"/>
      <c r="P62" s="797" t="s">
        <v>193</v>
      </c>
      <c r="Q62" s="798"/>
      <c r="R62" s="798"/>
      <c r="S62" s="798"/>
      <c r="T62" s="799"/>
      <c r="U62" s="245">
        <v>1450</v>
      </c>
      <c r="V62" s="795" t="s">
        <v>194</v>
      </c>
      <c r="W62" s="795"/>
      <c r="X62" s="795"/>
      <c r="Y62" s="795"/>
      <c r="Z62" s="796"/>
      <c r="AA62" s="243">
        <f>U62-U62/10</f>
        <v>1305</v>
      </c>
      <c r="AB62" s="797" t="s">
        <v>193</v>
      </c>
      <c r="AC62" s="798"/>
      <c r="AD62" s="798"/>
      <c r="AE62" s="798"/>
      <c r="AF62" s="799"/>
      <c r="AG62" s="245">
        <v>1450</v>
      </c>
      <c r="AH62" s="795" t="s">
        <v>194</v>
      </c>
      <c r="AI62" s="795"/>
      <c r="AJ62" s="795"/>
      <c r="AK62" s="795"/>
      <c r="AL62" s="796"/>
      <c r="AM62" s="243">
        <f>AG62-AG62/10</f>
        <v>1305</v>
      </c>
      <c r="AN62" s="797" t="s">
        <v>193</v>
      </c>
      <c r="AO62" s="798"/>
      <c r="AP62" s="798"/>
      <c r="AQ62" s="798"/>
      <c r="AR62" s="799"/>
      <c r="AS62" s="245">
        <v>1450</v>
      </c>
      <c r="AT62" s="802" t="s">
        <v>194</v>
      </c>
      <c r="AU62" s="795"/>
      <c r="AV62" s="795"/>
      <c r="AW62" s="795"/>
      <c r="AX62" s="796"/>
      <c r="AY62" s="243">
        <f>AS62-AS62/10</f>
        <v>1305</v>
      </c>
      <c r="AZ62" s="797" t="s">
        <v>193</v>
      </c>
      <c r="BA62" s="798"/>
      <c r="BB62" s="798"/>
      <c r="BC62" s="798"/>
      <c r="BD62" s="799"/>
      <c r="BE62" s="245">
        <v>1450</v>
      </c>
      <c r="BF62" s="795" t="s">
        <v>194</v>
      </c>
      <c r="BG62" s="795"/>
      <c r="BH62" s="795"/>
      <c r="BI62" s="795"/>
      <c r="BJ62" s="796"/>
      <c r="BK62" s="243">
        <f>BE62-BE62/10</f>
        <v>1305</v>
      </c>
      <c r="BL62" s="797" t="s">
        <v>46</v>
      </c>
      <c r="BM62" s="798"/>
      <c r="BN62" s="798"/>
      <c r="BO62" s="798"/>
      <c r="BP62" s="799"/>
      <c r="BQ62" s="245">
        <f>ROUNDUP($BS$4/12,0)</f>
        <v>196</v>
      </c>
      <c r="BR62" s="795" t="s">
        <v>48</v>
      </c>
      <c r="BS62" s="795"/>
      <c r="BT62" s="795"/>
      <c r="BU62" s="795"/>
      <c r="BV62" s="796"/>
      <c r="BW62" s="251">
        <f>ROUNDUP(BQ62*0.585,0)</f>
        <v>115</v>
      </c>
      <c r="BX62" s="797" t="s">
        <v>46</v>
      </c>
      <c r="BY62" s="798"/>
      <c r="BZ62" s="798"/>
      <c r="CA62" s="798"/>
      <c r="CB62" s="799"/>
      <c r="CC62" s="284">
        <f>ROUNDUP($CE$4/12,0)</f>
        <v>209</v>
      </c>
      <c r="CD62" s="800" t="s">
        <v>48</v>
      </c>
      <c r="CE62" s="801"/>
      <c r="CF62" s="801"/>
      <c r="CG62" s="801"/>
      <c r="CH62" s="801"/>
      <c r="CI62" s="243">
        <f>ROUNDUP(CC62*0.585,0)</f>
        <v>123</v>
      </c>
      <c r="CJ62" s="242"/>
      <c r="CK62" s="242"/>
      <c r="CL62" s="242"/>
      <c r="CM62" s="242"/>
      <c r="CN62" s="242"/>
      <c r="CO62" s="242"/>
    </row>
  </sheetData>
  <mergeCells count="229">
    <mergeCell ref="BR62:BV62"/>
    <mergeCell ref="BX62:CB62"/>
    <mergeCell ref="CD62:CH62"/>
    <mergeCell ref="P62:T62"/>
    <mergeCell ref="V62:Z62"/>
    <mergeCell ref="AB62:AF62"/>
    <mergeCell ref="AH62:AL62"/>
    <mergeCell ref="AN62:AR62"/>
    <mergeCell ref="AT62:AX62"/>
    <mergeCell ref="AZ62:BD62"/>
    <mergeCell ref="BF62:BJ62"/>
    <mergeCell ref="BL62:BP62"/>
    <mergeCell ref="CD48:CI48"/>
    <mergeCell ref="CJ48:CO48"/>
    <mergeCell ref="P61:T61"/>
    <mergeCell ref="V61:Z61"/>
    <mergeCell ref="AB61:AF61"/>
    <mergeCell ref="AH61:AL61"/>
    <mergeCell ref="AN61:AR61"/>
    <mergeCell ref="AT61:AX61"/>
    <mergeCell ref="AZ61:BD61"/>
    <mergeCell ref="BF61:BJ61"/>
    <mergeCell ref="BL61:BP61"/>
    <mergeCell ref="BR61:BV61"/>
    <mergeCell ref="BX61:CB61"/>
    <mergeCell ref="CD61:CH61"/>
    <mergeCell ref="AT47:AY47"/>
    <mergeCell ref="AZ47:BE47"/>
    <mergeCell ref="BF47:BK47"/>
    <mergeCell ref="BL47:BQ47"/>
    <mergeCell ref="BR47:BW47"/>
    <mergeCell ref="BX47:CC47"/>
    <mergeCell ref="CD47:CI47"/>
    <mergeCell ref="CJ47:CO47"/>
    <mergeCell ref="A48:A51"/>
    <mergeCell ref="B48:B51"/>
    <mergeCell ref="C48:C51"/>
    <mergeCell ref="D48:I48"/>
    <mergeCell ref="J48:O48"/>
    <mergeCell ref="P48:U48"/>
    <mergeCell ref="V48:AA48"/>
    <mergeCell ref="AB48:AG48"/>
    <mergeCell ref="AH48:AM48"/>
    <mergeCell ref="AN48:AS48"/>
    <mergeCell ref="AT48:AY48"/>
    <mergeCell ref="AZ48:BE48"/>
    <mergeCell ref="BF48:BK48"/>
    <mergeCell ref="BL48:BQ48"/>
    <mergeCell ref="BR48:BW48"/>
    <mergeCell ref="BX48:CC48"/>
    <mergeCell ref="AN44:AY45"/>
    <mergeCell ref="AZ44:BK45"/>
    <mergeCell ref="BL44:BW45"/>
    <mergeCell ref="BX44:CO45"/>
    <mergeCell ref="A46:C47"/>
    <mergeCell ref="D46:O47"/>
    <mergeCell ref="P46:U46"/>
    <mergeCell ref="X46:Z46"/>
    <mergeCell ref="AB46:AG46"/>
    <mergeCell ref="AJ46:AL46"/>
    <mergeCell ref="AN46:AS46"/>
    <mergeCell ref="AV46:AX46"/>
    <mergeCell ref="AZ46:BE46"/>
    <mergeCell ref="BH46:BJ46"/>
    <mergeCell ref="BL46:BQ46"/>
    <mergeCell ref="BT46:BV46"/>
    <mergeCell ref="BX46:CC46"/>
    <mergeCell ref="CF46:CH46"/>
    <mergeCell ref="CJ46:CO46"/>
    <mergeCell ref="P47:U47"/>
    <mergeCell ref="V47:AA47"/>
    <mergeCell ref="AB47:AG47"/>
    <mergeCell ref="AH47:AM47"/>
    <mergeCell ref="AN47:AS47"/>
    <mergeCell ref="P41:T41"/>
    <mergeCell ref="V41:Z41"/>
    <mergeCell ref="A4:C5"/>
    <mergeCell ref="A23:C24"/>
    <mergeCell ref="A25:C26"/>
    <mergeCell ref="D23:O24"/>
    <mergeCell ref="A44:C45"/>
    <mergeCell ref="D44:O45"/>
    <mergeCell ref="P44:AM45"/>
    <mergeCell ref="D25:O26"/>
    <mergeCell ref="P25:U25"/>
    <mergeCell ref="X25:Z25"/>
    <mergeCell ref="P26:U26"/>
    <mergeCell ref="V26:AA26"/>
    <mergeCell ref="P27:U27"/>
    <mergeCell ref="V27:AA27"/>
    <mergeCell ref="P40:T40"/>
    <mergeCell ref="V40:Z40"/>
    <mergeCell ref="D4:O5"/>
    <mergeCell ref="P2:AM3"/>
    <mergeCell ref="AN2:AY3"/>
    <mergeCell ref="AZ2:BK3"/>
    <mergeCell ref="BL2:BW3"/>
    <mergeCell ref="BX2:CO3"/>
    <mergeCell ref="P23:AM24"/>
    <mergeCell ref="AN23:AY24"/>
    <mergeCell ref="AZ23:BK24"/>
    <mergeCell ref="BL23:BW24"/>
    <mergeCell ref="BX23:CO24"/>
    <mergeCell ref="P4:U4"/>
    <mergeCell ref="X4:Z4"/>
    <mergeCell ref="P5:U5"/>
    <mergeCell ref="V5:AA5"/>
    <mergeCell ref="P6:U6"/>
    <mergeCell ref="V6:AA6"/>
    <mergeCell ref="P19:T19"/>
    <mergeCell ref="V19:Z19"/>
    <mergeCell ref="P20:T20"/>
    <mergeCell ref="V20:Z20"/>
    <mergeCell ref="AB5:AG5"/>
    <mergeCell ref="AH5:AM5"/>
    <mergeCell ref="AN5:AS5"/>
    <mergeCell ref="AT5:AY5"/>
    <mergeCell ref="AZ5:BE5"/>
    <mergeCell ref="BH4:BJ4"/>
    <mergeCell ref="AB4:AG4"/>
    <mergeCell ref="AJ4:AL4"/>
    <mergeCell ref="AN4:AS4"/>
    <mergeCell ref="AV4:AX4"/>
    <mergeCell ref="AZ4:BE4"/>
    <mergeCell ref="BF5:BK5"/>
    <mergeCell ref="BL5:BQ5"/>
    <mergeCell ref="BR5:BW5"/>
    <mergeCell ref="BX5:CC5"/>
    <mergeCell ref="CD5:CI5"/>
    <mergeCell ref="CJ5:CO5"/>
    <mergeCell ref="BL4:BQ4"/>
    <mergeCell ref="BT4:BV4"/>
    <mergeCell ref="BX4:CC4"/>
    <mergeCell ref="CF4:CH4"/>
    <mergeCell ref="CJ4:CO4"/>
    <mergeCell ref="AZ19:BD19"/>
    <mergeCell ref="BF19:BJ19"/>
    <mergeCell ref="CJ6:CO6"/>
    <mergeCell ref="D6:I6"/>
    <mergeCell ref="AB6:AG6"/>
    <mergeCell ref="AH6:AM6"/>
    <mergeCell ref="AN6:AS6"/>
    <mergeCell ref="AT6:AY6"/>
    <mergeCell ref="AZ6:BE6"/>
    <mergeCell ref="BF6:BK6"/>
    <mergeCell ref="BL6:BQ6"/>
    <mergeCell ref="BR6:BW6"/>
    <mergeCell ref="BX6:CC6"/>
    <mergeCell ref="CD6:CI6"/>
    <mergeCell ref="J6:O6"/>
    <mergeCell ref="AN25:AS25"/>
    <mergeCell ref="AV25:AX25"/>
    <mergeCell ref="AZ25:BE25"/>
    <mergeCell ref="BL20:BP20"/>
    <mergeCell ref="BR20:BV20"/>
    <mergeCell ref="BX20:CB20"/>
    <mergeCell ref="CD20:CH20"/>
    <mergeCell ref="A6:A9"/>
    <mergeCell ref="B6:B9"/>
    <mergeCell ref="C6:C9"/>
    <mergeCell ref="BL19:BP19"/>
    <mergeCell ref="BR19:BV19"/>
    <mergeCell ref="BX19:CB19"/>
    <mergeCell ref="CD19:CH19"/>
    <mergeCell ref="AB20:AF20"/>
    <mergeCell ref="AH20:AL20"/>
    <mergeCell ref="AN20:AR20"/>
    <mergeCell ref="AT20:AX20"/>
    <mergeCell ref="AZ20:BD20"/>
    <mergeCell ref="BF20:BJ20"/>
    <mergeCell ref="AB19:AF19"/>
    <mergeCell ref="AH19:AL19"/>
    <mergeCell ref="AN19:AR19"/>
    <mergeCell ref="AT19:AX19"/>
    <mergeCell ref="A27:A30"/>
    <mergeCell ref="B27:B30"/>
    <mergeCell ref="C27:C30"/>
    <mergeCell ref="D27:I27"/>
    <mergeCell ref="J27:O27"/>
    <mergeCell ref="CJ25:CO25"/>
    <mergeCell ref="AB26:AG26"/>
    <mergeCell ref="AH26:AM26"/>
    <mergeCell ref="AN26:AS26"/>
    <mergeCell ref="AT26:AY26"/>
    <mergeCell ref="AZ26:BE26"/>
    <mergeCell ref="BF26:BK26"/>
    <mergeCell ref="BL26:BQ26"/>
    <mergeCell ref="BR26:BW26"/>
    <mergeCell ref="BX26:CC26"/>
    <mergeCell ref="CD26:CI26"/>
    <mergeCell ref="CJ26:CO26"/>
    <mergeCell ref="BH25:BJ25"/>
    <mergeCell ref="BL25:BQ25"/>
    <mergeCell ref="BT25:BV25"/>
    <mergeCell ref="BX25:CC25"/>
    <mergeCell ref="CF25:CH25"/>
    <mergeCell ref="AB25:AG25"/>
    <mergeCell ref="AJ25:AL25"/>
    <mergeCell ref="CJ27:CO27"/>
    <mergeCell ref="AB40:AF40"/>
    <mergeCell ref="AH40:AL40"/>
    <mergeCell ref="AN40:AR40"/>
    <mergeCell ref="AT40:AX40"/>
    <mergeCell ref="AZ40:BD40"/>
    <mergeCell ref="BF40:BJ40"/>
    <mergeCell ref="BL40:BP40"/>
    <mergeCell ref="BR40:BV40"/>
    <mergeCell ref="BX40:CB40"/>
    <mergeCell ref="CD40:CH40"/>
    <mergeCell ref="BF27:BK27"/>
    <mergeCell ref="BL27:BQ27"/>
    <mergeCell ref="BR27:BW27"/>
    <mergeCell ref="BX27:CC27"/>
    <mergeCell ref="CD27:CI27"/>
    <mergeCell ref="AB27:AG27"/>
    <mergeCell ref="AH27:AM27"/>
    <mergeCell ref="AN27:AS27"/>
    <mergeCell ref="AT27:AY27"/>
    <mergeCell ref="AZ27:BE27"/>
    <mergeCell ref="BF41:BJ41"/>
    <mergeCell ref="BL41:BP41"/>
    <mergeCell ref="BR41:BV41"/>
    <mergeCell ref="BX41:CB41"/>
    <mergeCell ref="CD41:CH41"/>
    <mergeCell ref="AB41:AF41"/>
    <mergeCell ref="AH41:AL41"/>
    <mergeCell ref="AN41:AR41"/>
    <mergeCell ref="AT41:AX41"/>
    <mergeCell ref="AZ41:BD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1EF5-6EB6-458F-BF08-3B2C9E9EB6FA}">
  <dimension ref="A2:CO792"/>
  <sheetViews>
    <sheetView topLeftCell="A7" zoomScale="70" zoomScaleNormal="70" workbookViewId="0">
      <pane xSplit="3" topLeftCell="D1" activePane="topRight" state="frozen"/>
      <selection pane="topRight" activeCell="R60" sqref="R60"/>
    </sheetView>
  </sheetViews>
  <sheetFormatPr defaultRowHeight="15" x14ac:dyDescent="0.25"/>
  <cols>
    <col min="1" max="1" width="4.85546875" style="302" customWidth="1"/>
    <col min="2" max="2" width="39.5703125" style="242" customWidth="1"/>
    <col min="3" max="93" width="8.28515625" style="242" customWidth="1"/>
    <col min="94" max="16384" width="9.140625" style="242"/>
  </cols>
  <sheetData>
    <row r="2" spans="1:93" ht="15.75" thickBot="1" x14ac:dyDescent="0.3"/>
    <row r="3" spans="1:93" s="340" customFormat="1" ht="12.75" x14ac:dyDescent="0.2">
      <c r="A3" s="1109"/>
      <c r="B3" s="341"/>
      <c r="D3" s="342"/>
      <c r="E3" s="342"/>
      <c r="F3" s="342"/>
      <c r="G3" s="342"/>
      <c r="H3" s="342"/>
      <c r="I3" s="342"/>
      <c r="AB3" s="737">
        <v>2018</v>
      </c>
      <c r="AC3" s="738"/>
      <c r="AD3" s="738"/>
      <c r="AE3" s="738"/>
      <c r="AF3" s="738"/>
      <c r="AG3" s="738"/>
      <c r="AH3" s="738"/>
      <c r="AI3" s="738"/>
      <c r="AJ3" s="738"/>
      <c r="AK3" s="738"/>
      <c r="AL3" s="738"/>
      <c r="AM3" s="738"/>
      <c r="AN3" s="737">
        <v>2019</v>
      </c>
      <c r="AO3" s="738"/>
      <c r="AP3" s="738"/>
      <c r="AQ3" s="738"/>
      <c r="AR3" s="738"/>
      <c r="AS3" s="738"/>
      <c r="AT3" s="738"/>
      <c r="AU3" s="738"/>
      <c r="AV3" s="738"/>
      <c r="AW3" s="738"/>
      <c r="AX3" s="738"/>
      <c r="AY3" s="739"/>
      <c r="AZ3" s="737">
        <v>2020</v>
      </c>
      <c r="BA3" s="738"/>
      <c r="BB3" s="738"/>
      <c r="BC3" s="738"/>
      <c r="BD3" s="738"/>
      <c r="BE3" s="738"/>
      <c r="BF3" s="738"/>
      <c r="BG3" s="738"/>
      <c r="BH3" s="738"/>
      <c r="BI3" s="738"/>
      <c r="BJ3" s="738"/>
      <c r="BK3" s="739"/>
      <c r="BL3" s="737">
        <v>2021</v>
      </c>
      <c r="BM3" s="738"/>
      <c r="BN3" s="738"/>
      <c r="BO3" s="738"/>
      <c r="BP3" s="738"/>
      <c r="BQ3" s="738"/>
      <c r="BR3" s="738"/>
      <c r="BS3" s="738"/>
      <c r="BT3" s="738"/>
      <c r="BU3" s="738"/>
      <c r="BV3" s="738"/>
      <c r="BW3" s="739"/>
      <c r="BX3" s="737">
        <v>2022</v>
      </c>
      <c r="BY3" s="738"/>
      <c r="BZ3" s="738"/>
      <c r="CA3" s="738"/>
      <c r="CB3" s="738"/>
      <c r="CC3" s="738"/>
      <c r="CD3" s="738"/>
      <c r="CE3" s="738"/>
      <c r="CF3" s="738"/>
      <c r="CG3" s="738"/>
      <c r="CH3" s="738"/>
      <c r="CI3" s="738"/>
      <c r="CJ3" s="738"/>
      <c r="CK3" s="738"/>
      <c r="CL3" s="738"/>
      <c r="CM3" s="738"/>
      <c r="CN3" s="738"/>
      <c r="CO3" s="739"/>
    </row>
    <row r="4" spans="1:93" s="340" customFormat="1" ht="13.5" thickBot="1" x14ac:dyDescent="0.25">
      <c r="A4" s="1109"/>
      <c r="B4" s="341"/>
      <c r="D4" s="342"/>
      <c r="E4" s="342"/>
      <c r="F4" s="342"/>
      <c r="G4" s="342"/>
      <c r="H4" s="342"/>
      <c r="I4" s="342"/>
      <c r="AB4" s="740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0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2"/>
      <c r="AZ4" s="740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2"/>
      <c r="BL4" s="740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42"/>
      <c r="BX4" s="740"/>
      <c r="BY4" s="741"/>
      <c r="BZ4" s="741"/>
      <c r="CA4" s="741"/>
      <c r="CB4" s="741"/>
      <c r="CC4" s="741"/>
      <c r="CD4" s="741"/>
      <c r="CE4" s="741"/>
      <c r="CF4" s="741"/>
      <c r="CG4" s="741"/>
      <c r="CH4" s="741"/>
      <c r="CI4" s="741"/>
      <c r="CJ4" s="741"/>
      <c r="CK4" s="741"/>
      <c r="CL4" s="741"/>
      <c r="CM4" s="741"/>
      <c r="CN4" s="741"/>
      <c r="CO4" s="742"/>
    </row>
    <row r="5" spans="1:93" s="340" customFormat="1" ht="13.5" customHeight="1" thickBot="1" x14ac:dyDescent="0.25">
      <c r="A5" s="783" t="s">
        <v>409</v>
      </c>
      <c r="B5" s="761"/>
      <c r="C5" s="762"/>
      <c r="D5" s="768" t="s">
        <v>426</v>
      </c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70"/>
      <c r="P5" s="768" t="s">
        <v>427</v>
      </c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70"/>
      <c r="AB5" s="763" t="s">
        <v>36</v>
      </c>
      <c r="AC5" s="761"/>
      <c r="AD5" s="761"/>
      <c r="AE5" s="761"/>
      <c r="AF5" s="761"/>
      <c r="AG5" s="762"/>
      <c r="AH5" s="367" t="s">
        <v>35</v>
      </c>
      <c r="AI5" s="368">
        <v>1900</v>
      </c>
      <c r="AJ5" s="758" t="s">
        <v>191</v>
      </c>
      <c r="AK5" s="759"/>
      <c r="AL5" s="760"/>
      <c r="AM5" s="369">
        <f>ROUNDUP(AI5/2*0.585,0)</f>
        <v>556</v>
      </c>
      <c r="AN5" s="761" t="s">
        <v>36</v>
      </c>
      <c r="AO5" s="761"/>
      <c r="AP5" s="761"/>
      <c r="AQ5" s="761"/>
      <c r="AR5" s="761"/>
      <c r="AS5" s="762"/>
      <c r="AT5" s="367" t="s">
        <v>35</v>
      </c>
      <c r="AU5" s="368">
        <v>2080</v>
      </c>
      <c r="AV5" s="758" t="s">
        <v>191</v>
      </c>
      <c r="AW5" s="759"/>
      <c r="AX5" s="760"/>
      <c r="AY5" s="370">
        <f>ROUNDUP(AU5/2*0.585,0)</f>
        <v>609</v>
      </c>
      <c r="AZ5" s="763" t="s">
        <v>36</v>
      </c>
      <c r="BA5" s="761"/>
      <c r="BB5" s="761"/>
      <c r="BC5" s="761"/>
      <c r="BD5" s="761"/>
      <c r="BE5" s="762"/>
      <c r="BF5" s="367" t="s">
        <v>35</v>
      </c>
      <c r="BG5" s="368">
        <v>2200</v>
      </c>
      <c r="BH5" s="758" t="s">
        <v>191</v>
      </c>
      <c r="BI5" s="759"/>
      <c r="BJ5" s="760"/>
      <c r="BK5" s="370">
        <f>ROUNDUP(BG5/2*0.585,0)</f>
        <v>644</v>
      </c>
      <c r="BL5" s="763" t="s">
        <v>36</v>
      </c>
      <c r="BM5" s="761"/>
      <c r="BN5" s="761"/>
      <c r="BO5" s="761"/>
      <c r="BP5" s="761"/>
      <c r="BQ5" s="762"/>
      <c r="BR5" s="367" t="s">
        <v>35</v>
      </c>
      <c r="BS5" s="368">
        <v>2350</v>
      </c>
      <c r="BT5" s="758" t="s">
        <v>191</v>
      </c>
      <c r="BU5" s="759"/>
      <c r="BV5" s="760"/>
      <c r="BW5" s="370">
        <f>ROUNDUP(BS5/2*0.585,0)</f>
        <v>688</v>
      </c>
      <c r="BX5" s="761" t="s">
        <v>36</v>
      </c>
      <c r="BY5" s="761"/>
      <c r="BZ5" s="761"/>
      <c r="CA5" s="761"/>
      <c r="CB5" s="761"/>
      <c r="CC5" s="762"/>
      <c r="CD5" s="367" t="s">
        <v>35</v>
      </c>
      <c r="CE5" s="368">
        <v>2500</v>
      </c>
      <c r="CF5" s="758" t="s">
        <v>191</v>
      </c>
      <c r="CG5" s="759"/>
      <c r="CH5" s="760"/>
      <c r="CI5" s="370">
        <f>ROUNDUP(CE5/2*0.585,0)</f>
        <v>732</v>
      </c>
      <c r="CJ5" s="763" t="s">
        <v>36</v>
      </c>
      <c r="CK5" s="761"/>
      <c r="CL5" s="761"/>
      <c r="CM5" s="761"/>
      <c r="CN5" s="761"/>
      <c r="CO5" s="762"/>
    </row>
    <row r="6" spans="1:93" s="340" customFormat="1" ht="28.5" customHeight="1" thickBot="1" x14ac:dyDescent="0.25">
      <c r="A6" s="784"/>
      <c r="B6" s="785"/>
      <c r="C6" s="786"/>
      <c r="D6" s="771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3"/>
      <c r="P6" s="771"/>
      <c r="Q6" s="772"/>
      <c r="R6" s="772"/>
      <c r="S6" s="772"/>
      <c r="T6" s="772"/>
      <c r="U6" s="772"/>
      <c r="V6" s="772"/>
      <c r="W6" s="772"/>
      <c r="X6" s="772"/>
      <c r="Y6" s="772"/>
      <c r="Z6" s="772"/>
      <c r="AA6" s="773"/>
      <c r="AB6" s="711" t="s">
        <v>280</v>
      </c>
      <c r="AC6" s="712"/>
      <c r="AD6" s="712"/>
      <c r="AE6" s="712"/>
      <c r="AF6" s="712"/>
      <c r="AG6" s="713"/>
      <c r="AH6" s="711" t="s">
        <v>95</v>
      </c>
      <c r="AI6" s="712"/>
      <c r="AJ6" s="712"/>
      <c r="AK6" s="712"/>
      <c r="AL6" s="712"/>
      <c r="AM6" s="787"/>
      <c r="AN6" s="1148" t="s">
        <v>166</v>
      </c>
      <c r="AO6" s="1149"/>
      <c r="AP6" s="1149"/>
      <c r="AQ6" s="1149"/>
      <c r="AR6" s="1149"/>
      <c r="AS6" s="1150"/>
      <c r="AT6" s="767" t="s">
        <v>40</v>
      </c>
      <c r="AU6" s="715"/>
      <c r="AV6" s="715"/>
      <c r="AW6" s="715"/>
      <c r="AX6" s="715"/>
      <c r="AY6" s="716"/>
      <c r="AZ6" s="711" t="s">
        <v>170</v>
      </c>
      <c r="BA6" s="712"/>
      <c r="BB6" s="712"/>
      <c r="BC6" s="712"/>
      <c r="BD6" s="712"/>
      <c r="BE6" s="713"/>
      <c r="BF6" s="711" t="s">
        <v>43</v>
      </c>
      <c r="BG6" s="712"/>
      <c r="BH6" s="712"/>
      <c r="BI6" s="712"/>
      <c r="BJ6" s="712"/>
      <c r="BK6" s="713"/>
      <c r="BL6" s="714" t="s">
        <v>171</v>
      </c>
      <c r="BM6" s="715"/>
      <c r="BN6" s="715"/>
      <c r="BO6" s="715"/>
      <c r="BP6" s="715"/>
      <c r="BQ6" s="716"/>
      <c r="BR6" s="714" t="s">
        <v>42</v>
      </c>
      <c r="BS6" s="715"/>
      <c r="BT6" s="715"/>
      <c r="BU6" s="715"/>
      <c r="BV6" s="715"/>
      <c r="BW6" s="716"/>
      <c r="BX6" s="717" t="s">
        <v>41</v>
      </c>
      <c r="BY6" s="712"/>
      <c r="BZ6" s="712"/>
      <c r="CA6" s="712"/>
      <c r="CB6" s="712"/>
      <c r="CC6" s="713"/>
      <c r="CD6" s="711" t="s">
        <v>41</v>
      </c>
      <c r="CE6" s="712"/>
      <c r="CF6" s="712"/>
      <c r="CG6" s="712"/>
      <c r="CH6" s="712"/>
      <c r="CI6" s="713"/>
      <c r="CJ6" s="711" t="s">
        <v>41</v>
      </c>
      <c r="CK6" s="712"/>
      <c r="CL6" s="712"/>
      <c r="CM6" s="712"/>
      <c r="CN6" s="712"/>
      <c r="CO6" s="713"/>
    </row>
    <row r="7" spans="1:93" s="340" customFormat="1" ht="30.75" customHeight="1" thickBot="1" x14ac:dyDescent="0.25">
      <c r="A7" s="718" t="s">
        <v>10</v>
      </c>
      <c r="B7" s="720" t="s">
        <v>423</v>
      </c>
      <c r="C7" s="722" t="s">
        <v>12</v>
      </c>
      <c r="D7" s="1124" t="s">
        <v>159</v>
      </c>
      <c r="E7" s="1125"/>
      <c r="F7" s="1125"/>
      <c r="G7" s="1125"/>
      <c r="H7" s="1125"/>
      <c r="I7" s="1126"/>
      <c r="J7" s="1124" t="s">
        <v>201</v>
      </c>
      <c r="K7" s="1125"/>
      <c r="L7" s="1125"/>
      <c r="M7" s="1125"/>
      <c r="N7" s="1125"/>
      <c r="O7" s="1126"/>
      <c r="P7" s="1124" t="s">
        <v>424</v>
      </c>
      <c r="Q7" s="1125"/>
      <c r="R7" s="1125"/>
      <c r="S7" s="1125"/>
      <c r="T7" s="1125"/>
      <c r="U7" s="1126"/>
      <c r="V7" s="1124" t="s">
        <v>425</v>
      </c>
      <c r="W7" s="1125"/>
      <c r="X7" s="1125"/>
      <c r="Y7" s="1125"/>
      <c r="Z7" s="1125"/>
      <c r="AA7" s="1126"/>
      <c r="AB7" s="728" t="s">
        <v>279</v>
      </c>
      <c r="AC7" s="729"/>
      <c r="AD7" s="729"/>
      <c r="AE7" s="729"/>
      <c r="AF7" s="729"/>
      <c r="AG7" s="730"/>
      <c r="AH7" s="697" t="s">
        <v>277</v>
      </c>
      <c r="AI7" s="698"/>
      <c r="AJ7" s="698"/>
      <c r="AK7" s="698"/>
      <c r="AL7" s="698"/>
      <c r="AM7" s="698"/>
      <c r="AN7" s="1145" t="s">
        <v>279</v>
      </c>
      <c r="AO7" s="1146"/>
      <c r="AP7" s="1146"/>
      <c r="AQ7" s="1146"/>
      <c r="AR7" s="1146"/>
      <c r="AS7" s="1147"/>
      <c r="AT7" s="734" t="s">
        <v>277</v>
      </c>
      <c r="AU7" s="734"/>
      <c r="AV7" s="734"/>
      <c r="AW7" s="734"/>
      <c r="AX7" s="734"/>
      <c r="AY7" s="735"/>
      <c r="AZ7" s="1155" t="s">
        <v>279</v>
      </c>
      <c r="BA7" s="1156"/>
      <c r="BB7" s="1156"/>
      <c r="BC7" s="1156"/>
      <c r="BD7" s="1156"/>
      <c r="BE7" s="1157"/>
      <c r="BF7" s="697" t="s">
        <v>277</v>
      </c>
      <c r="BG7" s="698"/>
      <c r="BH7" s="698"/>
      <c r="BI7" s="698"/>
      <c r="BJ7" s="698"/>
      <c r="BK7" s="699"/>
      <c r="BL7" s="736" t="s">
        <v>279</v>
      </c>
      <c r="BM7" s="731"/>
      <c r="BN7" s="731"/>
      <c r="BO7" s="731"/>
      <c r="BP7" s="731"/>
      <c r="BQ7" s="732"/>
      <c r="BR7" s="733" t="s">
        <v>277</v>
      </c>
      <c r="BS7" s="734"/>
      <c r="BT7" s="734"/>
      <c r="BU7" s="734"/>
      <c r="BV7" s="734"/>
      <c r="BW7" s="735"/>
      <c r="BX7" s="729" t="s">
        <v>279</v>
      </c>
      <c r="BY7" s="729"/>
      <c r="BZ7" s="729"/>
      <c r="CA7" s="729"/>
      <c r="CB7" s="729"/>
      <c r="CC7" s="730"/>
      <c r="CD7" s="697" t="s">
        <v>278</v>
      </c>
      <c r="CE7" s="698"/>
      <c r="CF7" s="698"/>
      <c r="CG7" s="698"/>
      <c r="CH7" s="698"/>
      <c r="CI7" s="699"/>
      <c r="CJ7" s="697" t="s">
        <v>125</v>
      </c>
      <c r="CK7" s="698"/>
      <c r="CL7" s="698"/>
      <c r="CM7" s="698"/>
      <c r="CN7" s="698"/>
      <c r="CO7" s="699"/>
    </row>
    <row r="8" spans="1:93" s="340" customFormat="1" ht="12.75" x14ac:dyDescent="0.2">
      <c r="A8" s="719"/>
      <c r="B8" s="721"/>
      <c r="C8" s="723"/>
      <c r="D8" s="294">
        <v>0</v>
      </c>
      <c r="E8" s="226">
        <v>1</v>
      </c>
      <c r="F8" s="226">
        <v>2</v>
      </c>
      <c r="G8" s="226">
        <v>3</v>
      </c>
      <c r="H8" s="226">
        <v>4</v>
      </c>
      <c r="I8" s="227">
        <v>5</v>
      </c>
      <c r="J8" s="294">
        <v>0</v>
      </c>
      <c r="K8" s="226">
        <v>1</v>
      </c>
      <c r="L8" s="226">
        <v>2</v>
      </c>
      <c r="M8" s="226">
        <v>3</v>
      </c>
      <c r="N8" s="226">
        <v>4</v>
      </c>
      <c r="O8" s="227">
        <v>5</v>
      </c>
      <c r="P8" s="294">
        <v>0</v>
      </c>
      <c r="Q8" s="226">
        <v>1</v>
      </c>
      <c r="R8" s="226">
        <v>2</v>
      </c>
      <c r="S8" s="226">
        <v>3</v>
      </c>
      <c r="T8" s="226">
        <v>4</v>
      </c>
      <c r="U8" s="227">
        <v>5</v>
      </c>
      <c r="V8" s="294">
        <v>0</v>
      </c>
      <c r="W8" s="226">
        <v>1</v>
      </c>
      <c r="X8" s="226">
        <v>2</v>
      </c>
      <c r="Y8" s="226">
        <v>3</v>
      </c>
      <c r="Z8" s="226">
        <v>4</v>
      </c>
      <c r="AA8" s="227">
        <v>5</v>
      </c>
      <c r="AB8" s="371" t="s">
        <v>27</v>
      </c>
      <c r="AC8" s="372" t="s">
        <v>0</v>
      </c>
      <c r="AD8" s="372" t="s">
        <v>1</v>
      </c>
      <c r="AE8" s="372" t="s">
        <v>2</v>
      </c>
      <c r="AF8" s="372" t="s">
        <v>3</v>
      </c>
      <c r="AG8" s="373" t="s">
        <v>28</v>
      </c>
      <c r="AH8" s="371" t="s">
        <v>27</v>
      </c>
      <c r="AI8" s="372" t="s">
        <v>0</v>
      </c>
      <c r="AJ8" s="372" t="s">
        <v>1</v>
      </c>
      <c r="AK8" s="372" t="s">
        <v>2</v>
      </c>
      <c r="AL8" s="372" t="s">
        <v>3</v>
      </c>
      <c r="AM8" s="374" t="s">
        <v>28</v>
      </c>
      <c r="AN8" s="371" t="s">
        <v>27</v>
      </c>
      <c r="AO8" s="372" t="s">
        <v>0</v>
      </c>
      <c r="AP8" s="372" t="s">
        <v>1</v>
      </c>
      <c r="AQ8" s="372" t="s">
        <v>2</v>
      </c>
      <c r="AR8" s="372" t="s">
        <v>3</v>
      </c>
      <c r="AS8" s="373" t="s">
        <v>28</v>
      </c>
      <c r="AT8" s="375" t="s">
        <v>27</v>
      </c>
      <c r="AU8" s="372" t="s">
        <v>0</v>
      </c>
      <c r="AV8" s="372" t="s">
        <v>1</v>
      </c>
      <c r="AW8" s="372" t="s">
        <v>2</v>
      </c>
      <c r="AX8" s="372" t="s">
        <v>3</v>
      </c>
      <c r="AY8" s="373" t="s">
        <v>28</v>
      </c>
      <c r="AZ8" s="371" t="s">
        <v>27</v>
      </c>
      <c r="BA8" s="372" t="s">
        <v>0</v>
      </c>
      <c r="BB8" s="372" t="s">
        <v>1</v>
      </c>
      <c r="BC8" s="372" t="s">
        <v>2</v>
      </c>
      <c r="BD8" s="372" t="s">
        <v>3</v>
      </c>
      <c r="BE8" s="373" t="s">
        <v>28</v>
      </c>
      <c r="BF8" s="371" t="s">
        <v>27</v>
      </c>
      <c r="BG8" s="372" t="s">
        <v>0</v>
      </c>
      <c r="BH8" s="372" t="s">
        <v>1</v>
      </c>
      <c r="BI8" s="372" t="s">
        <v>2</v>
      </c>
      <c r="BJ8" s="372" t="s">
        <v>3</v>
      </c>
      <c r="BK8" s="373" t="s">
        <v>28</v>
      </c>
      <c r="BL8" s="371" t="s">
        <v>27</v>
      </c>
      <c r="BM8" s="372" t="s">
        <v>0</v>
      </c>
      <c r="BN8" s="372" t="s">
        <v>1</v>
      </c>
      <c r="BO8" s="372" t="s">
        <v>2</v>
      </c>
      <c r="BP8" s="372" t="s">
        <v>3</v>
      </c>
      <c r="BQ8" s="373" t="s">
        <v>28</v>
      </c>
      <c r="BR8" s="371" t="s">
        <v>27</v>
      </c>
      <c r="BS8" s="372" t="s">
        <v>0</v>
      </c>
      <c r="BT8" s="372" t="s">
        <v>1</v>
      </c>
      <c r="BU8" s="372" t="s">
        <v>2</v>
      </c>
      <c r="BV8" s="372" t="s">
        <v>3</v>
      </c>
      <c r="BW8" s="373" t="s">
        <v>28</v>
      </c>
      <c r="BX8" s="375" t="s">
        <v>27</v>
      </c>
      <c r="BY8" s="372" t="s">
        <v>0</v>
      </c>
      <c r="BZ8" s="372" t="s">
        <v>1</v>
      </c>
      <c r="CA8" s="372" t="s">
        <v>2</v>
      </c>
      <c r="CB8" s="372" t="s">
        <v>3</v>
      </c>
      <c r="CC8" s="373" t="s">
        <v>28</v>
      </c>
      <c r="CD8" s="371" t="s">
        <v>27</v>
      </c>
      <c r="CE8" s="372" t="s">
        <v>0</v>
      </c>
      <c r="CF8" s="372" t="s">
        <v>1</v>
      </c>
      <c r="CG8" s="372" t="s">
        <v>2</v>
      </c>
      <c r="CH8" s="372" t="s">
        <v>3</v>
      </c>
      <c r="CI8" s="373" t="s">
        <v>28</v>
      </c>
      <c r="CJ8" s="371" t="s">
        <v>27</v>
      </c>
      <c r="CK8" s="372" t="s">
        <v>0</v>
      </c>
      <c r="CL8" s="372" t="s">
        <v>1</v>
      </c>
      <c r="CM8" s="372" t="s">
        <v>2</v>
      </c>
      <c r="CN8" s="372" t="s">
        <v>3</v>
      </c>
      <c r="CO8" s="373" t="s">
        <v>28</v>
      </c>
    </row>
    <row r="9" spans="1:93" s="340" customFormat="1" ht="12.75" x14ac:dyDescent="0.2">
      <c r="A9" s="719"/>
      <c r="B9" s="721"/>
      <c r="C9" s="723"/>
      <c r="D9" s="294" t="s">
        <v>160</v>
      </c>
      <c r="E9" s="226" t="s">
        <v>161</v>
      </c>
      <c r="F9" s="226" t="s">
        <v>162</v>
      </c>
      <c r="G9" s="226" t="s">
        <v>163</v>
      </c>
      <c r="H9" s="226" t="s">
        <v>164</v>
      </c>
      <c r="I9" s="227" t="s">
        <v>165</v>
      </c>
      <c r="J9" s="294" t="s">
        <v>160</v>
      </c>
      <c r="K9" s="226" t="s">
        <v>161</v>
      </c>
      <c r="L9" s="226" t="s">
        <v>162</v>
      </c>
      <c r="M9" s="226" t="s">
        <v>163</v>
      </c>
      <c r="N9" s="226" t="s">
        <v>164</v>
      </c>
      <c r="O9" s="227" t="s">
        <v>165</v>
      </c>
      <c r="P9" s="294" t="s">
        <v>160</v>
      </c>
      <c r="Q9" s="226" t="s">
        <v>161</v>
      </c>
      <c r="R9" s="226" t="s">
        <v>162</v>
      </c>
      <c r="S9" s="226" t="s">
        <v>163</v>
      </c>
      <c r="T9" s="226" t="s">
        <v>164</v>
      </c>
      <c r="U9" s="227" t="s">
        <v>165</v>
      </c>
      <c r="V9" s="294" t="s">
        <v>160</v>
      </c>
      <c r="W9" s="226" t="s">
        <v>161</v>
      </c>
      <c r="X9" s="226" t="s">
        <v>162</v>
      </c>
      <c r="Y9" s="226" t="s">
        <v>163</v>
      </c>
      <c r="Z9" s="226" t="s">
        <v>164</v>
      </c>
      <c r="AA9" s="227" t="s">
        <v>165</v>
      </c>
      <c r="AB9" s="376" t="s">
        <v>29</v>
      </c>
      <c r="AC9" s="377">
        <v>7.4999999999999997E-2</v>
      </c>
      <c r="AD9" s="378">
        <v>0.05</v>
      </c>
      <c r="AE9" s="378">
        <v>0.05</v>
      </c>
      <c r="AF9" s="377">
        <v>2.5000000000000001E-2</v>
      </c>
      <c r="AG9" s="379">
        <v>2.5000000000000001E-2</v>
      </c>
      <c r="AH9" s="376" t="s">
        <v>29</v>
      </c>
      <c r="AI9" s="377">
        <v>7.4999999999999997E-2</v>
      </c>
      <c r="AJ9" s="378">
        <v>0.05</v>
      </c>
      <c r="AK9" s="378">
        <v>0.05</v>
      </c>
      <c r="AL9" s="377">
        <v>2.5000000000000001E-2</v>
      </c>
      <c r="AM9" s="380">
        <v>2.5000000000000001E-2</v>
      </c>
      <c r="AN9" s="376" t="s">
        <v>29</v>
      </c>
      <c r="AO9" s="377">
        <v>7.4999999999999997E-2</v>
      </c>
      <c r="AP9" s="378">
        <v>0.05</v>
      </c>
      <c r="AQ9" s="378">
        <v>0.05</v>
      </c>
      <c r="AR9" s="377">
        <v>2.5000000000000001E-2</v>
      </c>
      <c r="AS9" s="379">
        <v>2.5000000000000001E-2</v>
      </c>
      <c r="AT9" s="381" t="s">
        <v>29</v>
      </c>
      <c r="AU9" s="377">
        <v>7.4999999999999997E-2</v>
      </c>
      <c r="AV9" s="378">
        <v>0.05</v>
      </c>
      <c r="AW9" s="378">
        <v>0.05</v>
      </c>
      <c r="AX9" s="377">
        <v>2.5000000000000001E-2</v>
      </c>
      <c r="AY9" s="379">
        <v>2.5000000000000001E-2</v>
      </c>
      <c r="AZ9" s="376" t="s">
        <v>29</v>
      </c>
      <c r="BA9" s="377">
        <v>7.4999999999999997E-2</v>
      </c>
      <c r="BB9" s="378">
        <v>0.05</v>
      </c>
      <c r="BC9" s="378">
        <v>0.05</v>
      </c>
      <c r="BD9" s="377">
        <v>2.5000000000000001E-2</v>
      </c>
      <c r="BE9" s="379">
        <v>2.5000000000000001E-2</v>
      </c>
      <c r="BF9" s="376" t="s">
        <v>29</v>
      </c>
      <c r="BG9" s="377">
        <v>7.4999999999999997E-2</v>
      </c>
      <c r="BH9" s="378">
        <v>0.05</v>
      </c>
      <c r="BI9" s="378">
        <v>0.05</v>
      </c>
      <c r="BJ9" s="377">
        <v>2.5000000000000001E-2</v>
      </c>
      <c r="BK9" s="379">
        <v>2.5000000000000001E-2</v>
      </c>
      <c r="BL9" s="376" t="s">
        <v>29</v>
      </c>
      <c r="BM9" s="377">
        <v>7.4999999999999997E-2</v>
      </c>
      <c r="BN9" s="378">
        <v>0.05</v>
      </c>
      <c r="BO9" s="378">
        <v>0.05</v>
      </c>
      <c r="BP9" s="377">
        <v>2.5000000000000001E-2</v>
      </c>
      <c r="BQ9" s="379">
        <v>2.5000000000000001E-2</v>
      </c>
      <c r="BR9" s="376" t="s">
        <v>29</v>
      </c>
      <c r="BS9" s="377">
        <v>7.4999999999999997E-2</v>
      </c>
      <c r="BT9" s="378">
        <v>0.05</v>
      </c>
      <c r="BU9" s="378">
        <v>0.05</v>
      </c>
      <c r="BV9" s="377">
        <v>2.5000000000000001E-2</v>
      </c>
      <c r="BW9" s="379">
        <v>2.5000000000000001E-2</v>
      </c>
      <c r="BX9" s="381" t="s">
        <v>29</v>
      </c>
      <c r="BY9" s="377">
        <v>7.4999999999999997E-2</v>
      </c>
      <c r="BZ9" s="378">
        <v>0.05</v>
      </c>
      <c r="CA9" s="378">
        <v>0.05</v>
      </c>
      <c r="CB9" s="377">
        <v>2.5000000000000001E-2</v>
      </c>
      <c r="CC9" s="379">
        <v>2.5000000000000001E-2</v>
      </c>
      <c r="CD9" s="376" t="s">
        <v>29</v>
      </c>
      <c r="CE9" s="377">
        <v>7.4999999999999997E-2</v>
      </c>
      <c r="CF9" s="378">
        <v>0.05</v>
      </c>
      <c r="CG9" s="378">
        <v>0.05</v>
      </c>
      <c r="CH9" s="377">
        <v>2.5000000000000001E-2</v>
      </c>
      <c r="CI9" s="379">
        <v>2.5000000000000001E-2</v>
      </c>
      <c r="CJ9" s="376" t="s">
        <v>29</v>
      </c>
      <c r="CK9" s="377">
        <v>7.4999999999999997E-2</v>
      </c>
      <c r="CL9" s="378">
        <v>0.05</v>
      </c>
      <c r="CM9" s="378">
        <v>0.05</v>
      </c>
      <c r="CN9" s="377">
        <v>2.5000000000000001E-2</v>
      </c>
      <c r="CO9" s="379">
        <v>2.5000000000000001E-2</v>
      </c>
    </row>
    <row r="10" spans="1:93" s="340" customFormat="1" ht="19.5" customHeight="1" thickBot="1" x14ac:dyDescent="0.25">
      <c r="A10" s="719"/>
      <c r="B10" s="721"/>
      <c r="C10" s="724"/>
      <c r="D10" s="424"/>
      <c r="E10" s="229"/>
      <c r="F10" s="229"/>
      <c r="G10" s="229"/>
      <c r="H10" s="229"/>
      <c r="I10" s="425"/>
      <c r="J10" s="229"/>
      <c r="K10" s="229"/>
      <c r="L10" s="229"/>
      <c r="M10" s="229"/>
      <c r="N10" s="229"/>
      <c r="O10" s="229"/>
      <c r="P10" s="424"/>
      <c r="Q10" s="229"/>
      <c r="R10" s="229"/>
      <c r="S10" s="229"/>
      <c r="T10" s="229"/>
      <c r="U10" s="425"/>
      <c r="V10" s="229"/>
      <c r="W10" s="229"/>
      <c r="X10" s="229"/>
      <c r="Y10" s="229"/>
      <c r="Z10" s="229"/>
      <c r="AA10" s="229"/>
      <c r="AB10" s="382" t="s">
        <v>4</v>
      </c>
      <c r="AC10" s="383" t="s">
        <v>5</v>
      </c>
      <c r="AD10" s="383" t="s">
        <v>6</v>
      </c>
      <c r="AE10" s="383" t="s">
        <v>7</v>
      </c>
      <c r="AF10" s="383" t="s">
        <v>8</v>
      </c>
      <c r="AG10" s="384" t="s">
        <v>9</v>
      </c>
      <c r="AH10" s="382" t="s">
        <v>4</v>
      </c>
      <c r="AI10" s="383" t="s">
        <v>5</v>
      </c>
      <c r="AJ10" s="383" t="s">
        <v>6</v>
      </c>
      <c r="AK10" s="383" t="s">
        <v>7</v>
      </c>
      <c r="AL10" s="383" t="s">
        <v>8</v>
      </c>
      <c r="AM10" s="385" t="s">
        <v>9</v>
      </c>
      <c r="AN10" s="382" t="s">
        <v>4</v>
      </c>
      <c r="AO10" s="383" t="s">
        <v>5</v>
      </c>
      <c r="AP10" s="383" t="s">
        <v>6</v>
      </c>
      <c r="AQ10" s="383" t="s">
        <v>7</v>
      </c>
      <c r="AR10" s="383" t="s">
        <v>8</v>
      </c>
      <c r="AS10" s="384" t="s">
        <v>9</v>
      </c>
      <c r="AT10" s="386" t="s">
        <v>4</v>
      </c>
      <c r="AU10" s="383" t="s">
        <v>5</v>
      </c>
      <c r="AV10" s="383" t="s">
        <v>6</v>
      </c>
      <c r="AW10" s="383" t="s">
        <v>7</v>
      </c>
      <c r="AX10" s="383" t="s">
        <v>8</v>
      </c>
      <c r="AY10" s="384" t="s">
        <v>9</v>
      </c>
      <c r="AZ10" s="382" t="s">
        <v>4</v>
      </c>
      <c r="BA10" s="383" t="s">
        <v>5</v>
      </c>
      <c r="BB10" s="383" t="s">
        <v>6</v>
      </c>
      <c r="BC10" s="383" t="s">
        <v>7</v>
      </c>
      <c r="BD10" s="383" t="s">
        <v>8</v>
      </c>
      <c r="BE10" s="384" t="s">
        <v>9</v>
      </c>
      <c r="BF10" s="382" t="s">
        <v>4</v>
      </c>
      <c r="BG10" s="383" t="s">
        <v>5</v>
      </c>
      <c r="BH10" s="383" t="s">
        <v>6</v>
      </c>
      <c r="BI10" s="383" t="s">
        <v>7</v>
      </c>
      <c r="BJ10" s="383" t="s">
        <v>8</v>
      </c>
      <c r="BK10" s="384" t="s">
        <v>9</v>
      </c>
      <c r="BL10" s="382" t="s">
        <v>4</v>
      </c>
      <c r="BM10" s="383" t="s">
        <v>5</v>
      </c>
      <c r="BN10" s="383" t="s">
        <v>6</v>
      </c>
      <c r="BO10" s="383" t="s">
        <v>7</v>
      </c>
      <c r="BP10" s="383" t="s">
        <v>8</v>
      </c>
      <c r="BQ10" s="384" t="s">
        <v>9</v>
      </c>
      <c r="BR10" s="382" t="s">
        <v>4</v>
      </c>
      <c r="BS10" s="383" t="s">
        <v>5</v>
      </c>
      <c r="BT10" s="383" t="s">
        <v>6</v>
      </c>
      <c r="BU10" s="383" t="s">
        <v>7</v>
      </c>
      <c r="BV10" s="383" t="s">
        <v>8</v>
      </c>
      <c r="BW10" s="384" t="s">
        <v>9</v>
      </c>
      <c r="BX10" s="386" t="s">
        <v>4</v>
      </c>
      <c r="BY10" s="383" t="s">
        <v>5</v>
      </c>
      <c r="BZ10" s="383" t="s">
        <v>6</v>
      </c>
      <c r="CA10" s="383" t="s">
        <v>7</v>
      </c>
      <c r="CB10" s="383" t="s">
        <v>8</v>
      </c>
      <c r="CC10" s="384" t="s">
        <v>9</v>
      </c>
      <c r="CD10" s="382" t="s">
        <v>4</v>
      </c>
      <c r="CE10" s="383" t="s">
        <v>5</v>
      </c>
      <c r="CF10" s="383" t="s">
        <v>6</v>
      </c>
      <c r="CG10" s="383" t="s">
        <v>7</v>
      </c>
      <c r="CH10" s="383" t="s">
        <v>8</v>
      </c>
      <c r="CI10" s="384" t="s">
        <v>9</v>
      </c>
      <c r="CJ10" s="382" t="s">
        <v>4</v>
      </c>
      <c r="CK10" s="383" t="s">
        <v>5</v>
      </c>
      <c r="CL10" s="383" t="s">
        <v>6</v>
      </c>
      <c r="CM10" s="383" t="s">
        <v>7</v>
      </c>
      <c r="CN10" s="383" t="s">
        <v>8</v>
      </c>
      <c r="CO10" s="384" t="s">
        <v>9</v>
      </c>
    </row>
    <row r="11" spans="1:93" s="340" customFormat="1" ht="51" x14ac:dyDescent="0.2">
      <c r="A11" s="677">
        <v>1</v>
      </c>
      <c r="B11" s="330" t="s">
        <v>411</v>
      </c>
      <c r="C11" s="331" t="s">
        <v>15</v>
      </c>
      <c r="D11" s="1112">
        <v>2407</v>
      </c>
      <c r="E11" s="1113">
        <v>2539</v>
      </c>
      <c r="F11" s="1113">
        <v>2648</v>
      </c>
      <c r="G11" s="1113">
        <v>2760</v>
      </c>
      <c r="H11" s="1113">
        <v>2844</v>
      </c>
      <c r="I11" s="1114">
        <v>2928</v>
      </c>
      <c r="J11" s="418">
        <f>ROUNDUP(D11*0.7014,0)</f>
        <v>1689</v>
      </c>
      <c r="K11" s="419">
        <f t="shared" ref="K11:O26" si="0">ROUNDUP(E11*0.7014,0)</f>
        <v>1781</v>
      </c>
      <c r="L11" s="419">
        <f t="shared" si="0"/>
        <v>1858</v>
      </c>
      <c r="M11" s="419">
        <f t="shared" si="0"/>
        <v>1936</v>
      </c>
      <c r="N11" s="419">
        <f t="shared" si="0"/>
        <v>1995</v>
      </c>
      <c r="O11" s="460">
        <f t="shared" si="0"/>
        <v>2054</v>
      </c>
      <c r="P11" s="418">
        <f>D11*1.15</f>
        <v>2768.0499999999997</v>
      </c>
      <c r="Q11" s="419">
        <f t="shared" ref="Q11:U26" si="1">E11*1.15</f>
        <v>2919.85</v>
      </c>
      <c r="R11" s="419">
        <f t="shared" si="1"/>
        <v>3045.2</v>
      </c>
      <c r="S11" s="419">
        <f t="shared" si="1"/>
        <v>3173.9999999999995</v>
      </c>
      <c r="T11" s="419">
        <f t="shared" si="1"/>
        <v>3270.6</v>
      </c>
      <c r="U11" s="420">
        <f t="shared" si="1"/>
        <v>3367.2</v>
      </c>
      <c r="V11" s="473">
        <f>ROUNDUP(P11*0.7014,0)</f>
        <v>1942</v>
      </c>
      <c r="W11" s="419">
        <f t="shared" ref="W11:W28" si="2">ROUNDUP(Q11*0.7014,0)</f>
        <v>2048</v>
      </c>
      <c r="X11" s="419">
        <f t="shared" ref="X11:X28" si="3">ROUNDUP(R11*0.7014,0)</f>
        <v>2136</v>
      </c>
      <c r="Y11" s="419">
        <f t="shared" ref="Y11:Y28" si="4">ROUNDUP(S11*0.7014,0)</f>
        <v>2227</v>
      </c>
      <c r="Z11" s="419">
        <f t="shared" ref="Z11:Z28" si="5">ROUNDUP(T11*0.7014,0)</f>
        <v>2294</v>
      </c>
      <c r="AA11" s="460">
        <f t="shared" ref="AA11:AA28" si="6">ROUNDUP(U11*0.7014,0)</f>
        <v>2362</v>
      </c>
      <c r="AB11" s="415">
        <f>P11*1.25</f>
        <v>3460.0624999999995</v>
      </c>
      <c r="AC11" s="416">
        <f t="shared" ref="AC11:AG26" si="7">Q11*1.25</f>
        <v>3649.8125</v>
      </c>
      <c r="AD11" s="416">
        <f t="shared" si="7"/>
        <v>3806.5</v>
      </c>
      <c r="AE11" s="416">
        <f t="shared" si="7"/>
        <v>3967.4999999999995</v>
      </c>
      <c r="AF11" s="416">
        <f t="shared" si="7"/>
        <v>4088.25</v>
      </c>
      <c r="AG11" s="417">
        <f t="shared" si="7"/>
        <v>4209</v>
      </c>
      <c r="AH11" s="451">
        <f t="shared" ref="AH11:AM26" si="8">ROUNDUP(AB11*0.585,0)</f>
        <v>2025</v>
      </c>
      <c r="AI11" s="407">
        <f t="shared" si="8"/>
        <v>2136</v>
      </c>
      <c r="AJ11" s="407">
        <f t="shared" si="8"/>
        <v>2227</v>
      </c>
      <c r="AK11" s="407">
        <f t="shared" si="8"/>
        <v>2321</v>
      </c>
      <c r="AL11" s="407">
        <f t="shared" si="8"/>
        <v>2392</v>
      </c>
      <c r="AM11" s="439">
        <f>ROUNDUP(AG11*0.585,0)</f>
        <v>2463</v>
      </c>
      <c r="AN11" s="429">
        <f>(BX11-AB11)/4+AB11</f>
        <v>3923.7968749999995</v>
      </c>
      <c r="AO11" s="434">
        <f>(BY11-AC11)/4+AC11</f>
        <v>4165.859375</v>
      </c>
      <c r="AP11" s="434">
        <f>(BZ11-AD11)/4+AD11</f>
        <v>4354.875</v>
      </c>
      <c r="AQ11" s="434">
        <f>(CA11-AE11)/4+AE11</f>
        <v>4550.625</v>
      </c>
      <c r="AR11" s="434">
        <f>(CB11-AF11)/4+AF11</f>
        <v>4680.6875</v>
      </c>
      <c r="AS11" s="438">
        <f>(CC11-AG11)/4+AG11</f>
        <v>4811.75</v>
      </c>
      <c r="AT11" s="1138">
        <f t="shared" ref="AT11:AY26" si="9">ROUNDUP(AN11*0.585,0)</f>
        <v>2296</v>
      </c>
      <c r="AU11" s="443">
        <f t="shared" si="9"/>
        <v>2438</v>
      </c>
      <c r="AV11" s="443">
        <f t="shared" si="9"/>
        <v>2548</v>
      </c>
      <c r="AW11" s="443">
        <f t="shared" si="9"/>
        <v>2663</v>
      </c>
      <c r="AX11" s="443">
        <f t="shared" si="9"/>
        <v>2739</v>
      </c>
      <c r="AY11" s="1151">
        <f>ROUNDUP(AS11*0.585,0)</f>
        <v>2815</v>
      </c>
      <c r="AZ11" s="415">
        <f>(BX11-AB11)/4+AN11</f>
        <v>4387.53125</v>
      </c>
      <c r="BA11" s="416">
        <f t="shared" ref="BA11:BE26" si="10">(BY11-AC11)/4+AO11</f>
        <v>4681.90625</v>
      </c>
      <c r="BB11" s="416">
        <f t="shared" si="10"/>
        <v>4903.25</v>
      </c>
      <c r="BC11" s="416">
        <f t="shared" si="10"/>
        <v>5133.75</v>
      </c>
      <c r="BD11" s="416">
        <f t="shared" si="10"/>
        <v>5273.125</v>
      </c>
      <c r="BE11" s="417">
        <f t="shared" si="10"/>
        <v>5414.5</v>
      </c>
      <c r="BF11" s="451">
        <f t="shared" ref="BF11:BK26" si="11">ROUNDUP(AZ11*0.585,0)</f>
        <v>2567</v>
      </c>
      <c r="BG11" s="407">
        <f t="shared" si="11"/>
        <v>2739</v>
      </c>
      <c r="BH11" s="407">
        <f t="shared" si="11"/>
        <v>2869</v>
      </c>
      <c r="BI11" s="407">
        <f t="shared" si="11"/>
        <v>3004</v>
      </c>
      <c r="BJ11" s="407">
        <f t="shared" si="11"/>
        <v>3085</v>
      </c>
      <c r="BK11" s="439">
        <f>ROUNDUP(BE11*0.585,0)</f>
        <v>3168</v>
      </c>
      <c r="BL11" s="429">
        <f>(BX11-AB11)/4+AZ11</f>
        <v>4851.265625</v>
      </c>
      <c r="BM11" s="434">
        <f t="shared" ref="BM11:BQ26" si="12">(BY11-AC11)/4+BA11</f>
        <v>5197.953125</v>
      </c>
      <c r="BN11" s="434">
        <f t="shared" si="12"/>
        <v>5451.625</v>
      </c>
      <c r="BO11" s="434">
        <f t="shared" si="12"/>
        <v>5716.875</v>
      </c>
      <c r="BP11" s="434">
        <f t="shared" si="12"/>
        <v>5865.5625</v>
      </c>
      <c r="BQ11" s="438">
        <f t="shared" si="12"/>
        <v>6017.25</v>
      </c>
      <c r="BR11" s="1138">
        <f t="shared" ref="BR11:BW26" si="13">ROUNDUP(BL11*0.585,0)</f>
        <v>2838</v>
      </c>
      <c r="BS11" s="443">
        <f t="shared" si="13"/>
        <v>3041</v>
      </c>
      <c r="BT11" s="443">
        <f t="shared" si="13"/>
        <v>3190</v>
      </c>
      <c r="BU11" s="443">
        <f t="shared" si="13"/>
        <v>3345</v>
      </c>
      <c r="BV11" s="443">
        <f t="shared" si="13"/>
        <v>3432</v>
      </c>
      <c r="BW11" s="444">
        <f>ROUNDUP(BQ11*0.585,0)</f>
        <v>3521</v>
      </c>
      <c r="BX11" s="430">
        <v>5315</v>
      </c>
      <c r="BY11" s="426">
        <f>ROUNDUP(BX11*$BY$9+BX11,0)</f>
        <v>5714</v>
      </c>
      <c r="BZ11" s="426">
        <f>ROUNDUP(BY11*$BZ$9+BY11,0)</f>
        <v>6000</v>
      </c>
      <c r="CA11" s="426">
        <f>ROUNDUP(BZ11*$CA$9+BZ11,0)</f>
        <v>6300</v>
      </c>
      <c r="CB11" s="426">
        <f>ROUNDUP(CA11*$CB$9+CA11,0)</f>
        <v>6458</v>
      </c>
      <c r="CC11" s="428">
        <f>ROUNDUP(CB11*$CC$9+CB11,0)</f>
        <v>6620</v>
      </c>
      <c r="CD11" s="406">
        <f t="shared" ref="CD11:CI26" si="14">ROUNDUP(BX11*0.585,0)</f>
        <v>3110</v>
      </c>
      <c r="CE11" s="407">
        <f t="shared" si="14"/>
        <v>3343</v>
      </c>
      <c r="CF11" s="407">
        <f t="shared" si="14"/>
        <v>3510</v>
      </c>
      <c r="CG11" s="407">
        <f t="shared" si="14"/>
        <v>3686</v>
      </c>
      <c r="CH11" s="407">
        <f t="shared" si="14"/>
        <v>3778</v>
      </c>
      <c r="CI11" s="439">
        <f>ROUNDUP(CC11*0.585,0)</f>
        <v>3873</v>
      </c>
      <c r="CJ11" s="402">
        <v>2.13</v>
      </c>
      <c r="CK11" s="403">
        <f t="shared" ref="CK11:CK28" si="15">CJ11*$CK$9+CJ11</f>
        <v>2.2897499999999997</v>
      </c>
      <c r="CL11" s="403">
        <f>CK11*$CL$9+CK11</f>
        <v>2.4042374999999998</v>
      </c>
      <c r="CM11" s="403">
        <f>CL11*$CM$9+CL11</f>
        <v>2.5244493749999997</v>
      </c>
      <c r="CN11" s="403">
        <f>CM11*$CN$9+CM11</f>
        <v>2.5875606093749997</v>
      </c>
      <c r="CO11" s="404">
        <f>CN11*$CO$9+CN11</f>
        <v>2.6522496246093747</v>
      </c>
    </row>
    <row r="12" spans="1:93" s="340" customFormat="1" x14ac:dyDescent="0.2">
      <c r="A12" s="679"/>
      <c r="B12" s="332" t="s">
        <v>412</v>
      </c>
      <c r="C12" s="333" t="s">
        <v>15</v>
      </c>
      <c r="D12" s="1115">
        <v>2287</v>
      </c>
      <c r="E12" s="1116">
        <v>2418</v>
      </c>
      <c r="F12" s="1116">
        <v>2526</v>
      </c>
      <c r="G12" s="1116">
        <v>2637</v>
      </c>
      <c r="H12" s="1116">
        <v>2719</v>
      </c>
      <c r="I12" s="1117">
        <v>2803</v>
      </c>
      <c r="J12" s="343">
        <f t="shared" ref="J12:O28" si="16">ROUNDUP(D12*0.7014,0)</f>
        <v>1605</v>
      </c>
      <c r="K12" s="344">
        <f t="shared" si="0"/>
        <v>1696</v>
      </c>
      <c r="L12" s="344">
        <f t="shared" si="0"/>
        <v>1772</v>
      </c>
      <c r="M12" s="344">
        <f t="shared" si="0"/>
        <v>1850</v>
      </c>
      <c r="N12" s="344">
        <f t="shared" si="0"/>
        <v>1908</v>
      </c>
      <c r="O12" s="414">
        <f t="shared" si="0"/>
        <v>1967</v>
      </c>
      <c r="P12" s="343">
        <f t="shared" ref="P12:U28" si="17">D12*1.15</f>
        <v>2630.0499999999997</v>
      </c>
      <c r="Q12" s="344">
        <f t="shared" si="1"/>
        <v>2780.7</v>
      </c>
      <c r="R12" s="344">
        <f t="shared" si="1"/>
        <v>2904.8999999999996</v>
      </c>
      <c r="S12" s="344">
        <f t="shared" si="1"/>
        <v>3032.5499999999997</v>
      </c>
      <c r="T12" s="344">
        <f t="shared" si="1"/>
        <v>3126.85</v>
      </c>
      <c r="U12" s="345">
        <f t="shared" si="1"/>
        <v>3223.45</v>
      </c>
      <c r="V12" s="474">
        <f t="shared" ref="V12:V28" si="18">ROUNDUP(P12*0.7014,0)</f>
        <v>1845</v>
      </c>
      <c r="W12" s="344">
        <f t="shared" si="2"/>
        <v>1951</v>
      </c>
      <c r="X12" s="344">
        <f t="shared" si="3"/>
        <v>2038</v>
      </c>
      <c r="Y12" s="344">
        <f t="shared" si="4"/>
        <v>2128</v>
      </c>
      <c r="Z12" s="344">
        <f t="shared" si="5"/>
        <v>2194</v>
      </c>
      <c r="AA12" s="414">
        <f t="shared" si="6"/>
        <v>2261</v>
      </c>
      <c r="AB12" s="257">
        <f t="shared" ref="AB12:AG28" si="19">P12*1.25</f>
        <v>3287.5624999999995</v>
      </c>
      <c r="AC12" s="248">
        <f t="shared" si="7"/>
        <v>3475.875</v>
      </c>
      <c r="AD12" s="248">
        <f t="shared" si="7"/>
        <v>3631.1249999999995</v>
      </c>
      <c r="AE12" s="248">
        <f t="shared" si="7"/>
        <v>3790.6874999999995</v>
      </c>
      <c r="AF12" s="248">
        <f t="shared" si="7"/>
        <v>3908.5625</v>
      </c>
      <c r="AG12" s="258">
        <f t="shared" si="7"/>
        <v>4029.3125</v>
      </c>
      <c r="AH12" s="452">
        <f t="shared" si="8"/>
        <v>1924</v>
      </c>
      <c r="AI12" s="405">
        <f t="shared" si="8"/>
        <v>2034</v>
      </c>
      <c r="AJ12" s="405">
        <f t="shared" si="8"/>
        <v>2125</v>
      </c>
      <c r="AK12" s="405">
        <f t="shared" si="8"/>
        <v>2218</v>
      </c>
      <c r="AL12" s="405">
        <f t="shared" si="8"/>
        <v>2287</v>
      </c>
      <c r="AM12" s="440">
        <f t="shared" si="8"/>
        <v>2358</v>
      </c>
      <c r="AN12" s="263">
        <f t="shared" ref="AN12:AN28" si="20">(BX12-AB12)/4+AB12</f>
        <v>3717.6718749999995</v>
      </c>
      <c r="AO12" s="264">
        <f t="shared" ref="AO12:AO28" si="21">(BY12-AC12)/4+AC12</f>
        <v>3952.90625</v>
      </c>
      <c r="AP12" s="264">
        <f t="shared" ref="AP12:AP28" si="22">(BZ12-AD12)/4+AD12</f>
        <v>4136.84375</v>
      </c>
      <c r="AQ12" s="264">
        <f t="shared" ref="AQ12:AQ28" si="23">(CA12-AE12)/4+AE12</f>
        <v>4327.265625</v>
      </c>
      <c r="AR12" s="264">
        <f t="shared" ref="AR12:AR28" si="24">(CB12-AF12)/4+AF12</f>
        <v>4452.921875</v>
      </c>
      <c r="AS12" s="265">
        <f t="shared" ref="AS12:AS28" si="25">(CC12-AG12)/4+AG12</f>
        <v>4581.734375</v>
      </c>
      <c r="AT12" s="1139">
        <f t="shared" si="9"/>
        <v>2175</v>
      </c>
      <c r="AU12" s="446">
        <f t="shared" si="9"/>
        <v>2313</v>
      </c>
      <c r="AV12" s="446">
        <f t="shared" si="9"/>
        <v>2421</v>
      </c>
      <c r="AW12" s="446">
        <f t="shared" si="9"/>
        <v>2532</v>
      </c>
      <c r="AX12" s="446">
        <f t="shared" si="9"/>
        <v>2605</v>
      </c>
      <c r="AY12" s="1152">
        <f t="shared" si="9"/>
        <v>2681</v>
      </c>
      <c r="AZ12" s="257">
        <f t="shared" ref="AZ12:BE28" si="26">(BX12-AB12)/4+AN12</f>
        <v>4147.78125</v>
      </c>
      <c r="BA12" s="248">
        <f t="shared" si="10"/>
        <v>4429.9375</v>
      </c>
      <c r="BB12" s="248">
        <f t="shared" si="10"/>
        <v>4642.5625</v>
      </c>
      <c r="BC12" s="248">
        <f t="shared" si="10"/>
        <v>4863.84375</v>
      </c>
      <c r="BD12" s="248">
        <f t="shared" si="10"/>
        <v>4997.28125</v>
      </c>
      <c r="BE12" s="258">
        <f t="shared" si="10"/>
        <v>5134.15625</v>
      </c>
      <c r="BF12" s="452">
        <f t="shared" si="11"/>
        <v>2427</v>
      </c>
      <c r="BG12" s="405">
        <f t="shared" si="11"/>
        <v>2592</v>
      </c>
      <c r="BH12" s="405">
        <f t="shared" si="11"/>
        <v>2716</v>
      </c>
      <c r="BI12" s="405">
        <f t="shared" si="11"/>
        <v>2846</v>
      </c>
      <c r="BJ12" s="405">
        <f t="shared" si="11"/>
        <v>2924</v>
      </c>
      <c r="BK12" s="440">
        <f t="shared" si="11"/>
        <v>3004</v>
      </c>
      <c r="BL12" s="263">
        <f t="shared" ref="BL12:BQ28" si="27">(BX12-AB12)/4+AZ12</f>
        <v>4577.890625</v>
      </c>
      <c r="BM12" s="264">
        <f t="shared" si="12"/>
        <v>4906.96875</v>
      </c>
      <c r="BN12" s="264">
        <f t="shared" si="12"/>
        <v>5148.28125</v>
      </c>
      <c r="BO12" s="264">
        <f t="shared" si="12"/>
        <v>5400.421875</v>
      </c>
      <c r="BP12" s="264">
        <f t="shared" si="12"/>
        <v>5541.640625</v>
      </c>
      <c r="BQ12" s="265">
        <f t="shared" si="12"/>
        <v>5686.578125</v>
      </c>
      <c r="BR12" s="1139">
        <f t="shared" si="13"/>
        <v>2679</v>
      </c>
      <c r="BS12" s="446">
        <f t="shared" si="13"/>
        <v>2871</v>
      </c>
      <c r="BT12" s="446">
        <f t="shared" si="13"/>
        <v>3012</v>
      </c>
      <c r="BU12" s="446">
        <f t="shared" si="13"/>
        <v>3160</v>
      </c>
      <c r="BV12" s="446">
        <f t="shared" si="13"/>
        <v>3242</v>
      </c>
      <c r="BW12" s="447">
        <f t="shared" si="13"/>
        <v>3327</v>
      </c>
      <c r="BX12" s="252">
        <v>5008</v>
      </c>
      <c r="BY12" s="387">
        <f t="shared" ref="BY12:BY28" si="28">ROUNDUP(BX12*$BY$9+BX12,0)</f>
        <v>5384</v>
      </c>
      <c r="BZ12" s="387">
        <f t="shared" ref="BZ12:BZ28" si="29">ROUNDUP(BY12*$BZ$9+BY12,0)</f>
        <v>5654</v>
      </c>
      <c r="CA12" s="387">
        <f t="shared" ref="CA12:CA28" si="30">ROUNDUP(BZ12*$CA$9+BZ12,0)</f>
        <v>5937</v>
      </c>
      <c r="CB12" s="387">
        <f t="shared" ref="CB12:CB28" si="31">ROUNDUP(CA12*$CB$9+CA12,0)</f>
        <v>6086</v>
      </c>
      <c r="CC12" s="388">
        <f t="shared" ref="CC12:CC28" si="32">ROUNDUP(CB12*$CC$9+CB12,0)</f>
        <v>6239</v>
      </c>
      <c r="CD12" s="409">
        <f t="shared" si="14"/>
        <v>2930</v>
      </c>
      <c r="CE12" s="405">
        <f t="shared" si="14"/>
        <v>3150</v>
      </c>
      <c r="CF12" s="405">
        <f t="shared" si="14"/>
        <v>3308</v>
      </c>
      <c r="CG12" s="405">
        <f t="shared" si="14"/>
        <v>3474</v>
      </c>
      <c r="CH12" s="405">
        <f t="shared" si="14"/>
        <v>3561</v>
      </c>
      <c r="CI12" s="440">
        <f t="shared" si="14"/>
        <v>3650</v>
      </c>
      <c r="CJ12" s="246">
        <v>2</v>
      </c>
      <c r="CK12" s="389">
        <f t="shared" si="15"/>
        <v>2.15</v>
      </c>
      <c r="CL12" s="389">
        <f t="shared" ref="CL12:CL28" si="33">CK12*$CL$9+CK12</f>
        <v>2.2574999999999998</v>
      </c>
      <c r="CM12" s="389">
        <f t="shared" ref="CM12:CM28" si="34">CL12*$CM$9+CL12</f>
        <v>2.3703749999999997</v>
      </c>
      <c r="CN12" s="389">
        <f t="shared" ref="CN12:CN28" si="35">CM12*$CN$9+CM12</f>
        <v>2.4296343749999996</v>
      </c>
      <c r="CO12" s="390">
        <f t="shared" ref="CO12:CO28" si="36">CN12*$CO$9+CN12</f>
        <v>2.4903752343749996</v>
      </c>
    </row>
    <row r="13" spans="1:93" s="340" customFormat="1" x14ac:dyDescent="0.2">
      <c r="A13" s="679"/>
      <c r="B13" s="332" t="s">
        <v>413</v>
      </c>
      <c r="C13" s="333" t="s">
        <v>15</v>
      </c>
      <c r="D13" s="1115">
        <v>2208</v>
      </c>
      <c r="E13" s="1116">
        <v>2334</v>
      </c>
      <c r="F13" s="1116">
        <v>2437</v>
      </c>
      <c r="G13" s="1116">
        <v>2544</v>
      </c>
      <c r="H13" s="1116">
        <v>2624</v>
      </c>
      <c r="I13" s="1117">
        <v>2705</v>
      </c>
      <c r="J13" s="343">
        <f t="shared" si="16"/>
        <v>1549</v>
      </c>
      <c r="K13" s="344">
        <f t="shared" si="0"/>
        <v>1638</v>
      </c>
      <c r="L13" s="344">
        <f t="shared" si="0"/>
        <v>1710</v>
      </c>
      <c r="M13" s="344">
        <f t="shared" si="0"/>
        <v>1785</v>
      </c>
      <c r="N13" s="344">
        <f t="shared" si="0"/>
        <v>1841</v>
      </c>
      <c r="O13" s="414">
        <f t="shared" si="0"/>
        <v>1898</v>
      </c>
      <c r="P13" s="343">
        <f t="shared" si="17"/>
        <v>2539.1999999999998</v>
      </c>
      <c r="Q13" s="344">
        <f t="shared" si="1"/>
        <v>2684.1</v>
      </c>
      <c r="R13" s="344">
        <f t="shared" si="1"/>
        <v>2802.5499999999997</v>
      </c>
      <c r="S13" s="344">
        <f t="shared" si="1"/>
        <v>2925.6</v>
      </c>
      <c r="T13" s="344">
        <f t="shared" si="1"/>
        <v>3017.6</v>
      </c>
      <c r="U13" s="345">
        <f t="shared" si="1"/>
        <v>3110.7499999999995</v>
      </c>
      <c r="V13" s="474">
        <f t="shared" si="18"/>
        <v>1781</v>
      </c>
      <c r="W13" s="344">
        <f t="shared" si="2"/>
        <v>1883</v>
      </c>
      <c r="X13" s="344">
        <f t="shared" si="3"/>
        <v>1966</v>
      </c>
      <c r="Y13" s="344">
        <f t="shared" si="4"/>
        <v>2053</v>
      </c>
      <c r="Z13" s="344">
        <f t="shared" si="5"/>
        <v>2117</v>
      </c>
      <c r="AA13" s="414">
        <f t="shared" si="6"/>
        <v>2182</v>
      </c>
      <c r="AB13" s="257">
        <f t="shared" si="19"/>
        <v>3174</v>
      </c>
      <c r="AC13" s="248">
        <f t="shared" si="7"/>
        <v>3355.125</v>
      </c>
      <c r="AD13" s="248">
        <f t="shared" si="7"/>
        <v>3503.1874999999995</v>
      </c>
      <c r="AE13" s="248">
        <f t="shared" si="7"/>
        <v>3657</v>
      </c>
      <c r="AF13" s="248">
        <f t="shared" si="7"/>
        <v>3772</v>
      </c>
      <c r="AG13" s="258">
        <f t="shared" si="7"/>
        <v>3888.4374999999995</v>
      </c>
      <c r="AH13" s="452">
        <f t="shared" si="8"/>
        <v>1857</v>
      </c>
      <c r="AI13" s="405">
        <f t="shared" si="8"/>
        <v>1963</v>
      </c>
      <c r="AJ13" s="405">
        <f t="shared" si="8"/>
        <v>2050</v>
      </c>
      <c r="AK13" s="405">
        <f t="shared" si="8"/>
        <v>2140</v>
      </c>
      <c r="AL13" s="405">
        <f t="shared" si="8"/>
        <v>2207</v>
      </c>
      <c r="AM13" s="440">
        <f t="shared" si="8"/>
        <v>2275</v>
      </c>
      <c r="AN13" s="263">
        <f t="shared" si="20"/>
        <v>3456</v>
      </c>
      <c r="AO13" s="264">
        <f t="shared" si="21"/>
        <v>3672.59375</v>
      </c>
      <c r="AP13" s="264">
        <f t="shared" si="22"/>
        <v>3841.6406249999995</v>
      </c>
      <c r="AQ13" s="264">
        <f t="shared" si="23"/>
        <v>4017.75</v>
      </c>
      <c r="AR13" s="264">
        <f t="shared" si="24"/>
        <v>4136</v>
      </c>
      <c r="AS13" s="265">
        <f t="shared" si="25"/>
        <v>4256.078125</v>
      </c>
      <c r="AT13" s="1139">
        <f t="shared" si="9"/>
        <v>2022</v>
      </c>
      <c r="AU13" s="446">
        <f t="shared" si="9"/>
        <v>2149</v>
      </c>
      <c r="AV13" s="446">
        <f t="shared" si="9"/>
        <v>2248</v>
      </c>
      <c r="AW13" s="446">
        <f t="shared" si="9"/>
        <v>2351</v>
      </c>
      <c r="AX13" s="446">
        <f t="shared" si="9"/>
        <v>2420</v>
      </c>
      <c r="AY13" s="1152">
        <f t="shared" si="9"/>
        <v>2490</v>
      </c>
      <c r="AZ13" s="257">
        <f t="shared" si="26"/>
        <v>3738</v>
      </c>
      <c r="BA13" s="248">
        <f t="shared" si="10"/>
        <v>3990.0625</v>
      </c>
      <c r="BB13" s="248">
        <f t="shared" si="10"/>
        <v>4180.09375</v>
      </c>
      <c r="BC13" s="248">
        <f t="shared" si="10"/>
        <v>4378.5</v>
      </c>
      <c r="BD13" s="248">
        <f t="shared" si="10"/>
        <v>4500</v>
      </c>
      <c r="BE13" s="258">
        <f t="shared" si="10"/>
        <v>4623.71875</v>
      </c>
      <c r="BF13" s="452">
        <f t="shared" si="11"/>
        <v>2187</v>
      </c>
      <c r="BG13" s="405">
        <f t="shared" si="11"/>
        <v>2335</v>
      </c>
      <c r="BH13" s="405">
        <f t="shared" si="11"/>
        <v>2446</v>
      </c>
      <c r="BI13" s="405">
        <f t="shared" si="11"/>
        <v>2562</v>
      </c>
      <c r="BJ13" s="405">
        <f t="shared" si="11"/>
        <v>2633</v>
      </c>
      <c r="BK13" s="440">
        <f t="shared" si="11"/>
        <v>2705</v>
      </c>
      <c r="BL13" s="263">
        <f t="shared" si="27"/>
        <v>4020</v>
      </c>
      <c r="BM13" s="264">
        <f t="shared" si="12"/>
        <v>4307.53125</v>
      </c>
      <c r="BN13" s="264">
        <f t="shared" si="12"/>
        <v>4518.546875</v>
      </c>
      <c r="BO13" s="264">
        <f t="shared" si="12"/>
        <v>4739.25</v>
      </c>
      <c r="BP13" s="264">
        <f t="shared" si="12"/>
        <v>4864</v>
      </c>
      <c r="BQ13" s="265">
        <f t="shared" si="12"/>
        <v>4991.359375</v>
      </c>
      <c r="BR13" s="1139">
        <f t="shared" si="13"/>
        <v>2352</v>
      </c>
      <c r="BS13" s="446">
        <f t="shared" si="13"/>
        <v>2520</v>
      </c>
      <c r="BT13" s="446">
        <f t="shared" si="13"/>
        <v>2644</v>
      </c>
      <c r="BU13" s="446">
        <f t="shared" si="13"/>
        <v>2773</v>
      </c>
      <c r="BV13" s="446">
        <f t="shared" si="13"/>
        <v>2846</v>
      </c>
      <c r="BW13" s="447">
        <f t="shared" si="13"/>
        <v>2920</v>
      </c>
      <c r="BX13" s="252">
        <v>4302</v>
      </c>
      <c r="BY13" s="387">
        <f t="shared" si="28"/>
        <v>4625</v>
      </c>
      <c r="BZ13" s="387">
        <f t="shared" si="29"/>
        <v>4857</v>
      </c>
      <c r="CA13" s="387">
        <f t="shared" si="30"/>
        <v>5100</v>
      </c>
      <c r="CB13" s="387">
        <f t="shared" si="31"/>
        <v>5228</v>
      </c>
      <c r="CC13" s="388">
        <f t="shared" si="32"/>
        <v>5359</v>
      </c>
      <c r="CD13" s="409">
        <f t="shared" si="14"/>
        <v>2517</v>
      </c>
      <c r="CE13" s="405">
        <f t="shared" si="14"/>
        <v>2706</v>
      </c>
      <c r="CF13" s="405">
        <f t="shared" si="14"/>
        <v>2842</v>
      </c>
      <c r="CG13" s="405">
        <f t="shared" si="14"/>
        <v>2984</v>
      </c>
      <c r="CH13" s="405">
        <f t="shared" si="14"/>
        <v>3059</v>
      </c>
      <c r="CI13" s="440">
        <f t="shared" si="14"/>
        <v>3136</v>
      </c>
      <c r="CJ13" s="246">
        <v>1.72</v>
      </c>
      <c r="CK13" s="389">
        <f t="shared" si="15"/>
        <v>1.849</v>
      </c>
      <c r="CL13" s="389">
        <f t="shared" si="33"/>
        <v>1.9414499999999999</v>
      </c>
      <c r="CM13" s="389">
        <f t="shared" si="34"/>
        <v>2.0385225</v>
      </c>
      <c r="CN13" s="389">
        <f t="shared" si="35"/>
        <v>2.0894855625000002</v>
      </c>
      <c r="CO13" s="390">
        <f t="shared" si="36"/>
        <v>2.1417227015625002</v>
      </c>
    </row>
    <row r="14" spans="1:93" s="340" customFormat="1" ht="15.75" thickBot="1" x14ac:dyDescent="0.25">
      <c r="A14" s="678"/>
      <c r="B14" s="334" t="s">
        <v>206</v>
      </c>
      <c r="C14" s="335" t="s">
        <v>15</v>
      </c>
      <c r="D14" s="1118">
        <v>1604</v>
      </c>
      <c r="E14" s="1119">
        <v>1662</v>
      </c>
      <c r="F14" s="1119">
        <v>1703</v>
      </c>
      <c r="G14" s="1119">
        <v>1747</v>
      </c>
      <c r="H14" s="1119">
        <v>1770</v>
      </c>
      <c r="I14" s="1120">
        <v>1793</v>
      </c>
      <c r="J14" s="421">
        <f t="shared" si="16"/>
        <v>1126</v>
      </c>
      <c r="K14" s="422">
        <f t="shared" si="0"/>
        <v>1166</v>
      </c>
      <c r="L14" s="422">
        <f t="shared" si="0"/>
        <v>1195</v>
      </c>
      <c r="M14" s="422">
        <f t="shared" si="0"/>
        <v>1226</v>
      </c>
      <c r="N14" s="422">
        <f t="shared" si="0"/>
        <v>1242</v>
      </c>
      <c r="O14" s="461">
        <f t="shared" si="0"/>
        <v>1258</v>
      </c>
      <c r="P14" s="421">
        <f t="shared" si="17"/>
        <v>1844.6</v>
      </c>
      <c r="Q14" s="422">
        <f t="shared" si="1"/>
        <v>1911.3</v>
      </c>
      <c r="R14" s="422">
        <f t="shared" si="1"/>
        <v>1958.4499999999998</v>
      </c>
      <c r="S14" s="422">
        <f t="shared" si="1"/>
        <v>2009.05</v>
      </c>
      <c r="T14" s="422">
        <f t="shared" si="1"/>
        <v>2035.4999999999998</v>
      </c>
      <c r="U14" s="423">
        <f t="shared" si="1"/>
        <v>2061.9499999999998</v>
      </c>
      <c r="V14" s="475">
        <f t="shared" si="18"/>
        <v>1294</v>
      </c>
      <c r="W14" s="422">
        <f t="shared" si="2"/>
        <v>1341</v>
      </c>
      <c r="X14" s="422">
        <f t="shared" si="3"/>
        <v>1374</v>
      </c>
      <c r="Y14" s="422">
        <f t="shared" si="4"/>
        <v>1410</v>
      </c>
      <c r="Z14" s="422">
        <f t="shared" si="5"/>
        <v>1428</v>
      </c>
      <c r="AA14" s="461">
        <f t="shared" si="6"/>
        <v>1447</v>
      </c>
      <c r="AB14" s="260">
        <f t="shared" si="19"/>
        <v>2305.75</v>
      </c>
      <c r="AC14" s="261">
        <f t="shared" si="7"/>
        <v>2389.125</v>
      </c>
      <c r="AD14" s="261">
        <f t="shared" si="7"/>
        <v>2448.0625</v>
      </c>
      <c r="AE14" s="261">
        <f t="shared" si="7"/>
        <v>2511.3125</v>
      </c>
      <c r="AF14" s="261">
        <f t="shared" si="7"/>
        <v>2544.3749999999995</v>
      </c>
      <c r="AG14" s="262">
        <f t="shared" si="7"/>
        <v>2577.4375</v>
      </c>
      <c r="AH14" s="453">
        <f t="shared" si="8"/>
        <v>1349</v>
      </c>
      <c r="AI14" s="412">
        <f t="shared" si="8"/>
        <v>1398</v>
      </c>
      <c r="AJ14" s="412">
        <f t="shared" si="8"/>
        <v>1433</v>
      </c>
      <c r="AK14" s="412">
        <f t="shared" si="8"/>
        <v>1470</v>
      </c>
      <c r="AL14" s="412">
        <f t="shared" si="8"/>
        <v>1489</v>
      </c>
      <c r="AM14" s="441">
        <f t="shared" si="8"/>
        <v>1508</v>
      </c>
      <c r="AN14" s="269">
        <f t="shared" si="20"/>
        <v>2716.8125</v>
      </c>
      <c r="AO14" s="270">
        <f t="shared" si="21"/>
        <v>2853.59375</v>
      </c>
      <c r="AP14" s="270">
        <f t="shared" si="22"/>
        <v>2951.046875</v>
      </c>
      <c r="AQ14" s="270">
        <f t="shared" si="23"/>
        <v>3054.234375</v>
      </c>
      <c r="AR14" s="270">
        <f t="shared" si="24"/>
        <v>3108.5312499999995</v>
      </c>
      <c r="AS14" s="271">
        <f t="shared" si="25"/>
        <v>3163.578125</v>
      </c>
      <c r="AT14" s="1140">
        <f t="shared" si="9"/>
        <v>1590</v>
      </c>
      <c r="AU14" s="449">
        <f t="shared" si="9"/>
        <v>1670</v>
      </c>
      <c r="AV14" s="449">
        <f t="shared" si="9"/>
        <v>1727</v>
      </c>
      <c r="AW14" s="449">
        <f t="shared" si="9"/>
        <v>1787</v>
      </c>
      <c r="AX14" s="449">
        <f t="shared" si="9"/>
        <v>1819</v>
      </c>
      <c r="AY14" s="1153">
        <f t="shared" si="9"/>
        <v>1851</v>
      </c>
      <c r="AZ14" s="260">
        <f t="shared" si="26"/>
        <v>3127.875</v>
      </c>
      <c r="BA14" s="261">
        <f t="shared" si="10"/>
        <v>3318.0625</v>
      </c>
      <c r="BB14" s="261">
        <f t="shared" si="10"/>
        <v>3454.03125</v>
      </c>
      <c r="BC14" s="261">
        <f t="shared" si="10"/>
        <v>3597.15625</v>
      </c>
      <c r="BD14" s="261">
        <f t="shared" si="10"/>
        <v>3672.6874999999995</v>
      </c>
      <c r="BE14" s="262">
        <f t="shared" si="10"/>
        <v>3749.71875</v>
      </c>
      <c r="BF14" s="453">
        <f t="shared" si="11"/>
        <v>1830</v>
      </c>
      <c r="BG14" s="412">
        <f t="shared" si="11"/>
        <v>1942</v>
      </c>
      <c r="BH14" s="412">
        <f t="shared" si="11"/>
        <v>2021</v>
      </c>
      <c r="BI14" s="412">
        <f t="shared" si="11"/>
        <v>2105</v>
      </c>
      <c r="BJ14" s="412">
        <f t="shared" si="11"/>
        <v>2149</v>
      </c>
      <c r="BK14" s="441">
        <f t="shared" si="11"/>
        <v>2194</v>
      </c>
      <c r="BL14" s="269">
        <f t="shared" si="27"/>
        <v>3538.9375</v>
      </c>
      <c r="BM14" s="270">
        <f t="shared" si="12"/>
        <v>3782.53125</v>
      </c>
      <c r="BN14" s="270">
        <f t="shared" si="12"/>
        <v>3957.015625</v>
      </c>
      <c r="BO14" s="270">
        <f t="shared" si="12"/>
        <v>4140.078125</v>
      </c>
      <c r="BP14" s="270">
        <f t="shared" si="12"/>
        <v>4236.84375</v>
      </c>
      <c r="BQ14" s="271">
        <f t="shared" si="12"/>
        <v>4335.859375</v>
      </c>
      <c r="BR14" s="1140">
        <f t="shared" si="13"/>
        <v>2071</v>
      </c>
      <c r="BS14" s="449">
        <f t="shared" si="13"/>
        <v>2213</v>
      </c>
      <c r="BT14" s="449">
        <f t="shared" si="13"/>
        <v>2315</v>
      </c>
      <c r="BU14" s="449">
        <f t="shared" si="13"/>
        <v>2422</v>
      </c>
      <c r="BV14" s="449">
        <f t="shared" si="13"/>
        <v>2479</v>
      </c>
      <c r="BW14" s="450">
        <f t="shared" si="13"/>
        <v>2537</v>
      </c>
      <c r="BX14" s="253">
        <v>3950</v>
      </c>
      <c r="BY14" s="431">
        <f t="shared" si="28"/>
        <v>4247</v>
      </c>
      <c r="BZ14" s="431">
        <f t="shared" si="29"/>
        <v>4460</v>
      </c>
      <c r="CA14" s="431">
        <f t="shared" si="30"/>
        <v>4683</v>
      </c>
      <c r="CB14" s="431">
        <f t="shared" si="31"/>
        <v>4801</v>
      </c>
      <c r="CC14" s="433">
        <f t="shared" si="32"/>
        <v>4922</v>
      </c>
      <c r="CD14" s="411">
        <f t="shared" si="14"/>
        <v>2311</v>
      </c>
      <c r="CE14" s="412">
        <f t="shared" si="14"/>
        <v>2485</v>
      </c>
      <c r="CF14" s="412">
        <f t="shared" si="14"/>
        <v>2610</v>
      </c>
      <c r="CG14" s="412">
        <f t="shared" si="14"/>
        <v>2740</v>
      </c>
      <c r="CH14" s="412">
        <f t="shared" si="14"/>
        <v>2809</v>
      </c>
      <c r="CI14" s="441">
        <f t="shared" si="14"/>
        <v>2880</v>
      </c>
      <c r="CJ14" s="247">
        <v>1.58</v>
      </c>
      <c r="CK14" s="391">
        <f t="shared" si="15"/>
        <v>1.6985000000000001</v>
      </c>
      <c r="CL14" s="391">
        <f t="shared" si="33"/>
        <v>1.783425</v>
      </c>
      <c r="CM14" s="391">
        <f t="shared" si="34"/>
        <v>1.87259625</v>
      </c>
      <c r="CN14" s="391">
        <f t="shared" si="35"/>
        <v>1.91941115625</v>
      </c>
      <c r="CO14" s="392">
        <f t="shared" si="36"/>
        <v>1.9673964351562501</v>
      </c>
    </row>
    <row r="15" spans="1:93" s="340" customFormat="1" ht="38.25" x14ac:dyDescent="0.2">
      <c r="A15" s="677">
        <v>2</v>
      </c>
      <c r="B15" s="330" t="s">
        <v>414</v>
      </c>
      <c r="C15" s="331" t="s">
        <v>195</v>
      </c>
      <c r="D15" s="1112">
        <v>2013</v>
      </c>
      <c r="E15" s="1113">
        <v>2126</v>
      </c>
      <c r="F15" s="1113">
        <v>2220</v>
      </c>
      <c r="G15" s="1113">
        <v>2317</v>
      </c>
      <c r="H15" s="1113">
        <v>2389</v>
      </c>
      <c r="I15" s="1114">
        <v>2461</v>
      </c>
      <c r="J15" s="418">
        <f t="shared" si="16"/>
        <v>1412</v>
      </c>
      <c r="K15" s="419">
        <f t="shared" si="0"/>
        <v>1492</v>
      </c>
      <c r="L15" s="419">
        <f t="shared" si="0"/>
        <v>1558</v>
      </c>
      <c r="M15" s="419">
        <f t="shared" si="0"/>
        <v>1626</v>
      </c>
      <c r="N15" s="419">
        <f t="shared" si="0"/>
        <v>1676</v>
      </c>
      <c r="O15" s="460">
        <f t="shared" si="0"/>
        <v>1727</v>
      </c>
      <c r="P15" s="418">
        <f t="shared" si="17"/>
        <v>2314.9499999999998</v>
      </c>
      <c r="Q15" s="419">
        <f t="shared" si="1"/>
        <v>2444.8999999999996</v>
      </c>
      <c r="R15" s="419">
        <f t="shared" si="1"/>
        <v>2553</v>
      </c>
      <c r="S15" s="419">
        <f t="shared" si="1"/>
        <v>2664.5499999999997</v>
      </c>
      <c r="T15" s="419">
        <f t="shared" si="1"/>
        <v>2747.35</v>
      </c>
      <c r="U15" s="420">
        <f t="shared" si="1"/>
        <v>2830.1499999999996</v>
      </c>
      <c r="V15" s="473">
        <f t="shared" si="18"/>
        <v>1624</v>
      </c>
      <c r="W15" s="419">
        <f t="shared" si="2"/>
        <v>1715</v>
      </c>
      <c r="X15" s="419">
        <f t="shared" si="3"/>
        <v>1791</v>
      </c>
      <c r="Y15" s="419">
        <f t="shared" si="4"/>
        <v>1869</v>
      </c>
      <c r="Z15" s="419">
        <f t="shared" si="5"/>
        <v>1927</v>
      </c>
      <c r="AA15" s="460">
        <f t="shared" si="6"/>
        <v>1986</v>
      </c>
      <c r="AB15" s="415">
        <f t="shared" si="19"/>
        <v>2893.6875</v>
      </c>
      <c r="AC15" s="416">
        <f t="shared" si="7"/>
        <v>3056.1249999999995</v>
      </c>
      <c r="AD15" s="416">
        <f t="shared" si="7"/>
        <v>3191.25</v>
      </c>
      <c r="AE15" s="416">
        <f t="shared" si="7"/>
        <v>3330.6874999999995</v>
      </c>
      <c r="AF15" s="416">
        <f t="shared" si="7"/>
        <v>3434.1875</v>
      </c>
      <c r="AG15" s="417">
        <f t="shared" si="7"/>
        <v>3537.6874999999995</v>
      </c>
      <c r="AH15" s="451">
        <f t="shared" si="8"/>
        <v>1693</v>
      </c>
      <c r="AI15" s="407">
        <f t="shared" si="8"/>
        <v>1788</v>
      </c>
      <c r="AJ15" s="407">
        <f t="shared" si="8"/>
        <v>1867</v>
      </c>
      <c r="AK15" s="407">
        <f t="shared" si="8"/>
        <v>1949</v>
      </c>
      <c r="AL15" s="407">
        <f t="shared" si="8"/>
        <v>2009</v>
      </c>
      <c r="AM15" s="439">
        <f t="shared" si="8"/>
        <v>2070</v>
      </c>
      <c r="AN15" s="429">
        <f t="shared" si="20"/>
        <v>3224.265625</v>
      </c>
      <c r="AO15" s="434">
        <f t="shared" si="21"/>
        <v>3425.3437499999995</v>
      </c>
      <c r="AP15" s="434">
        <f t="shared" si="22"/>
        <v>3583.4375</v>
      </c>
      <c r="AQ15" s="434">
        <f t="shared" si="23"/>
        <v>3747.5156249999995</v>
      </c>
      <c r="AR15" s="434">
        <f t="shared" si="24"/>
        <v>3856.390625</v>
      </c>
      <c r="AS15" s="438">
        <f t="shared" si="25"/>
        <v>3966.2656249999995</v>
      </c>
      <c r="AT15" s="1138">
        <f t="shared" si="9"/>
        <v>1887</v>
      </c>
      <c r="AU15" s="443">
        <f t="shared" si="9"/>
        <v>2004</v>
      </c>
      <c r="AV15" s="443">
        <f t="shared" si="9"/>
        <v>2097</v>
      </c>
      <c r="AW15" s="443">
        <f t="shared" si="9"/>
        <v>2193</v>
      </c>
      <c r="AX15" s="443">
        <f t="shared" si="9"/>
        <v>2256</v>
      </c>
      <c r="AY15" s="1151">
        <f t="shared" si="9"/>
        <v>2321</v>
      </c>
      <c r="AZ15" s="415">
        <f t="shared" si="26"/>
        <v>3554.84375</v>
      </c>
      <c r="BA15" s="416">
        <f t="shared" si="10"/>
        <v>3794.5624999999995</v>
      </c>
      <c r="BB15" s="416">
        <f t="shared" si="10"/>
        <v>3975.625</v>
      </c>
      <c r="BC15" s="416">
        <f t="shared" si="10"/>
        <v>4164.34375</v>
      </c>
      <c r="BD15" s="416">
        <f t="shared" si="10"/>
        <v>4278.59375</v>
      </c>
      <c r="BE15" s="417">
        <f t="shared" si="10"/>
        <v>4394.84375</v>
      </c>
      <c r="BF15" s="451">
        <f t="shared" si="11"/>
        <v>2080</v>
      </c>
      <c r="BG15" s="407">
        <f t="shared" si="11"/>
        <v>2220</v>
      </c>
      <c r="BH15" s="407">
        <f t="shared" si="11"/>
        <v>2326</v>
      </c>
      <c r="BI15" s="407">
        <f t="shared" si="11"/>
        <v>2437</v>
      </c>
      <c r="BJ15" s="407">
        <f t="shared" si="11"/>
        <v>2503</v>
      </c>
      <c r="BK15" s="439">
        <f t="shared" si="11"/>
        <v>2571</v>
      </c>
      <c r="BL15" s="429">
        <f t="shared" si="27"/>
        <v>3885.421875</v>
      </c>
      <c r="BM15" s="434">
        <f t="shared" si="12"/>
        <v>4163.78125</v>
      </c>
      <c r="BN15" s="434">
        <f t="shared" si="12"/>
        <v>4367.8125</v>
      </c>
      <c r="BO15" s="434">
        <f t="shared" si="12"/>
        <v>4581.171875</v>
      </c>
      <c r="BP15" s="434">
        <f t="shared" si="12"/>
        <v>4700.796875</v>
      </c>
      <c r="BQ15" s="438">
        <f t="shared" si="12"/>
        <v>4823.421875</v>
      </c>
      <c r="BR15" s="1138">
        <f t="shared" si="13"/>
        <v>2273</v>
      </c>
      <c r="BS15" s="443">
        <f t="shared" si="13"/>
        <v>2436</v>
      </c>
      <c r="BT15" s="443">
        <f t="shared" si="13"/>
        <v>2556</v>
      </c>
      <c r="BU15" s="443">
        <f t="shared" si="13"/>
        <v>2680</v>
      </c>
      <c r="BV15" s="443">
        <f t="shared" si="13"/>
        <v>2750</v>
      </c>
      <c r="BW15" s="444">
        <f t="shared" si="13"/>
        <v>2822</v>
      </c>
      <c r="BX15" s="430">
        <v>4216</v>
      </c>
      <c r="BY15" s="426">
        <f t="shared" si="28"/>
        <v>4533</v>
      </c>
      <c r="BZ15" s="426">
        <f t="shared" si="29"/>
        <v>4760</v>
      </c>
      <c r="CA15" s="426">
        <f t="shared" si="30"/>
        <v>4998</v>
      </c>
      <c r="CB15" s="426">
        <f t="shared" si="31"/>
        <v>5123</v>
      </c>
      <c r="CC15" s="428">
        <f t="shared" si="32"/>
        <v>5252</v>
      </c>
      <c r="CD15" s="406">
        <f t="shared" si="14"/>
        <v>2467</v>
      </c>
      <c r="CE15" s="407">
        <f t="shared" si="14"/>
        <v>2652</v>
      </c>
      <c r="CF15" s="407">
        <f t="shared" si="14"/>
        <v>2785</v>
      </c>
      <c r="CG15" s="407">
        <f t="shared" si="14"/>
        <v>2924</v>
      </c>
      <c r="CH15" s="407">
        <f t="shared" si="14"/>
        <v>2997</v>
      </c>
      <c r="CI15" s="439">
        <f t="shared" si="14"/>
        <v>3073</v>
      </c>
      <c r="CJ15" s="402">
        <v>1.69</v>
      </c>
      <c r="CK15" s="403">
        <f t="shared" si="15"/>
        <v>1.8167499999999999</v>
      </c>
      <c r="CL15" s="403">
        <f t="shared" si="33"/>
        <v>1.9075874999999998</v>
      </c>
      <c r="CM15" s="403">
        <f t="shared" si="34"/>
        <v>2.0029668749999998</v>
      </c>
      <c r="CN15" s="403">
        <f t="shared" si="35"/>
        <v>2.0530410468749998</v>
      </c>
      <c r="CO15" s="404">
        <f t="shared" si="36"/>
        <v>2.1043670730468746</v>
      </c>
    </row>
    <row r="16" spans="1:93" s="340" customFormat="1" x14ac:dyDescent="0.2">
      <c r="A16" s="679"/>
      <c r="B16" s="332" t="s">
        <v>415</v>
      </c>
      <c r="C16" s="333" t="s">
        <v>195</v>
      </c>
      <c r="D16" s="1115">
        <v>1827</v>
      </c>
      <c r="E16" s="1116">
        <v>1929</v>
      </c>
      <c r="F16" s="1116">
        <v>2014</v>
      </c>
      <c r="G16" s="1116">
        <v>2100</v>
      </c>
      <c r="H16" s="1116">
        <v>2165</v>
      </c>
      <c r="I16" s="1117">
        <v>2230</v>
      </c>
      <c r="J16" s="343">
        <f t="shared" si="16"/>
        <v>1282</v>
      </c>
      <c r="K16" s="344">
        <f t="shared" si="0"/>
        <v>1354</v>
      </c>
      <c r="L16" s="344">
        <f t="shared" si="0"/>
        <v>1413</v>
      </c>
      <c r="M16" s="344">
        <f t="shared" si="0"/>
        <v>1473</v>
      </c>
      <c r="N16" s="344">
        <f t="shared" si="0"/>
        <v>1519</v>
      </c>
      <c r="O16" s="414">
        <f t="shared" si="0"/>
        <v>1565</v>
      </c>
      <c r="P16" s="343">
        <f t="shared" si="17"/>
        <v>2101.0499999999997</v>
      </c>
      <c r="Q16" s="344">
        <f t="shared" si="1"/>
        <v>2218.35</v>
      </c>
      <c r="R16" s="344">
        <f t="shared" si="1"/>
        <v>2316.1</v>
      </c>
      <c r="S16" s="344">
        <f t="shared" si="1"/>
        <v>2415</v>
      </c>
      <c r="T16" s="344">
        <f t="shared" si="1"/>
        <v>2489.75</v>
      </c>
      <c r="U16" s="345">
        <f t="shared" si="1"/>
        <v>2564.5</v>
      </c>
      <c r="V16" s="474">
        <f t="shared" si="18"/>
        <v>1474</v>
      </c>
      <c r="W16" s="344">
        <f t="shared" si="2"/>
        <v>1556</v>
      </c>
      <c r="X16" s="344">
        <f t="shared" si="3"/>
        <v>1625</v>
      </c>
      <c r="Y16" s="344">
        <f t="shared" si="4"/>
        <v>1694</v>
      </c>
      <c r="Z16" s="344">
        <f t="shared" si="5"/>
        <v>1747</v>
      </c>
      <c r="AA16" s="414">
        <f t="shared" si="6"/>
        <v>1799</v>
      </c>
      <c r="AB16" s="257">
        <f t="shared" si="19"/>
        <v>2626.3124999999995</v>
      </c>
      <c r="AC16" s="248">
        <f t="shared" si="7"/>
        <v>2772.9375</v>
      </c>
      <c r="AD16" s="248">
        <f t="shared" si="7"/>
        <v>2895.125</v>
      </c>
      <c r="AE16" s="248">
        <f t="shared" si="7"/>
        <v>3018.75</v>
      </c>
      <c r="AF16" s="248">
        <f t="shared" si="7"/>
        <v>3112.1875</v>
      </c>
      <c r="AG16" s="258">
        <f t="shared" si="7"/>
        <v>3205.625</v>
      </c>
      <c r="AH16" s="452">
        <f t="shared" si="8"/>
        <v>1537</v>
      </c>
      <c r="AI16" s="405">
        <f t="shared" si="8"/>
        <v>1623</v>
      </c>
      <c r="AJ16" s="405">
        <f t="shared" si="8"/>
        <v>1694</v>
      </c>
      <c r="AK16" s="405">
        <f t="shared" si="8"/>
        <v>1766</v>
      </c>
      <c r="AL16" s="405">
        <f t="shared" si="8"/>
        <v>1821</v>
      </c>
      <c r="AM16" s="440">
        <f t="shared" si="8"/>
        <v>1876</v>
      </c>
      <c r="AN16" s="263">
        <f t="shared" si="20"/>
        <v>2957.2343749999995</v>
      </c>
      <c r="AO16" s="264">
        <f t="shared" si="21"/>
        <v>3141.453125</v>
      </c>
      <c r="AP16" s="264">
        <f t="shared" si="22"/>
        <v>3286.34375</v>
      </c>
      <c r="AQ16" s="264">
        <f t="shared" si="23"/>
        <v>3434.8125</v>
      </c>
      <c r="AR16" s="264">
        <f t="shared" si="24"/>
        <v>3534.390625</v>
      </c>
      <c r="AS16" s="265">
        <f t="shared" si="25"/>
        <v>3634.71875</v>
      </c>
      <c r="AT16" s="1139">
        <f t="shared" si="9"/>
        <v>1730</v>
      </c>
      <c r="AU16" s="446">
        <f t="shared" si="9"/>
        <v>1838</v>
      </c>
      <c r="AV16" s="446">
        <f t="shared" si="9"/>
        <v>1923</v>
      </c>
      <c r="AW16" s="446">
        <f t="shared" si="9"/>
        <v>2010</v>
      </c>
      <c r="AX16" s="446">
        <f t="shared" si="9"/>
        <v>2068</v>
      </c>
      <c r="AY16" s="1152">
        <f t="shared" si="9"/>
        <v>2127</v>
      </c>
      <c r="AZ16" s="257">
        <f t="shared" si="26"/>
        <v>3288.1562499999995</v>
      </c>
      <c r="BA16" s="248">
        <f t="shared" si="10"/>
        <v>3509.96875</v>
      </c>
      <c r="BB16" s="248">
        <f t="shared" si="10"/>
        <v>3677.5625</v>
      </c>
      <c r="BC16" s="248">
        <f t="shared" si="10"/>
        <v>3850.875</v>
      </c>
      <c r="BD16" s="248">
        <f t="shared" si="10"/>
        <v>3956.59375</v>
      </c>
      <c r="BE16" s="258">
        <f t="shared" si="10"/>
        <v>4063.8125</v>
      </c>
      <c r="BF16" s="452">
        <f t="shared" si="11"/>
        <v>1924</v>
      </c>
      <c r="BG16" s="405">
        <f t="shared" si="11"/>
        <v>2054</v>
      </c>
      <c r="BH16" s="405">
        <f t="shared" si="11"/>
        <v>2152</v>
      </c>
      <c r="BI16" s="405">
        <f t="shared" si="11"/>
        <v>2253</v>
      </c>
      <c r="BJ16" s="405">
        <f t="shared" si="11"/>
        <v>2315</v>
      </c>
      <c r="BK16" s="440">
        <f t="shared" si="11"/>
        <v>2378</v>
      </c>
      <c r="BL16" s="263">
        <f t="shared" si="27"/>
        <v>3619.0781249999995</v>
      </c>
      <c r="BM16" s="264">
        <f t="shared" si="12"/>
        <v>3878.484375</v>
      </c>
      <c r="BN16" s="264">
        <f t="shared" si="12"/>
        <v>4068.78125</v>
      </c>
      <c r="BO16" s="264">
        <f t="shared" si="12"/>
        <v>4266.9375</v>
      </c>
      <c r="BP16" s="264">
        <f t="shared" si="12"/>
        <v>4378.796875</v>
      </c>
      <c r="BQ16" s="265">
        <f t="shared" si="12"/>
        <v>4492.90625</v>
      </c>
      <c r="BR16" s="1139">
        <f t="shared" si="13"/>
        <v>2118</v>
      </c>
      <c r="BS16" s="446">
        <f t="shared" si="13"/>
        <v>2269</v>
      </c>
      <c r="BT16" s="446">
        <f t="shared" si="13"/>
        <v>2381</v>
      </c>
      <c r="BU16" s="446">
        <f t="shared" si="13"/>
        <v>2497</v>
      </c>
      <c r="BV16" s="446">
        <f t="shared" si="13"/>
        <v>2562</v>
      </c>
      <c r="BW16" s="447">
        <f t="shared" si="13"/>
        <v>2629</v>
      </c>
      <c r="BX16" s="252">
        <v>3950</v>
      </c>
      <c r="BY16" s="387">
        <f t="shared" si="28"/>
        <v>4247</v>
      </c>
      <c r="BZ16" s="387">
        <f t="shared" si="29"/>
        <v>4460</v>
      </c>
      <c r="CA16" s="387">
        <f t="shared" si="30"/>
        <v>4683</v>
      </c>
      <c r="CB16" s="387">
        <f t="shared" si="31"/>
        <v>4801</v>
      </c>
      <c r="CC16" s="388">
        <f t="shared" si="32"/>
        <v>4922</v>
      </c>
      <c r="CD16" s="409">
        <f t="shared" si="14"/>
        <v>2311</v>
      </c>
      <c r="CE16" s="405">
        <f t="shared" si="14"/>
        <v>2485</v>
      </c>
      <c r="CF16" s="405">
        <f t="shared" si="14"/>
        <v>2610</v>
      </c>
      <c r="CG16" s="405">
        <f t="shared" si="14"/>
        <v>2740</v>
      </c>
      <c r="CH16" s="405">
        <f t="shared" si="14"/>
        <v>2809</v>
      </c>
      <c r="CI16" s="440">
        <f t="shared" si="14"/>
        <v>2880</v>
      </c>
      <c r="CJ16" s="246">
        <v>1.58</v>
      </c>
      <c r="CK16" s="389">
        <f t="shared" si="15"/>
        <v>1.6985000000000001</v>
      </c>
      <c r="CL16" s="389">
        <f t="shared" si="33"/>
        <v>1.783425</v>
      </c>
      <c r="CM16" s="389">
        <f t="shared" si="34"/>
        <v>1.87259625</v>
      </c>
      <c r="CN16" s="389">
        <f t="shared" si="35"/>
        <v>1.91941115625</v>
      </c>
      <c r="CO16" s="390">
        <f t="shared" si="36"/>
        <v>1.9673964351562501</v>
      </c>
    </row>
    <row r="17" spans="1:93" s="340" customFormat="1" x14ac:dyDescent="0.2">
      <c r="A17" s="679"/>
      <c r="B17" s="332" t="s">
        <v>224</v>
      </c>
      <c r="C17" s="333" t="s">
        <v>195</v>
      </c>
      <c r="D17" s="1115">
        <v>1632</v>
      </c>
      <c r="E17" s="1116">
        <v>1721</v>
      </c>
      <c r="F17" s="1116">
        <v>1796</v>
      </c>
      <c r="G17" s="1116">
        <v>1872</v>
      </c>
      <c r="H17" s="1116">
        <v>1929</v>
      </c>
      <c r="I17" s="1117">
        <v>1986</v>
      </c>
      <c r="J17" s="343">
        <f t="shared" si="16"/>
        <v>1145</v>
      </c>
      <c r="K17" s="344">
        <f t="shared" si="0"/>
        <v>1208</v>
      </c>
      <c r="L17" s="344">
        <f t="shared" si="0"/>
        <v>1260</v>
      </c>
      <c r="M17" s="344">
        <f t="shared" si="0"/>
        <v>1314</v>
      </c>
      <c r="N17" s="344">
        <f t="shared" si="0"/>
        <v>1354</v>
      </c>
      <c r="O17" s="414">
        <f t="shared" si="0"/>
        <v>1393</v>
      </c>
      <c r="P17" s="343">
        <f t="shared" si="17"/>
        <v>1876.8</v>
      </c>
      <c r="Q17" s="344">
        <f t="shared" si="1"/>
        <v>1979.1499999999999</v>
      </c>
      <c r="R17" s="344">
        <f t="shared" si="1"/>
        <v>2065.3999999999996</v>
      </c>
      <c r="S17" s="344">
        <f t="shared" si="1"/>
        <v>2152.7999999999997</v>
      </c>
      <c r="T17" s="344">
        <f t="shared" si="1"/>
        <v>2218.35</v>
      </c>
      <c r="U17" s="345">
        <f t="shared" si="1"/>
        <v>2283.8999999999996</v>
      </c>
      <c r="V17" s="474">
        <f t="shared" si="18"/>
        <v>1317</v>
      </c>
      <c r="W17" s="344">
        <f t="shared" si="2"/>
        <v>1389</v>
      </c>
      <c r="X17" s="344">
        <f t="shared" si="3"/>
        <v>1449</v>
      </c>
      <c r="Y17" s="344">
        <f t="shared" si="4"/>
        <v>1510</v>
      </c>
      <c r="Z17" s="344">
        <f t="shared" si="5"/>
        <v>1556</v>
      </c>
      <c r="AA17" s="414">
        <f t="shared" si="6"/>
        <v>1602</v>
      </c>
      <c r="AB17" s="257">
        <f t="shared" si="19"/>
        <v>2346</v>
      </c>
      <c r="AC17" s="248">
        <f t="shared" si="7"/>
        <v>2473.9375</v>
      </c>
      <c r="AD17" s="248">
        <f t="shared" si="7"/>
        <v>2581.7499999999995</v>
      </c>
      <c r="AE17" s="248">
        <f t="shared" si="7"/>
        <v>2690.9999999999995</v>
      </c>
      <c r="AF17" s="248">
        <f t="shared" si="7"/>
        <v>2772.9375</v>
      </c>
      <c r="AG17" s="258">
        <f t="shared" si="7"/>
        <v>2854.8749999999995</v>
      </c>
      <c r="AH17" s="452">
        <f t="shared" si="8"/>
        <v>1373</v>
      </c>
      <c r="AI17" s="405">
        <f t="shared" si="8"/>
        <v>1448</v>
      </c>
      <c r="AJ17" s="405">
        <f t="shared" si="8"/>
        <v>1511</v>
      </c>
      <c r="AK17" s="405">
        <f t="shared" si="8"/>
        <v>1575</v>
      </c>
      <c r="AL17" s="405">
        <f t="shared" si="8"/>
        <v>1623</v>
      </c>
      <c r="AM17" s="440">
        <f t="shared" si="8"/>
        <v>1671</v>
      </c>
      <c r="AN17" s="263">
        <f t="shared" si="20"/>
        <v>2734.5</v>
      </c>
      <c r="AO17" s="264">
        <f t="shared" si="21"/>
        <v>2903.703125</v>
      </c>
      <c r="AP17" s="264">
        <f t="shared" si="22"/>
        <v>3037.0624999999995</v>
      </c>
      <c r="AQ17" s="264">
        <f t="shared" si="23"/>
        <v>3174.2499999999995</v>
      </c>
      <c r="AR17" s="264">
        <f t="shared" si="24"/>
        <v>3264.703125</v>
      </c>
      <c r="AS17" s="265">
        <f t="shared" si="25"/>
        <v>3355.9062499999995</v>
      </c>
      <c r="AT17" s="1139">
        <f t="shared" si="9"/>
        <v>1600</v>
      </c>
      <c r="AU17" s="446">
        <f t="shared" si="9"/>
        <v>1699</v>
      </c>
      <c r="AV17" s="446">
        <f t="shared" si="9"/>
        <v>1777</v>
      </c>
      <c r="AW17" s="446">
        <f t="shared" si="9"/>
        <v>1857</v>
      </c>
      <c r="AX17" s="446">
        <f t="shared" si="9"/>
        <v>1910</v>
      </c>
      <c r="AY17" s="1152">
        <f t="shared" si="9"/>
        <v>1964</v>
      </c>
      <c r="AZ17" s="257">
        <f t="shared" si="26"/>
        <v>3123</v>
      </c>
      <c r="BA17" s="248">
        <f t="shared" si="10"/>
        <v>3333.46875</v>
      </c>
      <c r="BB17" s="248">
        <f t="shared" si="10"/>
        <v>3492.3749999999995</v>
      </c>
      <c r="BC17" s="248">
        <f t="shared" si="10"/>
        <v>3657.4999999999995</v>
      </c>
      <c r="BD17" s="248">
        <f t="shared" si="10"/>
        <v>3756.46875</v>
      </c>
      <c r="BE17" s="258">
        <f t="shared" si="10"/>
        <v>3856.9374999999995</v>
      </c>
      <c r="BF17" s="452">
        <f t="shared" si="11"/>
        <v>1827</v>
      </c>
      <c r="BG17" s="405">
        <f t="shared" si="11"/>
        <v>1951</v>
      </c>
      <c r="BH17" s="405">
        <f t="shared" si="11"/>
        <v>2044</v>
      </c>
      <c r="BI17" s="405">
        <f t="shared" si="11"/>
        <v>2140</v>
      </c>
      <c r="BJ17" s="405">
        <f t="shared" si="11"/>
        <v>2198</v>
      </c>
      <c r="BK17" s="440">
        <f t="shared" si="11"/>
        <v>2257</v>
      </c>
      <c r="BL17" s="263">
        <f t="shared" si="27"/>
        <v>3511.5</v>
      </c>
      <c r="BM17" s="264">
        <f t="shared" si="12"/>
        <v>3763.234375</v>
      </c>
      <c r="BN17" s="264">
        <f t="shared" si="12"/>
        <v>3947.6874999999995</v>
      </c>
      <c r="BO17" s="264">
        <f t="shared" si="12"/>
        <v>4140.75</v>
      </c>
      <c r="BP17" s="264">
        <f t="shared" si="12"/>
        <v>4248.234375</v>
      </c>
      <c r="BQ17" s="265">
        <f t="shared" si="12"/>
        <v>4357.96875</v>
      </c>
      <c r="BR17" s="1139">
        <f t="shared" si="13"/>
        <v>2055</v>
      </c>
      <c r="BS17" s="446">
        <f t="shared" si="13"/>
        <v>2202</v>
      </c>
      <c r="BT17" s="446">
        <f t="shared" si="13"/>
        <v>2310</v>
      </c>
      <c r="BU17" s="446">
        <f t="shared" si="13"/>
        <v>2423</v>
      </c>
      <c r="BV17" s="446">
        <f t="shared" si="13"/>
        <v>2486</v>
      </c>
      <c r="BW17" s="447">
        <f t="shared" si="13"/>
        <v>2550</v>
      </c>
      <c r="BX17" s="252">
        <v>3900</v>
      </c>
      <c r="BY17" s="387">
        <f t="shared" si="28"/>
        <v>4193</v>
      </c>
      <c r="BZ17" s="387">
        <f t="shared" si="29"/>
        <v>4403</v>
      </c>
      <c r="CA17" s="387">
        <f t="shared" si="30"/>
        <v>4624</v>
      </c>
      <c r="CB17" s="387">
        <f t="shared" si="31"/>
        <v>4740</v>
      </c>
      <c r="CC17" s="388">
        <f t="shared" si="32"/>
        <v>4859</v>
      </c>
      <c r="CD17" s="409">
        <f t="shared" si="14"/>
        <v>2282</v>
      </c>
      <c r="CE17" s="405">
        <f t="shared" si="14"/>
        <v>2453</v>
      </c>
      <c r="CF17" s="405">
        <f t="shared" si="14"/>
        <v>2576</v>
      </c>
      <c r="CG17" s="405">
        <f t="shared" si="14"/>
        <v>2706</v>
      </c>
      <c r="CH17" s="405">
        <f t="shared" si="14"/>
        <v>2773</v>
      </c>
      <c r="CI17" s="440">
        <f t="shared" si="14"/>
        <v>2843</v>
      </c>
      <c r="CJ17" s="246">
        <v>1.56</v>
      </c>
      <c r="CK17" s="389">
        <f t="shared" si="15"/>
        <v>1.677</v>
      </c>
      <c r="CL17" s="389">
        <f t="shared" si="33"/>
        <v>1.76085</v>
      </c>
      <c r="CM17" s="389">
        <f t="shared" si="34"/>
        <v>1.8488925</v>
      </c>
      <c r="CN17" s="389">
        <f t="shared" si="35"/>
        <v>1.8951148125000001</v>
      </c>
      <c r="CO17" s="390">
        <f t="shared" si="36"/>
        <v>1.9424926828125002</v>
      </c>
    </row>
    <row r="18" spans="1:93" s="340" customFormat="1" ht="15.75" thickBot="1" x14ac:dyDescent="0.25">
      <c r="A18" s="678"/>
      <c r="B18" s="334" t="s">
        <v>209</v>
      </c>
      <c r="C18" s="335" t="s">
        <v>195</v>
      </c>
      <c r="D18" s="1118">
        <v>1554</v>
      </c>
      <c r="E18" s="1119">
        <v>1608</v>
      </c>
      <c r="F18" s="1119">
        <v>1646</v>
      </c>
      <c r="G18" s="1119">
        <v>1687</v>
      </c>
      <c r="H18" s="1119">
        <v>1708</v>
      </c>
      <c r="I18" s="1120">
        <v>1730</v>
      </c>
      <c r="J18" s="421">
        <f t="shared" si="16"/>
        <v>1090</v>
      </c>
      <c r="K18" s="422">
        <f t="shared" si="0"/>
        <v>1128</v>
      </c>
      <c r="L18" s="422">
        <f t="shared" si="0"/>
        <v>1155</v>
      </c>
      <c r="M18" s="422">
        <f t="shared" si="0"/>
        <v>1184</v>
      </c>
      <c r="N18" s="422">
        <f t="shared" si="0"/>
        <v>1198</v>
      </c>
      <c r="O18" s="461">
        <f t="shared" si="0"/>
        <v>1214</v>
      </c>
      <c r="P18" s="1163">
        <f t="shared" si="17"/>
        <v>1787.1</v>
      </c>
      <c r="Q18" s="1164">
        <f t="shared" si="1"/>
        <v>1849.1999999999998</v>
      </c>
      <c r="R18" s="1164">
        <f t="shared" si="1"/>
        <v>1892.8999999999999</v>
      </c>
      <c r="S18" s="1164">
        <f t="shared" si="1"/>
        <v>1940.05</v>
      </c>
      <c r="T18" s="1164">
        <f t="shared" si="1"/>
        <v>1964.1999999999998</v>
      </c>
      <c r="U18" s="1165">
        <f t="shared" si="1"/>
        <v>1989.4999999999998</v>
      </c>
      <c r="V18" s="475">
        <f t="shared" si="18"/>
        <v>1254</v>
      </c>
      <c r="W18" s="422">
        <f t="shared" si="2"/>
        <v>1298</v>
      </c>
      <c r="X18" s="422">
        <f t="shared" si="3"/>
        <v>1328</v>
      </c>
      <c r="Y18" s="422">
        <f t="shared" si="4"/>
        <v>1361</v>
      </c>
      <c r="Z18" s="422">
        <f t="shared" si="5"/>
        <v>1378</v>
      </c>
      <c r="AA18" s="461">
        <f t="shared" si="6"/>
        <v>1396</v>
      </c>
      <c r="AB18" s="260">
        <f t="shared" si="19"/>
        <v>2233.875</v>
      </c>
      <c r="AC18" s="261">
        <f t="shared" si="7"/>
        <v>2311.5</v>
      </c>
      <c r="AD18" s="261">
        <f t="shared" si="7"/>
        <v>2366.125</v>
      </c>
      <c r="AE18" s="261">
        <f t="shared" si="7"/>
        <v>2425.0625</v>
      </c>
      <c r="AF18" s="261">
        <f t="shared" si="7"/>
        <v>2455.25</v>
      </c>
      <c r="AG18" s="262">
        <f t="shared" si="7"/>
        <v>2486.8749999999995</v>
      </c>
      <c r="AH18" s="453">
        <f t="shared" si="8"/>
        <v>1307</v>
      </c>
      <c r="AI18" s="412">
        <f t="shared" si="8"/>
        <v>1353</v>
      </c>
      <c r="AJ18" s="412">
        <f t="shared" si="8"/>
        <v>1385</v>
      </c>
      <c r="AK18" s="412">
        <f t="shared" si="8"/>
        <v>1419</v>
      </c>
      <c r="AL18" s="412">
        <f t="shared" si="8"/>
        <v>1437</v>
      </c>
      <c r="AM18" s="441">
        <f t="shared" si="8"/>
        <v>1455</v>
      </c>
      <c r="AN18" s="269">
        <f t="shared" si="20"/>
        <v>2637.90625</v>
      </c>
      <c r="AO18" s="270">
        <f t="shared" si="21"/>
        <v>2768.375</v>
      </c>
      <c r="AP18" s="270">
        <f t="shared" si="22"/>
        <v>2861.09375</v>
      </c>
      <c r="AQ18" s="270">
        <f t="shared" si="23"/>
        <v>2959.796875</v>
      </c>
      <c r="AR18" s="270">
        <f t="shared" si="24"/>
        <v>3011.1875</v>
      </c>
      <c r="AS18" s="271">
        <f t="shared" si="25"/>
        <v>3064.1562499999995</v>
      </c>
      <c r="AT18" s="1140">
        <f t="shared" si="9"/>
        <v>1544</v>
      </c>
      <c r="AU18" s="449">
        <f t="shared" si="9"/>
        <v>1620</v>
      </c>
      <c r="AV18" s="449">
        <f t="shared" si="9"/>
        <v>1674</v>
      </c>
      <c r="AW18" s="449">
        <f t="shared" si="9"/>
        <v>1732</v>
      </c>
      <c r="AX18" s="449">
        <f t="shared" si="9"/>
        <v>1762</v>
      </c>
      <c r="AY18" s="1153">
        <f t="shared" si="9"/>
        <v>1793</v>
      </c>
      <c r="AZ18" s="260">
        <f t="shared" si="26"/>
        <v>3041.9375</v>
      </c>
      <c r="BA18" s="261">
        <f t="shared" si="10"/>
        <v>3225.25</v>
      </c>
      <c r="BB18" s="261">
        <f t="shared" si="10"/>
        <v>3356.0625</v>
      </c>
      <c r="BC18" s="261">
        <f t="shared" si="10"/>
        <v>3494.53125</v>
      </c>
      <c r="BD18" s="261">
        <f t="shared" si="10"/>
        <v>3567.125</v>
      </c>
      <c r="BE18" s="262">
        <f t="shared" si="10"/>
        <v>3641.4374999999995</v>
      </c>
      <c r="BF18" s="453">
        <f t="shared" si="11"/>
        <v>1780</v>
      </c>
      <c r="BG18" s="412">
        <f t="shared" si="11"/>
        <v>1887</v>
      </c>
      <c r="BH18" s="412">
        <f t="shared" si="11"/>
        <v>1964</v>
      </c>
      <c r="BI18" s="412">
        <f t="shared" si="11"/>
        <v>2045</v>
      </c>
      <c r="BJ18" s="412">
        <f t="shared" si="11"/>
        <v>2087</v>
      </c>
      <c r="BK18" s="441">
        <f t="shared" si="11"/>
        <v>2131</v>
      </c>
      <c r="BL18" s="269">
        <f t="shared" si="27"/>
        <v>3445.96875</v>
      </c>
      <c r="BM18" s="270">
        <f t="shared" si="12"/>
        <v>3682.125</v>
      </c>
      <c r="BN18" s="270">
        <f t="shared" si="12"/>
        <v>3851.03125</v>
      </c>
      <c r="BO18" s="270">
        <f t="shared" si="12"/>
        <v>4029.265625</v>
      </c>
      <c r="BP18" s="270">
        <f t="shared" si="12"/>
        <v>4123.0625</v>
      </c>
      <c r="BQ18" s="271">
        <f t="shared" si="12"/>
        <v>4218.71875</v>
      </c>
      <c r="BR18" s="1140">
        <f t="shared" si="13"/>
        <v>2016</v>
      </c>
      <c r="BS18" s="449">
        <f t="shared" si="13"/>
        <v>2155</v>
      </c>
      <c r="BT18" s="449">
        <f t="shared" si="13"/>
        <v>2253</v>
      </c>
      <c r="BU18" s="449">
        <f t="shared" si="13"/>
        <v>2358</v>
      </c>
      <c r="BV18" s="449">
        <f t="shared" si="13"/>
        <v>2412</v>
      </c>
      <c r="BW18" s="450">
        <f t="shared" si="13"/>
        <v>2468</v>
      </c>
      <c r="BX18" s="253">
        <v>3850</v>
      </c>
      <c r="BY18" s="431">
        <f t="shared" si="28"/>
        <v>4139</v>
      </c>
      <c r="BZ18" s="431">
        <f t="shared" si="29"/>
        <v>4346</v>
      </c>
      <c r="CA18" s="431">
        <f t="shared" si="30"/>
        <v>4564</v>
      </c>
      <c r="CB18" s="431">
        <f t="shared" si="31"/>
        <v>4679</v>
      </c>
      <c r="CC18" s="433">
        <f t="shared" si="32"/>
        <v>4796</v>
      </c>
      <c r="CD18" s="411">
        <f t="shared" si="14"/>
        <v>2253</v>
      </c>
      <c r="CE18" s="412">
        <f t="shared" si="14"/>
        <v>2422</v>
      </c>
      <c r="CF18" s="412">
        <f t="shared" si="14"/>
        <v>2543</v>
      </c>
      <c r="CG18" s="412">
        <f t="shared" si="14"/>
        <v>2670</v>
      </c>
      <c r="CH18" s="412">
        <f t="shared" si="14"/>
        <v>2738</v>
      </c>
      <c r="CI18" s="441">
        <f t="shared" si="14"/>
        <v>2806</v>
      </c>
      <c r="CJ18" s="247">
        <v>1.54</v>
      </c>
      <c r="CK18" s="391">
        <f t="shared" si="15"/>
        <v>1.6555</v>
      </c>
      <c r="CL18" s="391">
        <f t="shared" si="33"/>
        <v>1.738275</v>
      </c>
      <c r="CM18" s="391">
        <f t="shared" si="34"/>
        <v>1.8251887500000001</v>
      </c>
      <c r="CN18" s="391">
        <f t="shared" si="35"/>
        <v>1.8708184687500002</v>
      </c>
      <c r="CO18" s="392">
        <f t="shared" si="36"/>
        <v>1.9175889304687503</v>
      </c>
    </row>
    <row r="19" spans="1:93" s="340" customFormat="1" ht="25.5" x14ac:dyDescent="0.2">
      <c r="A19" s="677">
        <v>3</v>
      </c>
      <c r="B19" s="330" t="s">
        <v>416</v>
      </c>
      <c r="C19" s="331" t="s">
        <v>417</v>
      </c>
      <c r="D19" s="1112">
        <v>1755</v>
      </c>
      <c r="E19" s="1113">
        <v>1852</v>
      </c>
      <c r="F19" s="1113">
        <v>1933</v>
      </c>
      <c r="G19" s="1113">
        <v>2016</v>
      </c>
      <c r="H19" s="1113">
        <v>2078</v>
      </c>
      <c r="I19" s="1114">
        <v>2140</v>
      </c>
      <c r="J19" s="418">
        <f t="shared" si="16"/>
        <v>1231</v>
      </c>
      <c r="K19" s="419">
        <f t="shared" si="0"/>
        <v>1299</v>
      </c>
      <c r="L19" s="419">
        <f t="shared" si="0"/>
        <v>1356</v>
      </c>
      <c r="M19" s="419">
        <f t="shared" si="0"/>
        <v>1415</v>
      </c>
      <c r="N19" s="419">
        <f t="shared" si="0"/>
        <v>1458</v>
      </c>
      <c r="O19" s="460">
        <f t="shared" si="0"/>
        <v>1501</v>
      </c>
      <c r="P19" s="418">
        <f t="shared" si="17"/>
        <v>2018.2499999999998</v>
      </c>
      <c r="Q19" s="419">
        <f t="shared" si="1"/>
        <v>2129.7999999999997</v>
      </c>
      <c r="R19" s="419">
        <f t="shared" si="1"/>
        <v>2222.9499999999998</v>
      </c>
      <c r="S19" s="419">
        <f t="shared" si="1"/>
        <v>2318.3999999999996</v>
      </c>
      <c r="T19" s="419">
        <f t="shared" si="1"/>
        <v>2389.6999999999998</v>
      </c>
      <c r="U19" s="420">
        <f t="shared" si="1"/>
        <v>2461</v>
      </c>
      <c r="V19" s="473">
        <f t="shared" si="18"/>
        <v>1416</v>
      </c>
      <c r="W19" s="419">
        <f t="shared" si="2"/>
        <v>1494</v>
      </c>
      <c r="X19" s="419">
        <f t="shared" si="3"/>
        <v>1560</v>
      </c>
      <c r="Y19" s="419">
        <f t="shared" si="4"/>
        <v>1627</v>
      </c>
      <c r="Z19" s="419">
        <f t="shared" si="5"/>
        <v>1677</v>
      </c>
      <c r="AA19" s="460">
        <f t="shared" si="6"/>
        <v>1727</v>
      </c>
      <c r="AB19" s="415">
        <f t="shared" si="19"/>
        <v>2522.8124999999995</v>
      </c>
      <c r="AC19" s="416">
        <f t="shared" si="7"/>
        <v>2662.2499999999995</v>
      </c>
      <c r="AD19" s="416">
        <f t="shared" si="7"/>
        <v>2778.6875</v>
      </c>
      <c r="AE19" s="416">
        <f t="shared" si="7"/>
        <v>2897.9999999999995</v>
      </c>
      <c r="AF19" s="416">
        <f t="shared" si="7"/>
        <v>2987.125</v>
      </c>
      <c r="AG19" s="417">
        <f t="shared" si="7"/>
        <v>3076.25</v>
      </c>
      <c r="AH19" s="451">
        <f t="shared" si="8"/>
        <v>1476</v>
      </c>
      <c r="AI19" s="407">
        <f t="shared" si="8"/>
        <v>1558</v>
      </c>
      <c r="AJ19" s="407">
        <f t="shared" si="8"/>
        <v>1626</v>
      </c>
      <c r="AK19" s="407">
        <f t="shared" si="8"/>
        <v>1696</v>
      </c>
      <c r="AL19" s="407">
        <f t="shared" si="8"/>
        <v>1748</v>
      </c>
      <c r="AM19" s="439">
        <f t="shared" si="8"/>
        <v>1800</v>
      </c>
      <c r="AN19" s="429">
        <f t="shared" si="20"/>
        <v>2879.6093749999995</v>
      </c>
      <c r="AO19" s="434">
        <f t="shared" si="21"/>
        <v>3058.4374999999995</v>
      </c>
      <c r="AP19" s="434">
        <f t="shared" si="22"/>
        <v>3199.015625</v>
      </c>
      <c r="AQ19" s="434">
        <f t="shared" si="23"/>
        <v>3344.2499999999995</v>
      </c>
      <c r="AR19" s="434">
        <f t="shared" si="24"/>
        <v>3440.59375</v>
      </c>
      <c r="AS19" s="438">
        <f t="shared" si="25"/>
        <v>3537.6875</v>
      </c>
      <c r="AT19" s="1138">
        <f t="shared" si="9"/>
        <v>1685</v>
      </c>
      <c r="AU19" s="443">
        <f t="shared" si="9"/>
        <v>1790</v>
      </c>
      <c r="AV19" s="443">
        <f t="shared" si="9"/>
        <v>1872</v>
      </c>
      <c r="AW19" s="443">
        <f t="shared" si="9"/>
        <v>1957</v>
      </c>
      <c r="AX19" s="443">
        <f t="shared" si="9"/>
        <v>2013</v>
      </c>
      <c r="AY19" s="1151">
        <f t="shared" si="9"/>
        <v>2070</v>
      </c>
      <c r="AZ19" s="415">
        <f t="shared" si="26"/>
        <v>3236.4062499999995</v>
      </c>
      <c r="BA19" s="416">
        <f t="shared" si="10"/>
        <v>3454.6249999999995</v>
      </c>
      <c r="BB19" s="416">
        <f t="shared" si="10"/>
        <v>3619.34375</v>
      </c>
      <c r="BC19" s="416">
        <f t="shared" si="10"/>
        <v>3790.4999999999995</v>
      </c>
      <c r="BD19" s="416">
        <f t="shared" si="10"/>
        <v>3894.0625</v>
      </c>
      <c r="BE19" s="417">
        <f t="shared" si="10"/>
        <v>3999.125</v>
      </c>
      <c r="BF19" s="451">
        <f t="shared" si="11"/>
        <v>1894</v>
      </c>
      <c r="BG19" s="407">
        <f t="shared" si="11"/>
        <v>2021</v>
      </c>
      <c r="BH19" s="407">
        <f t="shared" si="11"/>
        <v>2118</v>
      </c>
      <c r="BI19" s="407">
        <f t="shared" si="11"/>
        <v>2218</v>
      </c>
      <c r="BJ19" s="407">
        <f t="shared" si="11"/>
        <v>2279</v>
      </c>
      <c r="BK19" s="439">
        <f t="shared" si="11"/>
        <v>2340</v>
      </c>
      <c r="BL19" s="429">
        <f t="shared" si="27"/>
        <v>3593.2031249999995</v>
      </c>
      <c r="BM19" s="434">
        <f t="shared" si="12"/>
        <v>3850.8124999999995</v>
      </c>
      <c r="BN19" s="434">
        <f t="shared" si="12"/>
        <v>4039.671875</v>
      </c>
      <c r="BO19" s="434">
        <f t="shared" si="12"/>
        <v>4236.75</v>
      </c>
      <c r="BP19" s="434">
        <f t="shared" si="12"/>
        <v>4347.53125</v>
      </c>
      <c r="BQ19" s="438">
        <f t="shared" si="12"/>
        <v>4460.5625</v>
      </c>
      <c r="BR19" s="1138">
        <f t="shared" si="13"/>
        <v>2103</v>
      </c>
      <c r="BS19" s="443">
        <f t="shared" si="13"/>
        <v>2253</v>
      </c>
      <c r="BT19" s="443">
        <f t="shared" si="13"/>
        <v>2364</v>
      </c>
      <c r="BU19" s="443">
        <f t="shared" si="13"/>
        <v>2479</v>
      </c>
      <c r="BV19" s="443">
        <f t="shared" si="13"/>
        <v>2544</v>
      </c>
      <c r="BW19" s="444">
        <f t="shared" si="13"/>
        <v>2610</v>
      </c>
      <c r="BX19" s="430">
        <v>3950</v>
      </c>
      <c r="BY19" s="426">
        <f t="shared" si="28"/>
        <v>4247</v>
      </c>
      <c r="BZ19" s="426">
        <f t="shared" si="29"/>
        <v>4460</v>
      </c>
      <c r="CA19" s="426">
        <f t="shared" si="30"/>
        <v>4683</v>
      </c>
      <c r="CB19" s="426">
        <f t="shared" si="31"/>
        <v>4801</v>
      </c>
      <c r="CC19" s="428">
        <f t="shared" si="32"/>
        <v>4922</v>
      </c>
      <c r="CD19" s="406">
        <f t="shared" si="14"/>
        <v>2311</v>
      </c>
      <c r="CE19" s="407">
        <f t="shared" si="14"/>
        <v>2485</v>
      </c>
      <c r="CF19" s="407">
        <f t="shared" si="14"/>
        <v>2610</v>
      </c>
      <c r="CG19" s="407">
        <f t="shared" si="14"/>
        <v>2740</v>
      </c>
      <c r="CH19" s="407">
        <f t="shared" si="14"/>
        <v>2809</v>
      </c>
      <c r="CI19" s="439">
        <f t="shared" si="14"/>
        <v>2880</v>
      </c>
      <c r="CJ19" s="402">
        <v>1.58</v>
      </c>
      <c r="CK19" s="403">
        <f t="shared" si="15"/>
        <v>1.6985000000000001</v>
      </c>
      <c r="CL19" s="403">
        <f t="shared" si="33"/>
        <v>1.783425</v>
      </c>
      <c r="CM19" s="403">
        <f t="shared" si="34"/>
        <v>1.87259625</v>
      </c>
      <c r="CN19" s="403">
        <f t="shared" si="35"/>
        <v>1.91941115625</v>
      </c>
      <c r="CO19" s="404">
        <f t="shared" si="36"/>
        <v>1.9673964351562501</v>
      </c>
    </row>
    <row r="20" spans="1:93" s="340" customFormat="1" x14ac:dyDescent="0.2">
      <c r="A20" s="679"/>
      <c r="B20" s="332" t="s">
        <v>211</v>
      </c>
      <c r="C20" s="333" t="s">
        <v>417</v>
      </c>
      <c r="D20" s="1115">
        <v>1618</v>
      </c>
      <c r="E20" s="1116">
        <v>1707</v>
      </c>
      <c r="F20" s="1116">
        <v>1781</v>
      </c>
      <c r="G20" s="1116">
        <v>1856</v>
      </c>
      <c r="H20" s="1116">
        <v>1913</v>
      </c>
      <c r="I20" s="1117">
        <v>1969</v>
      </c>
      <c r="J20" s="343">
        <f t="shared" si="16"/>
        <v>1135</v>
      </c>
      <c r="K20" s="344">
        <f t="shared" si="0"/>
        <v>1198</v>
      </c>
      <c r="L20" s="344">
        <f t="shared" si="0"/>
        <v>1250</v>
      </c>
      <c r="M20" s="344">
        <f t="shared" si="0"/>
        <v>1302</v>
      </c>
      <c r="N20" s="344">
        <f t="shared" si="0"/>
        <v>1342</v>
      </c>
      <c r="O20" s="414">
        <f t="shared" si="0"/>
        <v>1382</v>
      </c>
      <c r="P20" s="343">
        <f t="shared" si="17"/>
        <v>1860.6999999999998</v>
      </c>
      <c r="Q20" s="344">
        <f t="shared" si="1"/>
        <v>1963.05</v>
      </c>
      <c r="R20" s="344">
        <f t="shared" si="1"/>
        <v>2048.1499999999996</v>
      </c>
      <c r="S20" s="344">
        <f t="shared" si="1"/>
        <v>2134.3999999999996</v>
      </c>
      <c r="T20" s="344">
        <f t="shared" si="1"/>
        <v>2199.9499999999998</v>
      </c>
      <c r="U20" s="345">
        <f t="shared" si="1"/>
        <v>2264.35</v>
      </c>
      <c r="V20" s="474">
        <f t="shared" si="18"/>
        <v>1306</v>
      </c>
      <c r="W20" s="344">
        <f t="shared" si="2"/>
        <v>1377</v>
      </c>
      <c r="X20" s="344">
        <f t="shared" si="3"/>
        <v>1437</v>
      </c>
      <c r="Y20" s="344">
        <f t="shared" si="4"/>
        <v>1498</v>
      </c>
      <c r="Z20" s="344">
        <f t="shared" si="5"/>
        <v>1544</v>
      </c>
      <c r="AA20" s="414">
        <f t="shared" si="6"/>
        <v>1589</v>
      </c>
      <c r="AB20" s="257">
        <f t="shared" si="19"/>
        <v>2325.875</v>
      </c>
      <c r="AC20" s="248">
        <f t="shared" si="7"/>
        <v>2453.8125</v>
      </c>
      <c r="AD20" s="248">
        <f t="shared" si="7"/>
        <v>2560.1874999999995</v>
      </c>
      <c r="AE20" s="248">
        <f t="shared" si="7"/>
        <v>2667.9999999999995</v>
      </c>
      <c r="AF20" s="248">
        <f t="shared" si="7"/>
        <v>2749.9375</v>
      </c>
      <c r="AG20" s="258">
        <f t="shared" si="7"/>
        <v>2830.4375</v>
      </c>
      <c r="AH20" s="452">
        <f t="shared" si="8"/>
        <v>1361</v>
      </c>
      <c r="AI20" s="405">
        <f t="shared" si="8"/>
        <v>1436</v>
      </c>
      <c r="AJ20" s="405">
        <f t="shared" si="8"/>
        <v>1498</v>
      </c>
      <c r="AK20" s="405">
        <f t="shared" si="8"/>
        <v>1561</v>
      </c>
      <c r="AL20" s="405">
        <f t="shared" si="8"/>
        <v>1609</v>
      </c>
      <c r="AM20" s="440">
        <f t="shared" si="8"/>
        <v>1656</v>
      </c>
      <c r="AN20" s="263">
        <f t="shared" si="20"/>
        <v>2719.40625</v>
      </c>
      <c r="AO20" s="264">
        <f t="shared" si="21"/>
        <v>2888.609375</v>
      </c>
      <c r="AP20" s="264">
        <f t="shared" si="22"/>
        <v>3020.8906249999995</v>
      </c>
      <c r="AQ20" s="264">
        <f t="shared" si="23"/>
        <v>3156.9999999999995</v>
      </c>
      <c r="AR20" s="264">
        <f t="shared" si="24"/>
        <v>3247.453125</v>
      </c>
      <c r="AS20" s="265">
        <f t="shared" si="25"/>
        <v>3337.578125</v>
      </c>
      <c r="AT20" s="1139">
        <f t="shared" si="9"/>
        <v>1591</v>
      </c>
      <c r="AU20" s="446">
        <f t="shared" si="9"/>
        <v>1690</v>
      </c>
      <c r="AV20" s="446">
        <f t="shared" si="9"/>
        <v>1768</v>
      </c>
      <c r="AW20" s="446">
        <f t="shared" si="9"/>
        <v>1847</v>
      </c>
      <c r="AX20" s="446">
        <f t="shared" si="9"/>
        <v>1900</v>
      </c>
      <c r="AY20" s="1152">
        <f t="shared" si="9"/>
        <v>1953</v>
      </c>
      <c r="AZ20" s="257">
        <f t="shared" si="26"/>
        <v>3112.9375</v>
      </c>
      <c r="BA20" s="248">
        <f t="shared" si="10"/>
        <v>3323.40625</v>
      </c>
      <c r="BB20" s="248">
        <f t="shared" si="10"/>
        <v>3481.5937499999995</v>
      </c>
      <c r="BC20" s="248">
        <f t="shared" si="10"/>
        <v>3645.9999999999995</v>
      </c>
      <c r="BD20" s="248">
        <f t="shared" si="10"/>
        <v>3744.96875</v>
      </c>
      <c r="BE20" s="258">
        <f t="shared" si="10"/>
        <v>3844.71875</v>
      </c>
      <c r="BF20" s="452">
        <f t="shared" si="11"/>
        <v>1822</v>
      </c>
      <c r="BG20" s="405">
        <f t="shared" si="11"/>
        <v>1945</v>
      </c>
      <c r="BH20" s="405">
        <f t="shared" si="11"/>
        <v>2037</v>
      </c>
      <c r="BI20" s="405">
        <f t="shared" si="11"/>
        <v>2133</v>
      </c>
      <c r="BJ20" s="405">
        <f t="shared" si="11"/>
        <v>2191</v>
      </c>
      <c r="BK20" s="440">
        <f t="shared" si="11"/>
        <v>2250</v>
      </c>
      <c r="BL20" s="263">
        <f t="shared" si="27"/>
        <v>3506.46875</v>
      </c>
      <c r="BM20" s="264">
        <f t="shared" si="12"/>
        <v>3758.203125</v>
      </c>
      <c r="BN20" s="264">
        <f t="shared" si="12"/>
        <v>3942.2968749999995</v>
      </c>
      <c r="BO20" s="264">
        <f t="shared" si="12"/>
        <v>4135</v>
      </c>
      <c r="BP20" s="264">
        <f t="shared" si="12"/>
        <v>4242.484375</v>
      </c>
      <c r="BQ20" s="265">
        <f t="shared" si="12"/>
        <v>4351.859375</v>
      </c>
      <c r="BR20" s="1139">
        <f t="shared" si="13"/>
        <v>2052</v>
      </c>
      <c r="BS20" s="446">
        <f t="shared" si="13"/>
        <v>2199</v>
      </c>
      <c r="BT20" s="446">
        <f t="shared" si="13"/>
        <v>2307</v>
      </c>
      <c r="BU20" s="446">
        <f t="shared" si="13"/>
        <v>2419</v>
      </c>
      <c r="BV20" s="446">
        <f t="shared" si="13"/>
        <v>2482</v>
      </c>
      <c r="BW20" s="447">
        <f t="shared" si="13"/>
        <v>2546</v>
      </c>
      <c r="BX20" s="252">
        <v>3900</v>
      </c>
      <c r="BY20" s="387">
        <f t="shared" si="28"/>
        <v>4193</v>
      </c>
      <c r="BZ20" s="387">
        <f t="shared" si="29"/>
        <v>4403</v>
      </c>
      <c r="CA20" s="387">
        <f t="shared" si="30"/>
        <v>4624</v>
      </c>
      <c r="CB20" s="387">
        <f t="shared" si="31"/>
        <v>4740</v>
      </c>
      <c r="CC20" s="388">
        <f t="shared" si="32"/>
        <v>4859</v>
      </c>
      <c r="CD20" s="409">
        <f t="shared" si="14"/>
        <v>2282</v>
      </c>
      <c r="CE20" s="405">
        <f t="shared" si="14"/>
        <v>2453</v>
      </c>
      <c r="CF20" s="405">
        <f t="shared" si="14"/>
        <v>2576</v>
      </c>
      <c r="CG20" s="405">
        <f t="shared" si="14"/>
        <v>2706</v>
      </c>
      <c r="CH20" s="405">
        <f t="shared" si="14"/>
        <v>2773</v>
      </c>
      <c r="CI20" s="440">
        <f t="shared" si="14"/>
        <v>2843</v>
      </c>
      <c r="CJ20" s="246">
        <v>1.56</v>
      </c>
      <c r="CK20" s="389">
        <f t="shared" si="15"/>
        <v>1.677</v>
      </c>
      <c r="CL20" s="389">
        <f t="shared" si="33"/>
        <v>1.76085</v>
      </c>
      <c r="CM20" s="389">
        <f t="shared" si="34"/>
        <v>1.8488925</v>
      </c>
      <c r="CN20" s="389">
        <f t="shared" si="35"/>
        <v>1.8951148125000001</v>
      </c>
      <c r="CO20" s="390">
        <f t="shared" si="36"/>
        <v>1.9424926828125002</v>
      </c>
    </row>
    <row r="21" spans="1:93" s="340" customFormat="1" x14ac:dyDescent="0.2">
      <c r="A21" s="679"/>
      <c r="B21" s="332" t="s">
        <v>212</v>
      </c>
      <c r="C21" s="333" t="s">
        <v>417</v>
      </c>
      <c r="D21" s="1115">
        <v>1554</v>
      </c>
      <c r="E21" s="1116">
        <v>1639</v>
      </c>
      <c r="F21" s="1116">
        <v>1709</v>
      </c>
      <c r="G21" s="1116">
        <v>1781</v>
      </c>
      <c r="H21" s="1116">
        <v>1835</v>
      </c>
      <c r="I21" s="1117">
        <v>1889</v>
      </c>
      <c r="J21" s="343">
        <f t="shared" si="16"/>
        <v>1090</v>
      </c>
      <c r="K21" s="344">
        <f t="shared" si="0"/>
        <v>1150</v>
      </c>
      <c r="L21" s="344">
        <f t="shared" si="0"/>
        <v>1199</v>
      </c>
      <c r="M21" s="344">
        <f t="shared" si="0"/>
        <v>1250</v>
      </c>
      <c r="N21" s="344">
        <f t="shared" si="0"/>
        <v>1288</v>
      </c>
      <c r="O21" s="414">
        <f t="shared" si="0"/>
        <v>1325</v>
      </c>
      <c r="P21" s="343">
        <f t="shared" si="17"/>
        <v>1787.1</v>
      </c>
      <c r="Q21" s="344">
        <f t="shared" si="1"/>
        <v>1884.85</v>
      </c>
      <c r="R21" s="344">
        <f t="shared" si="1"/>
        <v>1965.35</v>
      </c>
      <c r="S21" s="344">
        <f t="shared" si="1"/>
        <v>2048.1499999999996</v>
      </c>
      <c r="T21" s="344">
        <f t="shared" si="1"/>
        <v>2110.25</v>
      </c>
      <c r="U21" s="345">
        <f t="shared" si="1"/>
        <v>2172.35</v>
      </c>
      <c r="V21" s="474">
        <f t="shared" si="18"/>
        <v>1254</v>
      </c>
      <c r="W21" s="344">
        <f t="shared" si="2"/>
        <v>1323</v>
      </c>
      <c r="X21" s="344">
        <f t="shared" si="3"/>
        <v>1379</v>
      </c>
      <c r="Y21" s="344">
        <f t="shared" si="4"/>
        <v>1437</v>
      </c>
      <c r="Z21" s="344">
        <f t="shared" si="5"/>
        <v>1481</v>
      </c>
      <c r="AA21" s="414">
        <f t="shared" si="6"/>
        <v>1524</v>
      </c>
      <c r="AB21" s="257">
        <f t="shared" si="19"/>
        <v>2233.875</v>
      </c>
      <c r="AC21" s="248">
        <f t="shared" si="7"/>
        <v>2356.0625</v>
      </c>
      <c r="AD21" s="248">
        <f t="shared" si="7"/>
        <v>2456.6875</v>
      </c>
      <c r="AE21" s="248">
        <f t="shared" si="7"/>
        <v>2560.1874999999995</v>
      </c>
      <c r="AF21" s="248">
        <f t="shared" si="7"/>
        <v>2637.8125</v>
      </c>
      <c r="AG21" s="258">
        <f t="shared" si="7"/>
        <v>2715.4375</v>
      </c>
      <c r="AH21" s="452">
        <f t="shared" si="8"/>
        <v>1307</v>
      </c>
      <c r="AI21" s="405">
        <f t="shared" si="8"/>
        <v>1379</v>
      </c>
      <c r="AJ21" s="405">
        <f t="shared" si="8"/>
        <v>1438</v>
      </c>
      <c r="AK21" s="405">
        <f t="shared" si="8"/>
        <v>1498</v>
      </c>
      <c r="AL21" s="405">
        <f t="shared" si="8"/>
        <v>1544</v>
      </c>
      <c r="AM21" s="440">
        <f t="shared" si="8"/>
        <v>1589</v>
      </c>
      <c r="AN21" s="263">
        <f t="shared" si="20"/>
        <v>2637.90625</v>
      </c>
      <c r="AO21" s="264">
        <f t="shared" si="21"/>
        <v>2801.796875</v>
      </c>
      <c r="AP21" s="264">
        <f t="shared" si="22"/>
        <v>2929.015625</v>
      </c>
      <c r="AQ21" s="264">
        <f t="shared" si="23"/>
        <v>3061.1406249999995</v>
      </c>
      <c r="AR21" s="264">
        <f t="shared" si="24"/>
        <v>3148.109375</v>
      </c>
      <c r="AS21" s="265">
        <f t="shared" si="25"/>
        <v>3235.578125</v>
      </c>
      <c r="AT21" s="1139">
        <f t="shared" si="9"/>
        <v>1544</v>
      </c>
      <c r="AU21" s="446">
        <f t="shared" si="9"/>
        <v>1640</v>
      </c>
      <c r="AV21" s="446">
        <f t="shared" si="9"/>
        <v>1714</v>
      </c>
      <c r="AW21" s="446">
        <f t="shared" si="9"/>
        <v>1791</v>
      </c>
      <c r="AX21" s="446">
        <f t="shared" si="9"/>
        <v>1842</v>
      </c>
      <c r="AY21" s="1152">
        <f t="shared" si="9"/>
        <v>1893</v>
      </c>
      <c r="AZ21" s="257">
        <f t="shared" si="26"/>
        <v>3041.9375</v>
      </c>
      <c r="BA21" s="248">
        <f t="shared" si="10"/>
        <v>3247.53125</v>
      </c>
      <c r="BB21" s="248">
        <f t="shared" si="10"/>
        <v>3401.34375</v>
      </c>
      <c r="BC21" s="248">
        <f t="shared" si="10"/>
        <v>3562.0937499999995</v>
      </c>
      <c r="BD21" s="248">
        <f t="shared" si="10"/>
        <v>3658.40625</v>
      </c>
      <c r="BE21" s="258">
        <f t="shared" si="10"/>
        <v>3755.71875</v>
      </c>
      <c r="BF21" s="452">
        <f t="shared" si="11"/>
        <v>1780</v>
      </c>
      <c r="BG21" s="405">
        <f t="shared" si="11"/>
        <v>1900</v>
      </c>
      <c r="BH21" s="405">
        <f t="shared" si="11"/>
        <v>1990</v>
      </c>
      <c r="BI21" s="405">
        <f t="shared" si="11"/>
        <v>2084</v>
      </c>
      <c r="BJ21" s="405">
        <f t="shared" si="11"/>
        <v>2141</v>
      </c>
      <c r="BK21" s="440">
        <f t="shared" si="11"/>
        <v>2198</v>
      </c>
      <c r="BL21" s="263">
        <f t="shared" si="27"/>
        <v>3445.96875</v>
      </c>
      <c r="BM21" s="264">
        <f t="shared" si="12"/>
        <v>3693.265625</v>
      </c>
      <c r="BN21" s="264">
        <f t="shared" si="12"/>
        <v>3873.671875</v>
      </c>
      <c r="BO21" s="264">
        <f t="shared" si="12"/>
        <v>4063.0468749999995</v>
      </c>
      <c r="BP21" s="264">
        <f t="shared" si="12"/>
        <v>4168.703125</v>
      </c>
      <c r="BQ21" s="265">
        <f t="shared" si="12"/>
        <v>4275.859375</v>
      </c>
      <c r="BR21" s="1139">
        <f t="shared" si="13"/>
        <v>2016</v>
      </c>
      <c r="BS21" s="446">
        <f t="shared" si="13"/>
        <v>2161</v>
      </c>
      <c r="BT21" s="446">
        <f t="shared" si="13"/>
        <v>2267</v>
      </c>
      <c r="BU21" s="446">
        <f t="shared" si="13"/>
        <v>2377</v>
      </c>
      <c r="BV21" s="446">
        <f t="shared" si="13"/>
        <v>2439</v>
      </c>
      <c r="BW21" s="447">
        <f t="shared" si="13"/>
        <v>2502</v>
      </c>
      <c r="BX21" s="252">
        <v>3850</v>
      </c>
      <c r="BY21" s="387">
        <f t="shared" si="28"/>
        <v>4139</v>
      </c>
      <c r="BZ21" s="387">
        <f t="shared" si="29"/>
        <v>4346</v>
      </c>
      <c r="CA21" s="387">
        <f t="shared" si="30"/>
        <v>4564</v>
      </c>
      <c r="CB21" s="387">
        <f t="shared" si="31"/>
        <v>4679</v>
      </c>
      <c r="CC21" s="388">
        <f t="shared" si="32"/>
        <v>4796</v>
      </c>
      <c r="CD21" s="409">
        <f t="shared" si="14"/>
        <v>2253</v>
      </c>
      <c r="CE21" s="405">
        <f t="shared" si="14"/>
        <v>2422</v>
      </c>
      <c r="CF21" s="405">
        <f t="shared" si="14"/>
        <v>2543</v>
      </c>
      <c r="CG21" s="405">
        <f t="shared" si="14"/>
        <v>2670</v>
      </c>
      <c r="CH21" s="405">
        <f t="shared" si="14"/>
        <v>2738</v>
      </c>
      <c r="CI21" s="440">
        <f t="shared" si="14"/>
        <v>2806</v>
      </c>
      <c r="CJ21" s="246">
        <v>1.54</v>
      </c>
      <c r="CK21" s="389">
        <f t="shared" si="15"/>
        <v>1.6555</v>
      </c>
      <c r="CL21" s="389">
        <f t="shared" si="33"/>
        <v>1.738275</v>
      </c>
      <c r="CM21" s="389">
        <f t="shared" si="34"/>
        <v>1.8251887500000001</v>
      </c>
      <c r="CN21" s="389">
        <f t="shared" si="35"/>
        <v>1.8708184687500002</v>
      </c>
      <c r="CO21" s="390">
        <f t="shared" si="36"/>
        <v>1.9175889304687503</v>
      </c>
    </row>
    <row r="22" spans="1:93" s="340" customFormat="1" ht="15.75" thickBot="1" x14ac:dyDescent="0.25">
      <c r="A22" s="678"/>
      <c r="B22" s="334" t="s">
        <v>213</v>
      </c>
      <c r="C22" s="335" t="s">
        <v>417</v>
      </c>
      <c r="D22" s="1118">
        <v>1516</v>
      </c>
      <c r="E22" s="1119">
        <v>1567</v>
      </c>
      <c r="F22" s="1119">
        <v>1604</v>
      </c>
      <c r="G22" s="1119">
        <v>1643</v>
      </c>
      <c r="H22" s="1119">
        <v>1663</v>
      </c>
      <c r="I22" s="1120">
        <v>1683</v>
      </c>
      <c r="J22" s="421">
        <f t="shared" si="16"/>
        <v>1064</v>
      </c>
      <c r="K22" s="422">
        <f t="shared" si="0"/>
        <v>1100</v>
      </c>
      <c r="L22" s="422">
        <f t="shared" si="0"/>
        <v>1126</v>
      </c>
      <c r="M22" s="422">
        <f t="shared" si="0"/>
        <v>1153</v>
      </c>
      <c r="N22" s="422">
        <f t="shared" si="0"/>
        <v>1167</v>
      </c>
      <c r="O22" s="461">
        <f t="shared" si="0"/>
        <v>1181</v>
      </c>
      <c r="P22" s="421">
        <f t="shared" si="17"/>
        <v>1743.3999999999999</v>
      </c>
      <c r="Q22" s="422">
        <f t="shared" si="1"/>
        <v>1802.05</v>
      </c>
      <c r="R22" s="422">
        <f t="shared" si="1"/>
        <v>1844.6</v>
      </c>
      <c r="S22" s="422">
        <f t="shared" si="1"/>
        <v>1889.4499999999998</v>
      </c>
      <c r="T22" s="422">
        <f t="shared" si="1"/>
        <v>1912.4499999999998</v>
      </c>
      <c r="U22" s="423">
        <f t="shared" si="1"/>
        <v>1935.4499999999998</v>
      </c>
      <c r="V22" s="475">
        <f t="shared" si="18"/>
        <v>1223</v>
      </c>
      <c r="W22" s="422">
        <f t="shared" si="2"/>
        <v>1264</v>
      </c>
      <c r="X22" s="422">
        <f t="shared" si="3"/>
        <v>1294</v>
      </c>
      <c r="Y22" s="422">
        <f t="shared" si="4"/>
        <v>1326</v>
      </c>
      <c r="Z22" s="422">
        <f t="shared" si="5"/>
        <v>1342</v>
      </c>
      <c r="AA22" s="461">
        <f t="shared" si="6"/>
        <v>1358</v>
      </c>
      <c r="AB22" s="260">
        <f t="shared" si="19"/>
        <v>2179.25</v>
      </c>
      <c r="AC22" s="261">
        <f t="shared" si="7"/>
        <v>2252.5625</v>
      </c>
      <c r="AD22" s="261">
        <f t="shared" si="7"/>
        <v>2305.75</v>
      </c>
      <c r="AE22" s="261">
        <f t="shared" si="7"/>
        <v>2361.8125</v>
      </c>
      <c r="AF22" s="261">
        <f t="shared" si="7"/>
        <v>2390.5625</v>
      </c>
      <c r="AG22" s="262">
        <f t="shared" si="7"/>
        <v>2419.3125</v>
      </c>
      <c r="AH22" s="453">
        <f t="shared" si="8"/>
        <v>1275</v>
      </c>
      <c r="AI22" s="412">
        <f t="shared" si="8"/>
        <v>1318</v>
      </c>
      <c r="AJ22" s="412">
        <f t="shared" si="8"/>
        <v>1349</v>
      </c>
      <c r="AK22" s="412">
        <f t="shared" si="8"/>
        <v>1382</v>
      </c>
      <c r="AL22" s="412">
        <f t="shared" si="8"/>
        <v>1399</v>
      </c>
      <c r="AM22" s="441">
        <f t="shared" si="8"/>
        <v>1416</v>
      </c>
      <c r="AN22" s="269">
        <f t="shared" si="20"/>
        <v>2571.9375</v>
      </c>
      <c r="AO22" s="270">
        <f t="shared" si="21"/>
        <v>2697.421875</v>
      </c>
      <c r="AP22" s="270">
        <f t="shared" si="22"/>
        <v>2787.8125</v>
      </c>
      <c r="AQ22" s="270">
        <f t="shared" si="23"/>
        <v>2882.859375</v>
      </c>
      <c r="AR22" s="270">
        <f t="shared" si="24"/>
        <v>2932.421875</v>
      </c>
      <c r="AS22" s="271">
        <f t="shared" si="25"/>
        <v>2982.484375</v>
      </c>
      <c r="AT22" s="1140">
        <f t="shared" si="9"/>
        <v>1505</v>
      </c>
      <c r="AU22" s="449">
        <f t="shared" si="9"/>
        <v>1578</v>
      </c>
      <c r="AV22" s="449">
        <f t="shared" si="9"/>
        <v>1631</v>
      </c>
      <c r="AW22" s="449">
        <f t="shared" si="9"/>
        <v>1687</v>
      </c>
      <c r="AX22" s="449">
        <f t="shared" si="9"/>
        <v>1716</v>
      </c>
      <c r="AY22" s="1153">
        <f t="shared" si="9"/>
        <v>1745</v>
      </c>
      <c r="AZ22" s="260">
        <f t="shared" si="26"/>
        <v>2964.625</v>
      </c>
      <c r="BA22" s="261">
        <f t="shared" si="10"/>
        <v>3142.28125</v>
      </c>
      <c r="BB22" s="261">
        <f t="shared" si="10"/>
        <v>3269.875</v>
      </c>
      <c r="BC22" s="261">
        <f t="shared" si="10"/>
        <v>3403.90625</v>
      </c>
      <c r="BD22" s="261">
        <f t="shared" si="10"/>
        <v>3474.28125</v>
      </c>
      <c r="BE22" s="262">
        <f t="shared" si="10"/>
        <v>3545.65625</v>
      </c>
      <c r="BF22" s="453">
        <f t="shared" si="11"/>
        <v>1735</v>
      </c>
      <c r="BG22" s="412">
        <f t="shared" si="11"/>
        <v>1839</v>
      </c>
      <c r="BH22" s="412">
        <f t="shared" si="11"/>
        <v>1913</v>
      </c>
      <c r="BI22" s="412">
        <f t="shared" si="11"/>
        <v>1992</v>
      </c>
      <c r="BJ22" s="412">
        <f t="shared" si="11"/>
        <v>2033</v>
      </c>
      <c r="BK22" s="441">
        <f t="shared" si="11"/>
        <v>2075</v>
      </c>
      <c r="BL22" s="269">
        <f t="shared" si="27"/>
        <v>3357.3125</v>
      </c>
      <c r="BM22" s="270">
        <f t="shared" si="12"/>
        <v>3587.140625</v>
      </c>
      <c r="BN22" s="270">
        <f t="shared" si="12"/>
        <v>3751.9375</v>
      </c>
      <c r="BO22" s="270">
        <f t="shared" si="12"/>
        <v>3924.953125</v>
      </c>
      <c r="BP22" s="270">
        <f t="shared" si="12"/>
        <v>4016.140625</v>
      </c>
      <c r="BQ22" s="271">
        <f t="shared" si="12"/>
        <v>4108.828125</v>
      </c>
      <c r="BR22" s="1140">
        <f t="shared" si="13"/>
        <v>1965</v>
      </c>
      <c r="BS22" s="449">
        <f t="shared" si="13"/>
        <v>2099</v>
      </c>
      <c r="BT22" s="449">
        <f t="shared" si="13"/>
        <v>2195</v>
      </c>
      <c r="BU22" s="449">
        <f t="shared" si="13"/>
        <v>2297</v>
      </c>
      <c r="BV22" s="449">
        <f t="shared" si="13"/>
        <v>2350</v>
      </c>
      <c r="BW22" s="450">
        <f t="shared" si="13"/>
        <v>2404</v>
      </c>
      <c r="BX22" s="253">
        <v>3750</v>
      </c>
      <c r="BY22" s="431">
        <f t="shared" si="28"/>
        <v>4032</v>
      </c>
      <c r="BZ22" s="431">
        <f t="shared" si="29"/>
        <v>4234</v>
      </c>
      <c r="CA22" s="431">
        <f t="shared" si="30"/>
        <v>4446</v>
      </c>
      <c r="CB22" s="431">
        <f t="shared" si="31"/>
        <v>4558</v>
      </c>
      <c r="CC22" s="433">
        <f t="shared" si="32"/>
        <v>4672</v>
      </c>
      <c r="CD22" s="411">
        <f t="shared" si="14"/>
        <v>2194</v>
      </c>
      <c r="CE22" s="412">
        <f t="shared" si="14"/>
        <v>2359</v>
      </c>
      <c r="CF22" s="412">
        <f t="shared" si="14"/>
        <v>2477</v>
      </c>
      <c r="CG22" s="412">
        <f t="shared" si="14"/>
        <v>2601</v>
      </c>
      <c r="CH22" s="412">
        <f t="shared" si="14"/>
        <v>2667</v>
      </c>
      <c r="CI22" s="441">
        <f t="shared" si="14"/>
        <v>2734</v>
      </c>
      <c r="CJ22" s="247">
        <v>1.5</v>
      </c>
      <c r="CK22" s="391">
        <f t="shared" si="15"/>
        <v>1.6125</v>
      </c>
      <c r="CL22" s="391">
        <f t="shared" si="33"/>
        <v>1.693125</v>
      </c>
      <c r="CM22" s="391">
        <f t="shared" si="34"/>
        <v>1.7777812500000001</v>
      </c>
      <c r="CN22" s="391">
        <f t="shared" si="35"/>
        <v>1.82222578125</v>
      </c>
      <c r="CO22" s="392">
        <f t="shared" si="36"/>
        <v>1.8677814257812499</v>
      </c>
    </row>
    <row r="23" spans="1:93" s="340" customFormat="1" ht="38.25" x14ac:dyDescent="0.2">
      <c r="A23" s="677">
        <v>4</v>
      </c>
      <c r="B23" s="330" t="s">
        <v>418</v>
      </c>
      <c r="C23" s="331" t="s">
        <v>136</v>
      </c>
      <c r="D23" s="1112">
        <v>1755</v>
      </c>
      <c r="E23" s="1113">
        <v>1852</v>
      </c>
      <c r="F23" s="1113">
        <v>1933</v>
      </c>
      <c r="G23" s="1113">
        <v>2016</v>
      </c>
      <c r="H23" s="1113">
        <v>2078</v>
      </c>
      <c r="I23" s="1114">
        <v>2140</v>
      </c>
      <c r="J23" s="418">
        <f t="shared" si="16"/>
        <v>1231</v>
      </c>
      <c r="K23" s="419">
        <f t="shared" si="0"/>
        <v>1299</v>
      </c>
      <c r="L23" s="419">
        <f t="shared" si="0"/>
        <v>1356</v>
      </c>
      <c r="M23" s="419">
        <f t="shared" si="0"/>
        <v>1415</v>
      </c>
      <c r="N23" s="419">
        <f t="shared" si="0"/>
        <v>1458</v>
      </c>
      <c r="O23" s="460">
        <f t="shared" si="0"/>
        <v>1501</v>
      </c>
      <c r="P23" s="418">
        <f t="shared" si="17"/>
        <v>2018.2499999999998</v>
      </c>
      <c r="Q23" s="419">
        <f t="shared" si="1"/>
        <v>2129.7999999999997</v>
      </c>
      <c r="R23" s="419">
        <f t="shared" si="1"/>
        <v>2222.9499999999998</v>
      </c>
      <c r="S23" s="419">
        <f t="shared" si="1"/>
        <v>2318.3999999999996</v>
      </c>
      <c r="T23" s="419">
        <f t="shared" si="1"/>
        <v>2389.6999999999998</v>
      </c>
      <c r="U23" s="420">
        <f t="shared" si="1"/>
        <v>2461</v>
      </c>
      <c r="V23" s="473">
        <f t="shared" si="18"/>
        <v>1416</v>
      </c>
      <c r="W23" s="419">
        <f t="shared" si="2"/>
        <v>1494</v>
      </c>
      <c r="X23" s="419">
        <f t="shared" si="3"/>
        <v>1560</v>
      </c>
      <c r="Y23" s="419">
        <f t="shared" si="4"/>
        <v>1627</v>
      </c>
      <c r="Z23" s="419">
        <f t="shared" si="5"/>
        <v>1677</v>
      </c>
      <c r="AA23" s="460">
        <f t="shared" si="6"/>
        <v>1727</v>
      </c>
      <c r="AB23" s="415">
        <f t="shared" si="19"/>
        <v>2522.8124999999995</v>
      </c>
      <c r="AC23" s="416">
        <f t="shared" si="7"/>
        <v>2662.2499999999995</v>
      </c>
      <c r="AD23" s="416">
        <f t="shared" si="7"/>
        <v>2778.6875</v>
      </c>
      <c r="AE23" s="416">
        <f t="shared" si="7"/>
        <v>2897.9999999999995</v>
      </c>
      <c r="AF23" s="416">
        <f t="shared" si="7"/>
        <v>2987.125</v>
      </c>
      <c r="AG23" s="417">
        <f t="shared" si="7"/>
        <v>3076.25</v>
      </c>
      <c r="AH23" s="451">
        <f t="shared" si="8"/>
        <v>1476</v>
      </c>
      <c r="AI23" s="407">
        <f t="shared" si="8"/>
        <v>1558</v>
      </c>
      <c r="AJ23" s="407">
        <f t="shared" si="8"/>
        <v>1626</v>
      </c>
      <c r="AK23" s="407">
        <f t="shared" si="8"/>
        <v>1696</v>
      </c>
      <c r="AL23" s="407">
        <f t="shared" si="8"/>
        <v>1748</v>
      </c>
      <c r="AM23" s="439">
        <f t="shared" si="8"/>
        <v>1800</v>
      </c>
      <c r="AN23" s="429">
        <f t="shared" si="20"/>
        <v>2867.1093749999995</v>
      </c>
      <c r="AO23" s="434">
        <f t="shared" si="21"/>
        <v>3044.9374999999995</v>
      </c>
      <c r="AP23" s="434">
        <f t="shared" si="22"/>
        <v>3184.765625</v>
      </c>
      <c r="AQ23" s="434">
        <f t="shared" si="23"/>
        <v>3329.4999999999995</v>
      </c>
      <c r="AR23" s="434">
        <f t="shared" si="24"/>
        <v>3425.34375</v>
      </c>
      <c r="AS23" s="438">
        <f t="shared" si="25"/>
        <v>3521.9375</v>
      </c>
      <c r="AT23" s="1138">
        <f t="shared" si="9"/>
        <v>1678</v>
      </c>
      <c r="AU23" s="443">
        <f t="shared" si="9"/>
        <v>1782</v>
      </c>
      <c r="AV23" s="443">
        <f t="shared" si="9"/>
        <v>1864</v>
      </c>
      <c r="AW23" s="443">
        <f t="shared" si="9"/>
        <v>1948</v>
      </c>
      <c r="AX23" s="443">
        <f t="shared" si="9"/>
        <v>2004</v>
      </c>
      <c r="AY23" s="1151">
        <f t="shared" si="9"/>
        <v>2061</v>
      </c>
      <c r="AZ23" s="415">
        <f t="shared" si="26"/>
        <v>3211.4062499999995</v>
      </c>
      <c r="BA23" s="416">
        <f t="shared" si="10"/>
        <v>3427.6249999999995</v>
      </c>
      <c r="BB23" s="416">
        <f t="shared" si="10"/>
        <v>3590.84375</v>
      </c>
      <c r="BC23" s="416">
        <f t="shared" si="10"/>
        <v>3760.9999999999995</v>
      </c>
      <c r="BD23" s="416">
        <f t="shared" si="10"/>
        <v>3863.5625</v>
      </c>
      <c r="BE23" s="417">
        <f t="shared" si="10"/>
        <v>3967.625</v>
      </c>
      <c r="BF23" s="451">
        <f t="shared" si="11"/>
        <v>1879</v>
      </c>
      <c r="BG23" s="407">
        <f t="shared" si="11"/>
        <v>2006</v>
      </c>
      <c r="BH23" s="407">
        <f t="shared" si="11"/>
        <v>2101</v>
      </c>
      <c r="BI23" s="407">
        <f t="shared" si="11"/>
        <v>2201</v>
      </c>
      <c r="BJ23" s="407">
        <f t="shared" si="11"/>
        <v>2261</v>
      </c>
      <c r="BK23" s="439">
        <f t="shared" si="11"/>
        <v>2322</v>
      </c>
      <c r="BL23" s="429">
        <f t="shared" si="27"/>
        <v>3555.7031249999995</v>
      </c>
      <c r="BM23" s="434">
        <f t="shared" si="12"/>
        <v>3810.3124999999995</v>
      </c>
      <c r="BN23" s="434">
        <f t="shared" si="12"/>
        <v>3996.921875</v>
      </c>
      <c r="BO23" s="434">
        <f t="shared" si="12"/>
        <v>4192.5</v>
      </c>
      <c r="BP23" s="434">
        <f t="shared" si="12"/>
        <v>4301.78125</v>
      </c>
      <c r="BQ23" s="438">
        <f t="shared" si="12"/>
        <v>4413.3125</v>
      </c>
      <c r="BR23" s="1138">
        <f t="shared" si="13"/>
        <v>2081</v>
      </c>
      <c r="BS23" s="443">
        <f t="shared" si="13"/>
        <v>2230</v>
      </c>
      <c r="BT23" s="443">
        <f t="shared" si="13"/>
        <v>2339</v>
      </c>
      <c r="BU23" s="443">
        <f t="shared" si="13"/>
        <v>2453</v>
      </c>
      <c r="BV23" s="443">
        <f t="shared" si="13"/>
        <v>2517</v>
      </c>
      <c r="BW23" s="444">
        <f t="shared" si="13"/>
        <v>2582</v>
      </c>
      <c r="BX23" s="430">
        <v>3900</v>
      </c>
      <c r="BY23" s="426">
        <f t="shared" si="28"/>
        <v>4193</v>
      </c>
      <c r="BZ23" s="426">
        <f t="shared" si="29"/>
        <v>4403</v>
      </c>
      <c r="CA23" s="426">
        <f t="shared" si="30"/>
        <v>4624</v>
      </c>
      <c r="CB23" s="426">
        <f t="shared" si="31"/>
        <v>4740</v>
      </c>
      <c r="CC23" s="428">
        <f t="shared" si="32"/>
        <v>4859</v>
      </c>
      <c r="CD23" s="406">
        <f t="shared" si="14"/>
        <v>2282</v>
      </c>
      <c r="CE23" s="407">
        <f t="shared" si="14"/>
        <v>2453</v>
      </c>
      <c r="CF23" s="407">
        <f t="shared" si="14"/>
        <v>2576</v>
      </c>
      <c r="CG23" s="407">
        <f t="shared" si="14"/>
        <v>2706</v>
      </c>
      <c r="CH23" s="407">
        <f t="shared" si="14"/>
        <v>2773</v>
      </c>
      <c r="CI23" s="439">
        <f t="shared" si="14"/>
        <v>2843</v>
      </c>
      <c r="CJ23" s="402">
        <v>1.56</v>
      </c>
      <c r="CK23" s="403">
        <f t="shared" si="15"/>
        <v>1.677</v>
      </c>
      <c r="CL23" s="403">
        <f t="shared" si="33"/>
        <v>1.76085</v>
      </c>
      <c r="CM23" s="403">
        <f t="shared" si="34"/>
        <v>1.8488925</v>
      </c>
      <c r="CN23" s="403">
        <f t="shared" si="35"/>
        <v>1.8951148125000001</v>
      </c>
      <c r="CO23" s="404">
        <f t="shared" si="36"/>
        <v>1.9424926828125002</v>
      </c>
    </row>
    <row r="24" spans="1:93" s="340" customFormat="1" x14ac:dyDescent="0.2">
      <c r="A24" s="679"/>
      <c r="B24" s="332" t="s">
        <v>214</v>
      </c>
      <c r="C24" s="333" t="s">
        <v>136</v>
      </c>
      <c r="D24" s="1115">
        <v>1618</v>
      </c>
      <c r="E24" s="1116">
        <v>1707</v>
      </c>
      <c r="F24" s="1116">
        <v>1781</v>
      </c>
      <c r="G24" s="1116">
        <v>1856</v>
      </c>
      <c r="H24" s="1116">
        <v>1913</v>
      </c>
      <c r="I24" s="1117">
        <v>1969</v>
      </c>
      <c r="J24" s="343">
        <f t="shared" si="16"/>
        <v>1135</v>
      </c>
      <c r="K24" s="344">
        <f t="shared" si="0"/>
        <v>1198</v>
      </c>
      <c r="L24" s="344">
        <f t="shared" si="0"/>
        <v>1250</v>
      </c>
      <c r="M24" s="344">
        <f t="shared" si="0"/>
        <v>1302</v>
      </c>
      <c r="N24" s="344">
        <f t="shared" si="0"/>
        <v>1342</v>
      </c>
      <c r="O24" s="414">
        <f t="shared" si="0"/>
        <v>1382</v>
      </c>
      <c r="P24" s="343">
        <f t="shared" si="17"/>
        <v>1860.6999999999998</v>
      </c>
      <c r="Q24" s="344">
        <f t="shared" si="1"/>
        <v>1963.05</v>
      </c>
      <c r="R24" s="344">
        <f t="shared" si="1"/>
        <v>2048.1499999999996</v>
      </c>
      <c r="S24" s="344">
        <f t="shared" si="1"/>
        <v>2134.3999999999996</v>
      </c>
      <c r="T24" s="344">
        <f t="shared" si="1"/>
        <v>2199.9499999999998</v>
      </c>
      <c r="U24" s="345">
        <f t="shared" si="1"/>
        <v>2264.35</v>
      </c>
      <c r="V24" s="474">
        <f t="shared" si="18"/>
        <v>1306</v>
      </c>
      <c r="W24" s="344">
        <f t="shared" si="2"/>
        <v>1377</v>
      </c>
      <c r="X24" s="344">
        <f t="shared" si="3"/>
        <v>1437</v>
      </c>
      <c r="Y24" s="344">
        <f t="shared" si="4"/>
        <v>1498</v>
      </c>
      <c r="Z24" s="344">
        <f t="shared" si="5"/>
        <v>1544</v>
      </c>
      <c r="AA24" s="414">
        <f t="shared" si="6"/>
        <v>1589</v>
      </c>
      <c r="AB24" s="257">
        <f t="shared" si="19"/>
        <v>2325.875</v>
      </c>
      <c r="AC24" s="248">
        <f t="shared" si="7"/>
        <v>2453.8125</v>
      </c>
      <c r="AD24" s="248">
        <f t="shared" si="7"/>
        <v>2560.1874999999995</v>
      </c>
      <c r="AE24" s="248">
        <f t="shared" si="7"/>
        <v>2667.9999999999995</v>
      </c>
      <c r="AF24" s="248">
        <f t="shared" si="7"/>
        <v>2749.9375</v>
      </c>
      <c r="AG24" s="258">
        <f t="shared" si="7"/>
        <v>2830.4375</v>
      </c>
      <c r="AH24" s="452">
        <f t="shared" si="8"/>
        <v>1361</v>
      </c>
      <c r="AI24" s="405">
        <f t="shared" si="8"/>
        <v>1436</v>
      </c>
      <c r="AJ24" s="405">
        <f t="shared" si="8"/>
        <v>1498</v>
      </c>
      <c r="AK24" s="405">
        <f t="shared" si="8"/>
        <v>1561</v>
      </c>
      <c r="AL24" s="405">
        <f t="shared" si="8"/>
        <v>1609</v>
      </c>
      <c r="AM24" s="440">
        <f t="shared" si="8"/>
        <v>1656</v>
      </c>
      <c r="AN24" s="263">
        <f t="shared" si="20"/>
        <v>2706.90625</v>
      </c>
      <c r="AO24" s="264">
        <f t="shared" si="21"/>
        <v>2875.109375</v>
      </c>
      <c r="AP24" s="264">
        <f t="shared" si="22"/>
        <v>3006.6406249999995</v>
      </c>
      <c r="AQ24" s="264">
        <f t="shared" si="23"/>
        <v>3141.9999999999995</v>
      </c>
      <c r="AR24" s="264">
        <f t="shared" si="24"/>
        <v>3232.203125</v>
      </c>
      <c r="AS24" s="265">
        <f t="shared" si="25"/>
        <v>3321.828125</v>
      </c>
      <c r="AT24" s="1139">
        <f t="shared" si="9"/>
        <v>1584</v>
      </c>
      <c r="AU24" s="446">
        <f t="shared" si="9"/>
        <v>1682</v>
      </c>
      <c r="AV24" s="446">
        <f t="shared" si="9"/>
        <v>1759</v>
      </c>
      <c r="AW24" s="446">
        <f t="shared" si="9"/>
        <v>1839</v>
      </c>
      <c r="AX24" s="446">
        <f t="shared" si="9"/>
        <v>1891</v>
      </c>
      <c r="AY24" s="1152">
        <f t="shared" si="9"/>
        <v>1944</v>
      </c>
      <c r="AZ24" s="257">
        <f t="shared" si="26"/>
        <v>3087.9375</v>
      </c>
      <c r="BA24" s="248">
        <f t="shared" si="10"/>
        <v>3296.40625</v>
      </c>
      <c r="BB24" s="248">
        <f t="shared" si="10"/>
        <v>3453.0937499999995</v>
      </c>
      <c r="BC24" s="248">
        <f t="shared" si="10"/>
        <v>3615.9999999999995</v>
      </c>
      <c r="BD24" s="248">
        <f t="shared" si="10"/>
        <v>3714.46875</v>
      </c>
      <c r="BE24" s="258">
        <f t="shared" si="10"/>
        <v>3813.21875</v>
      </c>
      <c r="BF24" s="452">
        <f t="shared" si="11"/>
        <v>1807</v>
      </c>
      <c r="BG24" s="405">
        <f t="shared" si="11"/>
        <v>1929</v>
      </c>
      <c r="BH24" s="405">
        <f t="shared" si="11"/>
        <v>2021</v>
      </c>
      <c r="BI24" s="405">
        <f t="shared" si="11"/>
        <v>2116</v>
      </c>
      <c r="BJ24" s="405">
        <f t="shared" si="11"/>
        <v>2173</v>
      </c>
      <c r="BK24" s="440">
        <f t="shared" si="11"/>
        <v>2231</v>
      </c>
      <c r="BL24" s="263">
        <f t="shared" si="27"/>
        <v>3468.96875</v>
      </c>
      <c r="BM24" s="264">
        <f t="shared" si="12"/>
        <v>3717.703125</v>
      </c>
      <c r="BN24" s="264">
        <f t="shared" si="12"/>
        <v>3899.5468749999995</v>
      </c>
      <c r="BO24" s="264">
        <f t="shared" si="12"/>
        <v>4089.9999999999995</v>
      </c>
      <c r="BP24" s="264">
        <f t="shared" si="12"/>
        <v>4196.734375</v>
      </c>
      <c r="BQ24" s="265">
        <f t="shared" si="12"/>
        <v>4304.609375</v>
      </c>
      <c r="BR24" s="1139">
        <f t="shared" si="13"/>
        <v>2030</v>
      </c>
      <c r="BS24" s="446">
        <f t="shared" si="13"/>
        <v>2175</v>
      </c>
      <c r="BT24" s="446">
        <f t="shared" si="13"/>
        <v>2282</v>
      </c>
      <c r="BU24" s="446">
        <f t="shared" si="13"/>
        <v>2393</v>
      </c>
      <c r="BV24" s="446">
        <f t="shared" si="13"/>
        <v>2456</v>
      </c>
      <c r="BW24" s="447">
        <f t="shared" si="13"/>
        <v>2519</v>
      </c>
      <c r="BX24" s="252">
        <v>3850</v>
      </c>
      <c r="BY24" s="387">
        <f t="shared" si="28"/>
        <v>4139</v>
      </c>
      <c r="BZ24" s="387">
        <f t="shared" si="29"/>
        <v>4346</v>
      </c>
      <c r="CA24" s="387">
        <f t="shared" si="30"/>
        <v>4564</v>
      </c>
      <c r="CB24" s="387">
        <f t="shared" si="31"/>
        <v>4679</v>
      </c>
      <c r="CC24" s="388">
        <f t="shared" si="32"/>
        <v>4796</v>
      </c>
      <c r="CD24" s="409">
        <f t="shared" si="14"/>
        <v>2253</v>
      </c>
      <c r="CE24" s="405">
        <f t="shared" si="14"/>
        <v>2422</v>
      </c>
      <c r="CF24" s="405">
        <f t="shared" si="14"/>
        <v>2543</v>
      </c>
      <c r="CG24" s="405">
        <f t="shared" si="14"/>
        <v>2670</v>
      </c>
      <c r="CH24" s="405">
        <f t="shared" si="14"/>
        <v>2738</v>
      </c>
      <c r="CI24" s="440">
        <f t="shared" si="14"/>
        <v>2806</v>
      </c>
      <c r="CJ24" s="246">
        <v>1.54</v>
      </c>
      <c r="CK24" s="389">
        <f t="shared" si="15"/>
        <v>1.6555</v>
      </c>
      <c r="CL24" s="389">
        <f t="shared" si="33"/>
        <v>1.738275</v>
      </c>
      <c r="CM24" s="389">
        <f t="shared" si="34"/>
        <v>1.8251887500000001</v>
      </c>
      <c r="CN24" s="389">
        <f t="shared" si="35"/>
        <v>1.8708184687500002</v>
      </c>
      <c r="CO24" s="390">
        <f t="shared" si="36"/>
        <v>1.9175889304687503</v>
      </c>
    </row>
    <row r="25" spans="1:93" s="340" customFormat="1" x14ac:dyDescent="0.2">
      <c r="A25" s="679"/>
      <c r="B25" s="332" t="s">
        <v>215</v>
      </c>
      <c r="C25" s="333" t="s">
        <v>136</v>
      </c>
      <c r="D25" s="1115">
        <v>1554</v>
      </c>
      <c r="E25" s="1116">
        <v>1639</v>
      </c>
      <c r="F25" s="1116">
        <v>1709</v>
      </c>
      <c r="G25" s="1116">
        <v>1781</v>
      </c>
      <c r="H25" s="1116">
        <v>1835</v>
      </c>
      <c r="I25" s="1117">
        <v>1889</v>
      </c>
      <c r="J25" s="343">
        <f t="shared" si="16"/>
        <v>1090</v>
      </c>
      <c r="K25" s="344">
        <f t="shared" si="0"/>
        <v>1150</v>
      </c>
      <c r="L25" s="344">
        <f t="shared" si="0"/>
        <v>1199</v>
      </c>
      <c r="M25" s="344">
        <f t="shared" si="0"/>
        <v>1250</v>
      </c>
      <c r="N25" s="344">
        <f t="shared" si="0"/>
        <v>1288</v>
      </c>
      <c r="O25" s="414">
        <f t="shared" si="0"/>
        <v>1325</v>
      </c>
      <c r="P25" s="343">
        <f t="shared" si="17"/>
        <v>1787.1</v>
      </c>
      <c r="Q25" s="344">
        <f t="shared" si="1"/>
        <v>1884.85</v>
      </c>
      <c r="R25" s="344">
        <f t="shared" si="1"/>
        <v>1965.35</v>
      </c>
      <c r="S25" s="344">
        <f t="shared" si="1"/>
        <v>2048.1499999999996</v>
      </c>
      <c r="T25" s="344">
        <f t="shared" si="1"/>
        <v>2110.25</v>
      </c>
      <c r="U25" s="345">
        <f t="shared" si="1"/>
        <v>2172.35</v>
      </c>
      <c r="V25" s="474">
        <f t="shared" si="18"/>
        <v>1254</v>
      </c>
      <c r="W25" s="344">
        <f t="shared" si="2"/>
        <v>1323</v>
      </c>
      <c r="X25" s="344">
        <f t="shared" si="3"/>
        <v>1379</v>
      </c>
      <c r="Y25" s="344">
        <f t="shared" si="4"/>
        <v>1437</v>
      </c>
      <c r="Z25" s="344">
        <f t="shared" si="5"/>
        <v>1481</v>
      </c>
      <c r="AA25" s="414">
        <f t="shared" si="6"/>
        <v>1524</v>
      </c>
      <c r="AB25" s="257">
        <f t="shared" si="19"/>
        <v>2233.875</v>
      </c>
      <c r="AC25" s="248">
        <f t="shared" si="7"/>
        <v>2356.0625</v>
      </c>
      <c r="AD25" s="248">
        <f t="shared" si="7"/>
        <v>2456.6875</v>
      </c>
      <c r="AE25" s="248">
        <f t="shared" si="7"/>
        <v>2560.1874999999995</v>
      </c>
      <c r="AF25" s="248">
        <f t="shared" si="7"/>
        <v>2637.8125</v>
      </c>
      <c r="AG25" s="258">
        <f t="shared" si="7"/>
        <v>2715.4375</v>
      </c>
      <c r="AH25" s="452">
        <f t="shared" si="8"/>
        <v>1307</v>
      </c>
      <c r="AI25" s="405">
        <f t="shared" si="8"/>
        <v>1379</v>
      </c>
      <c r="AJ25" s="405">
        <f t="shared" si="8"/>
        <v>1438</v>
      </c>
      <c r="AK25" s="405">
        <f t="shared" si="8"/>
        <v>1498</v>
      </c>
      <c r="AL25" s="405">
        <f t="shared" si="8"/>
        <v>1544</v>
      </c>
      <c r="AM25" s="440">
        <f t="shared" si="8"/>
        <v>1589</v>
      </c>
      <c r="AN25" s="263">
        <f t="shared" si="20"/>
        <v>2612.90625</v>
      </c>
      <c r="AO25" s="264">
        <f t="shared" si="21"/>
        <v>2775.046875</v>
      </c>
      <c r="AP25" s="264">
        <f t="shared" si="22"/>
        <v>2901.015625</v>
      </c>
      <c r="AQ25" s="264">
        <f t="shared" si="23"/>
        <v>3031.6406249999995</v>
      </c>
      <c r="AR25" s="264">
        <f t="shared" si="24"/>
        <v>3117.859375</v>
      </c>
      <c r="AS25" s="265">
        <f t="shared" si="25"/>
        <v>3204.578125</v>
      </c>
      <c r="AT25" s="1139">
        <f t="shared" si="9"/>
        <v>1529</v>
      </c>
      <c r="AU25" s="446">
        <f t="shared" si="9"/>
        <v>1624</v>
      </c>
      <c r="AV25" s="446">
        <f t="shared" si="9"/>
        <v>1698</v>
      </c>
      <c r="AW25" s="446">
        <f t="shared" si="9"/>
        <v>1774</v>
      </c>
      <c r="AX25" s="446">
        <f t="shared" si="9"/>
        <v>1824</v>
      </c>
      <c r="AY25" s="1152">
        <f t="shared" si="9"/>
        <v>1875</v>
      </c>
      <c r="AZ25" s="257">
        <f t="shared" si="26"/>
        <v>2991.9375</v>
      </c>
      <c r="BA25" s="248">
        <f t="shared" si="10"/>
        <v>3194.03125</v>
      </c>
      <c r="BB25" s="248">
        <f t="shared" si="10"/>
        <v>3345.34375</v>
      </c>
      <c r="BC25" s="248">
        <f t="shared" si="10"/>
        <v>3503.0937499999995</v>
      </c>
      <c r="BD25" s="248">
        <f t="shared" si="10"/>
        <v>3597.90625</v>
      </c>
      <c r="BE25" s="258">
        <f t="shared" si="10"/>
        <v>3693.71875</v>
      </c>
      <c r="BF25" s="452">
        <f t="shared" si="11"/>
        <v>1751</v>
      </c>
      <c r="BG25" s="405">
        <f t="shared" si="11"/>
        <v>1869</v>
      </c>
      <c r="BH25" s="405">
        <f t="shared" si="11"/>
        <v>1958</v>
      </c>
      <c r="BI25" s="405">
        <f t="shared" si="11"/>
        <v>2050</v>
      </c>
      <c r="BJ25" s="405">
        <f t="shared" si="11"/>
        <v>2105</v>
      </c>
      <c r="BK25" s="440">
        <f t="shared" si="11"/>
        <v>2161</v>
      </c>
      <c r="BL25" s="263">
        <f t="shared" si="27"/>
        <v>3370.96875</v>
      </c>
      <c r="BM25" s="264">
        <f t="shared" si="12"/>
        <v>3613.015625</v>
      </c>
      <c r="BN25" s="264">
        <f t="shared" si="12"/>
        <v>3789.671875</v>
      </c>
      <c r="BO25" s="264">
        <f t="shared" si="12"/>
        <v>3974.5468749999995</v>
      </c>
      <c r="BP25" s="264">
        <f t="shared" si="12"/>
        <v>4077.953125</v>
      </c>
      <c r="BQ25" s="265">
        <f t="shared" si="12"/>
        <v>4182.859375</v>
      </c>
      <c r="BR25" s="1139">
        <f t="shared" si="13"/>
        <v>1973</v>
      </c>
      <c r="BS25" s="446">
        <f t="shared" si="13"/>
        <v>2114</v>
      </c>
      <c r="BT25" s="446">
        <f t="shared" si="13"/>
        <v>2217</v>
      </c>
      <c r="BU25" s="446">
        <f t="shared" si="13"/>
        <v>2326</v>
      </c>
      <c r="BV25" s="446">
        <f t="shared" si="13"/>
        <v>2386</v>
      </c>
      <c r="BW25" s="447">
        <f t="shared" si="13"/>
        <v>2447</v>
      </c>
      <c r="BX25" s="252">
        <v>3750</v>
      </c>
      <c r="BY25" s="387">
        <f t="shared" si="28"/>
        <v>4032</v>
      </c>
      <c r="BZ25" s="387">
        <f t="shared" si="29"/>
        <v>4234</v>
      </c>
      <c r="CA25" s="387">
        <f t="shared" si="30"/>
        <v>4446</v>
      </c>
      <c r="CB25" s="387">
        <f t="shared" si="31"/>
        <v>4558</v>
      </c>
      <c r="CC25" s="388">
        <f t="shared" si="32"/>
        <v>4672</v>
      </c>
      <c r="CD25" s="409">
        <f t="shared" si="14"/>
        <v>2194</v>
      </c>
      <c r="CE25" s="405">
        <f t="shared" si="14"/>
        <v>2359</v>
      </c>
      <c r="CF25" s="405">
        <f t="shared" si="14"/>
        <v>2477</v>
      </c>
      <c r="CG25" s="405">
        <f t="shared" si="14"/>
        <v>2601</v>
      </c>
      <c r="CH25" s="405">
        <f t="shared" si="14"/>
        <v>2667</v>
      </c>
      <c r="CI25" s="440">
        <f t="shared" si="14"/>
        <v>2734</v>
      </c>
      <c r="CJ25" s="246">
        <v>1.5</v>
      </c>
      <c r="CK25" s="389">
        <f t="shared" si="15"/>
        <v>1.6125</v>
      </c>
      <c r="CL25" s="389">
        <f t="shared" si="33"/>
        <v>1.693125</v>
      </c>
      <c r="CM25" s="389">
        <f t="shared" si="34"/>
        <v>1.7777812500000001</v>
      </c>
      <c r="CN25" s="389">
        <f t="shared" si="35"/>
        <v>1.82222578125</v>
      </c>
      <c r="CO25" s="390">
        <f t="shared" si="36"/>
        <v>1.8677814257812499</v>
      </c>
    </row>
    <row r="26" spans="1:93" s="340" customFormat="1" ht="15.75" thickBot="1" x14ac:dyDescent="0.25">
      <c r="A26" s="678"/>
      <c r="B26" s="334" t="s">
        <v>216</v>
      </c>
      <c r="C26" s="335" t="s">
        <v>136</v>
      </c>
      <c r="D26" s="1118">
        <v>1516</v>
      </c>
      <c r="E26" s="1119">
        <v>1567</v>
      </c>
      <c r="F26" s="1119">
        <v>1604</v>
      </c>
      <c r="G26" s="1119">
        <v>1643</v>
      </c>
      <c r="H26" s="1119">
        <v>1663</v>
      </c>
      <c r="I26" s="1120">
        <v>1683</v>
      </c>
      <c r="J26" s="421">
        <f t="shared" si="16"/>
        <v>1064</v>
      </c>
      <c r="K26" s="422">
        <f t="shared" si="0"/>
        <v>1100</v>
      </c>
      <c r="L26" s="422">
        <f t="shared" si="0"/>
        <v>1126</v>
      </c>
      <c r="M26" s="422">
        <f t="shared" si="0"/>
        <v>1153</v>
      </c>
      <c r="N26" s="422">
        <f t="shared" si="0"/>
        <v>1167</v>
      </c>
      <c r="O26" s="461">
        <f t="shared" si="0"/>
        <v>1181</v>
      </c>
      <c r="P26" s="1163">
        <f t="shared" si="17"/>
        <v>1743.3999999999999</v>
      </c>
      <c r="Q26" s="1164">
        <f t="shared" si="1"/>
        <v>1802.05</v>
      </c>
      <c r="R26" s="1164">
        <f t="shared" si="1"/>
        <v>1844.6</v>
      </c>
      <c r="S26" s="1164">
        <f t="shared" si="1"/>
        <v>1889.4499999999998</v>
      </c>
      <c r="T26" s="1164">
        <f t="shared" si="1"/>
        <v>1912.4499999999998</v>
      </c>
      <c r="U26" s="1165">
        <f t="shared" si="1"/>
        <v>1935.4499999999998</v>
      </c>
      <c r="V26" s="475">
        <f t="shared" si="18"/>
        <v>1223</v>
      </c>
      <c r="W26" s="422">
        <f t="shared" si="2"/>
        <v>1264</v>
      </c>
      <c r="X26" s="422">
        <f t="shared" si="3"/>
        <v>1294</v>
      </c>
      <c r="Y26" s="422">
        <f t="shared" si="4"/>
        <v>1326</v>
      </c>
      <c r="Z26" s="422">
        <f t="shared" si="5"/>
        <v>1342</v>
      </c>
      <c r="AA26" s="461">
        <f t="shared" si="6"/>
        <v>1358</v>
      </c>
      <c r="AB26" s="1158">
        <f t="shared" si="19"/>
        <v>2179.25</v>
      </c>
      <c r="AC26" s="1159">
        <f t="shared" si="7"/>
        <v>2252.5625</v>
      </c>
      <c r="AD26" s="1159">
        <f t="shared" si="7"/>
        <v>2305.75</v>
      </c>
      <c r="AE26" s="1159">
        <f t="shared" si="7"/>
        <v>2361.8125</v>
      </c>
      <c r="AF26" s="1159">
        <f t="shared" si="7"/>
        <v>2390.5625</v>
      </c>
      <c r="AG26" s="1160">
        <f t="shared" si="7"/>
        <v>2419.3125</v>
      </c>
      <c r="AH26" s="453">
        <f t="shared" si="8"/>
        <v>1275</v>
      </c>
      <c r="AI26" s="412">
        <f t="shared" si="8"/>
        <v>1318</v>
      </c>
      <c r="AJ26" s="412">
        <f t="shared" si="8"/>
        <v>1349</v>
      </c>
      <c r="AK26" s="412">
        <f t="shared" si="8"/>
        <v>1382</v>
      </c>
      <c r="AL26" s="412">
        <f t="shared" si="8"/>
        <v>1399</v>
      </c>
      <c r="AM26" s="441">
        <f t="shared" si="8"/>
        <v>1416</v>
      </c>
      <c r="AN26" s="269">
        <f t="shared" si="20"/>
        <v>2536.9375</v>
      </c>
      <c r="AO26" s="270">
        <f t="shared" si="21"/>
        <v>2659.671875</v>
      </c>
      <c r="AP26" s="270">
        <f t="shared" si="22"/>
        <v>2748.3125</v>
      </c>
      <c r="AQ26" s="270">
        <f t="shared" si="23"/>
        <v>2841.359375</v>
      </c>
      <c r="AR26" s="270">
        <f t="shared" si="24"/>
        <v>2889.671875</v>
      </c>
      <c r="AS26" s="271">
        <f t="shared" si="25"/>
        <v>2938.734375</v>
      </c>
      <c r="AT26" s="1140">
        <f t="shared" si="9"/>
        <v>1485</v>
      </c>
      <c r="AU26" s="449">
        <f t="shared" si="9"/>
        <v>1556</v>
      </c>
      <c r="AV26" s="449">
        <f t="shared" si="9"/>
        <v>1608</v>
      </c>
      <c r="AW26" s="449">
        <f t="shared" si="9"/>
        <v>1663</v>
      </c>
      <c r="AX26" s="449">
        <f t="shared" si="9"/>
        <v>1691</v>
      </c>
      <c r="AY26" s="1153">
        <f t="shared" si="9"/>
        <v>1720</v>
      </c>
      <c r="AZ26" s="1158">
        <f t="shared" si="26"/>
        <v>2894.625</v>
      </c>
      <c r="BA26" s="1159">
        <f t="shared" si="10"/>
        <v>3066.78125</v>
      </c>
      <c r="BB26" s="1159">
        <f t="shared" si="10"/>
        <v>3190.875</v>
      </c>
      <c r="BC26" s="1159">
        <f t="shared" si="10"/>
        <v>3320.90625</v>
      </c>
      <c r="BD26" s="1159">
        <f t="shared" si="10"/>
        <v>3388.78125</v>
      </c>
      <c r="BE26" s="1160">
        <f t="shared" si="10"/>
        <v>3458.15625</v>
      </c>
      <c r="BF26" s="453">
        <f t="shared" si="11"/>
        <v>1694</v>
      </c>
      <c r="BG26" s="412">
        <f t="shared" si="11"/>
        <v>1795</v>
      </c>
      <c r="BH26" s="412">
        <f t="shared" si="11"/>
        <v>1867</v>
      </c>
      <c r="BI26" s="412">
        <f t="shared" si="11"/>
        <v>1943</v>
      </c>
      <c r="BJ26" s="412">
        <f t="shared" si="11"/>
        <v>1983</v>
      </c>
      <c r="BK26" s="441">
        <f t="shared" si="11"/>
        <v>2024</v>
      </c>
      <c r="BL26" s="1142">
        <f t="shared" si="27"/>
        <v>3252.3125</v>
      </c>
      <c r="BM26" s="1143">
        <f t="shared" si="12"/>
        <v>3473.890625</v>
      </c>
      <c r="BN26" s="1143">
        <f t="shared" si="12"/>
        <v>3633.4375</v>
      </c>
      <c r="BO26" s="1143">
        <f t="shared" si="12"/>
        <v>3800.453125</v>
      </c>
      <c r="BP26" s="1143">
        <f t="shared" si="12"/>
        <v>3887.890625</v>
      </c>
      <c r="BQ26" s="1144">
        <f t="shared" si="12"/>
        <v>3977.578125</v>
      </c>
      <c r="BR26" s="1140">
        <f t="shared" si="13"/>
        <v>1903</v>
      </c>
      <c r="BS26" s="449">
        <f t="shared" si="13"/>
        <v>2033</v>
      </c>
      <c r="BT26" s="449">
        <f t="shared" si="13"/>
        <v>2126</v>
      </c>
      <c r="BU26" s="449">
        <f t="shared" si="13"/>
        <v>2224</v>
      </c>
      <c r="BV26" s="449">
        <f t="shared" si="13"/>
        <v>2275</v>
      </c>
      <c r="BW26" s="450">
        <f t="shared" si="13"/>
        <v>2327</v>
      </c>
      <c r="BX26" s="253">
        <v>3610</v>
      </c>
      <c r="BY26" s="431">
        <f t="shared" si="28"/>
        <v>3881</v>
      </c>
      <c r="BZ26" s="431">
        <f t="shared" si="29"/>
        <v>4076</v>
      </c>
      <c r="CA26" s="431">
        <f t="shared" si="30"/>
        <v>4280</v>
      </c>
      <c r="CB26" s="431">
        <f t="shared" si="31"/>
        <v>4387</v>
      </c>
      <c r="CC26" s="433">
        <f t="shared" si="32"/>
        <v>4497</v>
      </c>
      <c r="CD26" s="411">
        <f t="shared" si="14"/>
        <v>2112</v>
      </c>
      <c r="CE26" s="412">
        <f t="shared" si="14"/>
        <v>2271</v>
      </c>
      <c r="CF26" s="412">
        <f t="shared" si="14"/>
        <v>2385</v>
      </c>
      <c r="CG26" s="412">
        <f t="shared" si="14"/>
        <v>2504</v>
      </c>
      <c r="CH26" s="412">
        <f t="shared" si="14"/>
        <v>2567</v>
      </c>
      <c r="CI26" s="441">
        <f t="shared" si="14"/>
        <v>2631</v>
      </c>
      <c r="CJ26" s="247">
        <v>1.44</v>
      </c>
      <c r="CK26" s="391">
        <f t="shared" si="15"/>
        <v>1.548</v>
      </c>
      <c r="CL26" s="391">
        <f t="shared" si="33"/>
        <v>1.6254</v>
      </c>
      <c r="CM26" s="391">
        <f t="shared" si="34"/>
        <v>1.7066699999999999</v>
      </c>
      <c r="CN26" s="391">
        <f t="shared" si="35"/>
        <v>1.7493367499999999</v>
      </c>
      <c r="CO26" s="392">
        <f t="shared" si="36"/>
        <v>1.7930701687499999</v>
      </c>
    </row>
    <row r="27" spans="1:93" s="340" customFormat="1" ht="15.75" thickBot="1" x14ac:dyDescent="0.25">
      <c r="A27" s="1110">
        <v>5</v>
      </c>
      <c r="B27" s="1083" t="s">
        <v>176</v>
      </c>
      <c r="C27" s="1084" t="s">
        <v>15</v>
      </c>
      <c r="D27" s="1121">
        <v>1516</v>
      </c>
      <c r="E27" s="1122">
        <v>1599</v>
      </c>
      <c r="F27" s="1122">
        <v>1668</v>
      </c>
      <c r="G27" s="1122">
        <v>1738</v>
      </c>
      <c r="H27" s="1122">
        <v>1790</v>
      </c>
      <c r="I27" s="1123">
        <v>1842</v>
      </c>
      <c r="J27" s="1085">
        <f t="shared" si="16"/>
        <v>1064</v>
      </c>
      <c r="K27" s="1086">
        <f t="shared" si="16"/>
        <v>1122</v>
      </c>
      <c r="L27" s="1086">
        <f t="shared" si="16"/>
        <v>1170</v>
      </c>
      <c r="M27" s="1086">
        <f t="shared" si="16"/>
        <v>1220</v>
      </c>
      <c r="N27" s="1086">
        <f t="shared" si="16"/>
        <v>1256</v>
      </c>
      <c r="O27" s="1161">
        <f t="shared" si="16"/>
        <v>1292</v>
      </c>
      <c r="P27" s="1085">
        <f t="shared" si="17"/>
        <v>1743.3999999999999</v>
      </c>
      <c r="Q27" s="1086">
        <f t="shared" si="17"/>
        <v>1838.85</v>
      </c>
      <c r="R27" s="1086">
        <f t="shared" si="17"/>
        <v>1918.1999999999998</v>
      </c>
      <c r="S27" s="1086">
        <f t="shared" si="17"/>
        <v>1998.6999999999998</v>
      </c>
      <c r="T27" s="1086">
        <f t="shared" si="17"/>
        <v>2058.5</v>
      </c>
      <c r="U27" s="1087">
        <f t="shared" si="17"/>
        <v>2118.2999999999997</v>
      </c>
      <c r="V27" s="1162">
        <f t="shared" si="18"/>
        <v>1223</v>
      </c>
      <c r="W27" s="1086">
        <f t="shared" si="2"/>
        <v>1290</v>
      </c>
      <c r="X27" s="1086">
        <f t="shared" si="3"/>
        <v>1346</v>
      </c>
      <c r="Y27" s="1086">
        <f t="shared" si="4"/>
        <v>1402</v>
      </c>
      <c r="Z27" s="1086">
        <f t="shared" si="5"/>
        <v>1444</v>
      </c>
      <c r="AA27" s="1161">
        <f t="shared" si="6"/>
        <v>1486</v>
      </c>
      <c r="AB27" s="1088">
        <f t="shared" si="19"/>
        <v>2179.25</v>
      </c>
      <c r="AC27" s="1089">
        <f t="shared" si="19"/>
        <v>2298.5625</v>
      </c>
      <c r="AD27" s="1089">
        <f t="shared" si="19"/>
        <v>2397.75</v>
      </c>
      <c r="AE27" s="1089">
        <f t="shared" si="19"/>
        <v>2498.375</v>
      </c>
      <c r="AF27" s="1089">
        <f t="shared" si="19"/>
        <v>2573.125</v>
      </c>
      <c r="AG27" s="1090">
        <f t="shared" si="19"/>
        <v>2647.8749999999995</v>
      </c>
      <c r="AH27" s="1127">
        <f t="shared" ref="AH27:AM28" si="37">ROUNDUP(AB27*0.585,0)</f>
        <v>1275</v>
      </c>
      <c r="AI27" s="1092">
        <f t="shared" si="37"/>
        <v>1345</v>
      </c>
      <c r="AJ27" s="1092">
        <f t="shared" si="37"/>
        <v>1403</v>
      </c>
      <c r="AK27" s="1092">
        <f t="shared" si="37"/>
        <v>1462</v>
      </c>
      <c r="AL27" s="1092">
        <f t="shared" si="37"/>
        <v>1506</v>
      </c>
      <c r="AM27" s="1105">
        <f t="shared" si="37"/>
        <v>1550</v>
      </c>
      <c r="AN27" s="1094">
        <f t="shared" si="20"/>
        <v>2359.4375</v>
      </c>
      <c r="AO27" s="1100">
        <f t="shared" si="21"/>
        <v>2503.421875</v>
      </c>
      <c r="AP27" s="1100">
        <f t="shared" si="22"/>
        <v>2616.8125</v>
      </c>
      <c r="AQ27" s="1100">
        <f t="shared" si="23"/>
        <v>2733.28125</v>
      </c>
      <c r="AR27" s="1100">
        <f t="shared" si="24"/>
        <v>2810.84375</v>
      </c>
      <c r="AS27" s="1101">
        <f t="shared" si="25"/>
        <v>2889.1562499999995</v>
      </c>
      <c r="AT27" s="1141">
        <f t="shared" ref="AT27:AY28" si="38">ROUNDUP(AN27*0.585,0)</f>
        <v>1381</v>
      </c>
      <c r="AU27" s="1098">
        <f t="shared" si="38"/>
        <v>1465</v>
      </c>
      <c r="AV27" s="1098">
        <f t="shared" si="38"/>
        <v>1531</v>
      </c>
      <c r="AW27" s="1098">
        <f t="shared" si="38"/>
        <v>1599</v>
      </c>
      <c r="AX27" s="1098">
        <f t="shared" si="38"/>
        <v>1645</v>
      </c>
      <c r="AY27" s="1154">
        <f t="shared" si="38"/>
        <v>1691</v>
      </c>
      <c r="AZ27" s="1088">
        <f t="shared" si="26"/>
        <v>2539.625</v>
      </c>
      <c r="BA27" s="1089">
        <f t="shared" si="26"/>
        <v>2708.28125</v>
      </c>
      <c r="BB27" s="1089">
        <f t="shared" si="26"/>
        <v>2835.875</v>
      </c>
      <c r="BC27" s="1089">
        <f t="shared" si="26"/>
        <v>2968.1875</v>
      </c>
      <c r="BD27" s="1089">
        <f t="shared" si="26"/>
        <v>3048.5625</v>
      </c>
      <c r="BE27" s="1090">
        <f t="shared" si="26"/>
        <v>3130.4374999999995</v>
      </c>
      <c r="BF27" s="1127">
        <f t="shared" ref="BF27:BK28" si="39">ROUNDUP(AZ27*0.585,0)</f>
        <v>1486</v>
      </c>
      <c r="BG27" s="1092">
        <f t="shared" si="39"/>
        <v>1585</v>
      </c>
      <c r="BH27" s="1092">
        <f t="shared" si="39"/>
        <v>1659</v>
      </c>
      <c r="BI27" s="1092">
        <f t="shared" si="39"/>
        <v>1737</v>
      </c>
      <c r="BJ27" s="1092">
        <f t="shared" si="39"/>
        <v>1784</v>
      </c>
      <c r="BK27" s="1105">
        <f t="shared" si="39"/>
        <v>1832</v>
      </c>
      <c r="BL27" s="1094">
        <f t="shared" si="27"/>
        <v>2719.8125</v>
      </c>
      <c r="BM27" s="1100">
        <f t="shared" si="27"/>
        <v>2913.140625</v>
      </c>
      <c r="BN27" s="1100">
        <f t="shared" si="27"/>
        <v>3054.9375</v>
      </c>
      <c r="BO27" s="1100">
        <f t="shared" si="27"/>
        <v>3203.09375</v>
      </c>
      <c r="BP27" s="1100">
        <f t="shared" si="27"/>
        <v>3286.28125</v>
      </c>
      <c r="BQ27" s="1101">
        <f t="shared" si="27"/>
        <v>3371.7187499999995</v>
      </c>
      <c r="BR27" s="1141">
        <f t="shared" ref="BR27:BW28" si="40">ROUNDUP(BL27*0.585,0)</f>
        <v>1592</v>
      </c>
      <c r="BS27" s="1098">
        <f t="shared" si="40"/>
        <v>1705</v>
      </c>
      <c r="BT27" s="1098">
        <f t="shared" si="40"/>
        <v>1788</v>
      </c>
      <c r="BU27" s="1098">
        <f t="shared" si="40"/>
        <v>1874</v>
      </c>
      <c r="BV27" s="1098">
        <f t="shared" si="40"/>
        <v>1923</v>
      </c>
      <c r="BW27" s="1099">
        <f t="shared" si="40"/>
        <v>1973</v>
      </c>
      <c r="BX27" s="1102">
        <v>2900</v>
      </c>
      <c r="BY27" s="1103">
        <f t="shared" si="28"/>
        <v>3118</v>
      </c>
      <c r="BZ27" s="1103">
        <f t="shared" si="29"/>
        <v>3274</v>
      </c>
      <c r="CA27" s="1103">
        <f t="shared" si="30"/>
        <v>3438</v>
      </c>
      <c r="CB27" s="1103">
        <f t="shared" si="31"/>
        <v>3524</v>
      </c>
      <c r="CC27" s="1104">
        <f t="shared" si="32"/>
        <v>3613</v>
      </c>
      <c r="CD27" s="1091">
        <f t="shared" ref="CD27:CI28" si="41">ROUNDUP(BX27*0.585,0)</f>
        <v>1697</v>
      </c>
      <c r="CE27" s="1092">
        <f t="shared" si="41"/>
        <v>1825</v>
      </c>
      <c r="CF27" s="1092">
        <f t="shared" si="41"/>
        <v>1916</v>
      </c>
      <c r="CG27" s="1092">
        <f t="shared" si="41"/>
        <v>2012</v>
      </c>
      <c r="CH27" s="1092">
        <f t="shared" si="41"/>
        <v>2062</v>
      </c>
      <c r="CI27" s="1105">
        <f t="shared" si="41"/>
        <v>2114</v>
      </c>
      <c r="CJ27" s="1106">
        <v>1.1599999999999999</v>
      </c>
      <c r="CK27" s="1107">
        <f t="shared" si="15"/>
        <v>1.2469999999999999</v>
      </c>
      <c r="CL27" s="1107">
        <f t="shared" si="33"/>
        <v>1.3093499999999998</v>
      </c>
      <c r="CM27" s="1107">
        <f t="shared" si="34"/>
        <v>1.3748174999999998</v>
      </c>
      <c r="CN27" s="1107">
        <f t="shared" si="35"/>
        <v>1.4091879374999998</v>
      </c>
      <c r="CO27" s="1108">
        <f t="shared" si="36"/>
        <v>1.4444176359374998</v>
      </c>
    </row>
    <row r="28" spans="1:93" s="340" customFormat="1" ht="15.75" thickBot="1" x14ac:dyDescent="0.25">
      <c r="A28" s="1110">
        <v>6</v>
      </c>
      <c r="B28" s="1083" t="s">
        <v>177</v>
      </c>
      <c r="C28" s="1084" t="s">
        <v>15</v>
      </c>
      <c r="D28" s="1121">
        <v>1516</v>
      </c>
      <c r="E28" s="1122">
        <v>1599</v>
      </c>
      <c r="F28" s="1122">
        <v>1668</v>
      </c>
      <c r="G28" s="1122">
        <v>1738</v>
      </c>
      <c r="H28" s="1122">
        <v>1790</v>
      </c>
      <c r="I28" s="1123">
        <v>1842</v>
      </c>
      <c r="J28" s="1085">
        <f t="shared" si="16"/>
        <v>1064</v>
      </c>
      <c r="K28" s="1086">
        <f t="shared" si="16"/>
        <v>1122</v>
      </c>
      <c r="L28" s="1086">
        <f t="shared" si="16"/>
        <v>1170</v>
      </c>
      <c r="M28" s="1086">
        <f t="shared" si="16"/>
        <v>1220</v>
      </c>
      <c r="N28" s="1086">
        <f t="shared" si="16"/>
        <v>1256</v>
      </c>
      <c r="O28" s="1161">
        <f t="shared" si="16"/>
        <v>1292</v>
      </c>
      <c r="P28" s="1085">
        <f t="shared" si="17"/>
        <v>1743.3999999999999</v>
      </c>
      <c r="Q28" s="1086">
        <f t="shared" si="17"/>
        <v>1838.85</v>
      </c>
      <c r="R28" s="1086">
        <f t="shared" si="17"/>
        <v>1918.1999999999998</v>
      </c>
      <c r="S28" s="1086">
        <f t="shared" si="17"/>
        <v>1998.6999999999998</v>
      </c>
      <c r="T28" s="1086">
        <f t="shared" si="17"/>
        <v>2058.5</v>
      </c>
      <c r="U28" s="1087">
        <f t="shared" si="17"/>
        <v>2118.2999999999997</v>
      </c>
      <c r="V28" s="1162">
        <f t="shared" si="18"/>
        <v>1223</v>
      </c>
      <c r="W28" s="1086">
        <f t="shared" si="2"/>
        <v>1290</v>
      </c>
      <c r="X28" s="1086">
        <f t="shared" si="3"/>
        <v>1346</v>
      </c>
      <c r="Y28" s="1086">
        <f t="shared" si="4"/>
        <v>1402</v>
      </c>
      <c r="Z28" s="1086">
        <f t="shared" si="5"/>
        <v>1444</v>
      </c>
      <c r="AA28" s="1161">
        <f t="shared" si="6"/>
        <v>1486</v>
      </c>
      <c r="AB28" s="1088">
        <f t="shared" si="19"/>
        <v>2179.25</v>
      </c>
      <c r="AC28" s="1089">
        <f t="shared" si="19"/>
        <v>2298.5625</v>
      </c>
      <c r="AD28" s="1089">
        <f t="shared" si="19"/>
        <v>2397.75</v>
      </c>
      <c r="AE28" s="1089">
        <f t="shared" si="19"/>
        <v>2498.375</v>
      </c>
      <c r="AF28" s="1089">
        <f t="shared" si="19"/>
        <v>2573.125</v>
      </c>
      <c r="AG28" s="1090">
        <f t="shared" si="19"/>
        <v>2647.8749999999995</v>
      </c>
      <c r="AH28" s="1127">
        <f t="shared" si="37"/>
        <v>1275</v>
      </c>
      <c r="AI28" s="1092">
        <f t="shared" si="37"/>
        <v>1345</v>
      </c>
      <c r="AJ28" s="1092">
        <f t="shared" si="37"/>
        <v>1403</v>
      </c>
      <c r="AK28" s="1092">
        <f t="shared" si="37"/>
        <v>1462</v>
      </c>
      <c r="AL28" s="1092">
        <f t="shared" si="37"/>
        <v>1506</v>
      </c>
      <c r="AM28" s="1105">
        <f t="shared" si="37"/>
        <v>1550</v>
      </c>
      <c r="AN28" s="1094">
        <f t="shared" si="20"/>
        <v>2359.4375</v>
      </c>
      <c r="AO28" s="1100">
        <f t="shared" si="21"/>
        <v>2503.421875</v>
      </c>
      <c r="AP28" s="1100">
        <f t="shared" si="22"/>
        <v>2616.8125</v>
      </c>
      <c r="AQ28" s="1100">
        <f t="shared" si="23"/>
        <v>2733.28125</v>
      </c>
      <c r="AR28" s="1100">
        <f t="shared" si="24"/>
        <v>2810.84375</v>
      </c>
      <c r="AS28" s="1101">
        <f t="shared" si="25"/>
        <v>2889.1562499999995</v>
      </c>
      <c r="AT28" s="1141">
        <f t="shared" si="38"/>
        <v>1381</v>
      </c>
      <c r="AU28" s="1098">
        <f t="shared" si="38"/>
        <v>1465</v>
      </c>
      <c r="AV28" s="1098">
        <f t="shared" si="38"/>
        <v>1531</v>
      </c>
      <c r="AW28" s="1098">
        <f t="shared" si="38"/>
        <v>1599</v>
      </c>
      <c r="AX28" s="1098">
        <f t="shared" si="38"/>
        <v>1645</v>
      </c>
      <c r="AY28" s="1154">
        <f t="shared" si="38"/>
        <v>1691</v>
      </c>
      <c r="AZ28" s="1088">
        <f t="shared" si="26"/>
        <v>2539.625</v>
      </c>
      <c r="BA28" s="1089">
        <f t="shared" si="26"/>
        <v>2708.28125</v>
      </c>
      <c r="BB28" s="1089">
        <f t="shared" si="26"/>
        <v>2835.875</v>
      </c>
      <c r="BC28" s="1089">
        <f t="shared" si="26"/>
        <v>2968.1875</v>
      </c>
      <c r="BD28" s="1089">
        <f t="shared" si="26"/>
        <v>3048.5625</v>
      </c>
      <c r="BE28" s="1090">
        <f t="shared" si="26"/>
        <v>3130.4374999999995</v>
      </c>
      <c r="BF28" s="1127">
        <f t="shared" si="39"/>
        <v>1486</v>
      </c>
      <c r="BG28" s="1092">
        <f t="shared" si="39"/>
        <v>1585</v>
      </c>
      <c r="BH28" s="1092">
        <f t="shared" si="39"/>
        <v>1659</v>
      </c>
      <c r="BI28" s="1092">
        <f t="shared" si="39"/>
        <v>1737</v>
      </c>
      <c r="BJ28" s="1092">
        <f t="shared" si="39"/>
        <v>1784</v>
      </c>
      <c r="BK28" s="1105">
        <f t="shared" si="39"/>
        <v>1832</v>
      </c>
      <c r="BL28" s="1094">
        <f t="shared" si="27"/>
        <v>2719.8125</v>
      </c>
      <c r="BM28" s="1100">
        <f t="shared" si="27"/>
        <v>2913.140625</v>
      </c>
      <c r="BN28" s="1100">
        <f t="shared" si="27"/>
        <v>3054.9375</v>
      </c>
      <c r="BO28" s="1100">
        <f t="shared" si="27"/>
        <v>3203.09375</v>
      </c>
      <c r="BP28" s="1100">
        <f t="shared" si="27"/>
        <v>3286.28125</v>
      </c>
      <c r="BQ28" s="1101">
        <f t="shared" si="27"/>
        <v>3371.7187499999995</v>
      </c>
      <c r="BR28" s="1141">
        <f t="shared" si="40"/>
        <v>1592</v>
      </c>
      <c r="BS28" s="1098">
        <f t="shared" si="40"/>
        <v>1705</v>
      </c>
      <c r="BT28" s="1098">
        <f t="shared" si="40"/>
        <v>1788</v>
      </c>
      <c r="BU28" s="1098">
        <f t="shared" si="40"/>
        <v>1874</v>
      </c>
      <c r="BV28" s="1098">
        <f t="shared" si="40"/>
        <v>1923</v>
      </c>
      <c r="BW28" s="1099">
        <f t="shared" si="40"/>
        <v>1973</v>
      </c>
      <c r="BX28" s="1102">
        <v>2900</v>
      </c>
      <c r="BY28" s="1103">
        <f t="shared" si="28"/>
        <v>3118</v>
      </c>
      <c r="BZ28" s="1103">
        <f t="shared" si="29"/>
        <v>3274</v>
      </c>
      <c r="CA28" s="1103">
        <f t="shared" si="30"/>
        <v>3438</v>
      </c>
      <c r="CB28" s="1103">
        <f t="shared" si="31"/>
        <v>3524</v>
      </c>
      <c r="CC28" s="1104">
        <f t="shared" si="32"/>
        <v>3613</v>
      </c>
      <c r="CD28" s="1091">
        <f t="shared" si="41"/>
        <v>1697</v>
      </c>
      <c r="CE28" s="1092">
        <f t="shared" si="41"/>
        <v>1825</v>
      </c>
      <c r="CF28" s="1092">
        <f t="shared" si="41"/>
        <v>1916</v>
      </c>
      <c r="CG28" s="1092">
        <f t="shared" si="41"/>
        <v>2012</v>
      </c>
      <c r="CH28" s="1092">
        <f t="shared" si="41"/>
        <v>2062</v>
      </c>
      <c r="CI28" s="1105">
        <f t="shared" si="41"/>
        <v>2114</v>
      </c>
      <c r="CJ28" s="1106">
        <v>1.1599999999999999</v>
      </c>
      <c r="CK28" s="1107">
        <f t="shared" si="15"/>
        <v>1.2469999999999999</v>
      </c>
      <c r="CL28" s="1107">
        <f t="shared" si="33"/>
        <v>1.3093499999999998</v>
      </c>
      <c r="CM28" s="1107">
        <f t="shared" si="34"/>
        <v>1.3748174999999998</v>
      </c>
      <c r="CN28" s="1107">
        <f t="shared" si="35"/>
        <v>1.4091879374999998</v>
      </c>
      <c r="CO28" s="1108">
        <f t="shared" si="36"/>
        <v>1.4444176359374998</v>
      </c>
    </row>
    <row r="29" spans="1:93" s="340" customFormat="1" ht="13.5" thickBot="1" x14ac:dyDescent="0.25">
      <c r="A29" s="363"/>
      <c r="B29" s="364"/>
      <c r="C29" s="365"/>
      <c r="D29" s="342"/>
      <c r="E29" s="342"/>
      <c r="F29" s="342"/>
      <c r="G29" s="342"/>
      <c r="H29" s="342"/>
      <c r="I29" s="342"/>
      <c r="AB29" s="700"/>
      <c r="AC29" s="701"/>
      <c r="AD29" s="701"/>
      <c r="AE29" s="701"/>
      <c r="AF29" s="702"/>
      <c r="AG29" s="393"/>
      <c r="AH29" s="701"/>
      <c r="AI29" s="701"/>
      <c r="AJ29" s="701"/>
      <c r="AK29" s="701"/>
      <c r="AL29" s="702"/>
      <c r="AM29" s="393"/>
      <c r="AN29" s="703" t="s">
        <v>45</v>
      </c>
      <c r="AO29" s="704"/>
      <c r="AP29" s="704"/>
      <c r="AQ29" s="704"/>
      <c r="AR29" s="705"/>
      <c r="AS29" s="393">
        <f>ROUNDUP(2*$AU$5/12,0)</f>
        <v>347</v>
      </c>
      <c r="AT29" s="708" t="s">
        <v>49</v>
      </c>
      <c r="AU29" s="706"/>
      <c r="AV29" s="706"/>
      <c r="AW29" s="706"/>
      <c r="AX29" s="707"/>
      <c r="AY29" s="394">
        <f>ROUNDUP(AS29*0.585,0)</f>
        <v>203</v>
      </c>
      <c r="AZ29" s="704" t="s">
        <v>45</v>
      </c>
      <c r="BA29" s="704"/>
      <c r="BB29" s="704"/>
      <c r="BC29" s="704"/>
      <c r="BD29" s="705"/>
      <c r="BE29" s="393">
        <f>ROUNDUP(2*$BG$5/12,0)</f>
        <v>367</v>
      </c>
      <c r="BF29" s="706" t="s">
        <v>49</v>
      </c>
      <c r="BG29" s="706"/>
      <c r="BH29" s="706"/>
      <c r="BI29" s="706"/>
      <c r="BJ29" s="707"/>
      <c r="BK29" s="395">
        <f>ROUNDUP(BE29*0.585,0)</f>
        <v>215</v>
      </c>
      <c r="BL29" s="703" t="s">
        <v>45</v>
      </c>
      <c r="BM29" s="704"/>
      <c r="BN29" s="704"/>
      <c r="BO29" s="704"/>
      <c r="BP29" s="705"/>
      <c r="BQ29" s="393">
        <f>ROUNDUP(2*$BS$5/12,0)</f>
        <v>392</v>
      </c>
      <c r="BR29" s="706" t="s">
        <v>49</v>
      </c>
      <c r="BS29" s="706"/>
      <c r="BT29" s="706"/>
      <c r="BU29" s="706"/>
      <c r="BV29" s="707"/>
      <c r="BW29" s="395">
        <f>ROUNDUP(BQ29*0.585,0)</f>
        <v>230</v>
      </c>
      <c r="BX29" s="703" t="s">
        <v>45</v>
      </c>
      <c r="BY29" s="704"/>
      <c r="BZ29" s="704"/>
      <c r="CA29" s="704"/>
      <c r="CB29" s="705"/>
      <c r="CC29" s="396">
        <f>ROUNDUP(2*$CE$5/12,0)</f>
        <v>417</v>
      </c>
      <c r="CD29" s="709" t="s">
        <v>49</v>
      </c>
      <c r="CE29" s="710"/>
      <c r="CF29" s="710"/>
      <c r="CG29" s="710"/>
      <c r="CH29" s="710"/>
      <c r="CI29" s="394">
        <f>ROUNDUP(CC29*0.585,0)</f>
        <v>244</v>
      </c>
      <c r="CJ29" s="397"/>
      <c r="CK29" s="397"/>
      <c r="CL29" s="397"/>
      <c r="CM29" s="397"/>
      <c r="CN29" s="397"/>
      <c r="CO29" s="397"/>
    </row>
    <row r="30" spans="1:93" s="340" customFormat="1" ht="13.5" thickBot="1" x14ac:dyDescent="0.25">
      <c r="A30" s="789"/>
      <c r="B30" s="790"/>
      <c r="C30" s="791"/>
      <c r="D30" s="342"/>
      <c r="E30" s="342"/>
      <c r="F30" s="342"/>
      <c r="G30" s="342"/>
      <c r="H30" s="342"/>
      <c r="I30" s="342"/>
      <c r="AB30" s="693"/>
      <c r="AC30" s="694"/>
      <c r="AD30" s="694"/>
      <c r="AE30" s="694"/>
      <c r="AF30" s="695"/>
      <c r="AG30" s="398"/>
      <c r="AH30" s="694"/>
      <c r="AI30" s="694"/>
      <c r="AJ30" s="694"/>
      <c r="AK30" s="694"/>
      <c r="AL30" s="695"/>
      <c r="AM30" s="398"/>
      <c r="AN30" s="688" t="s">
        <v>193</v>
      </c>
      <c r="AO30" s="689"/>
      <c r="AP30" s="689"/>
      <c r="AQ30" s="689"/>
      <c r="AR30" s="690"/>
      <c r="AS30" s="398">
        <v>1450</v>
      </c>
      <c r="AT30" s="696" t="s">
        <v>194</v>
      </c>
      <c r="AU30" s="686"/>
      <c r="AV30" s="686"/>
      <c r="AW30" s="686"/>
      <c r="AX30" s="687"/>
      <c r="AY30" s="399">
        <f>AS30-AS30/10</f>
        <v>1305</v>
      </c>
      <c r="AZ30" s="688" t="s">
        <v>193</v>
      </c>
      <c r="BA30" s="689"/>
      <c r="BB30" s="689"/>
      <c r="BC30" s="689"/>
      <c r="BD30" s="690"/>
      <c r="BE30" s="398">
        <v>1450</v>
      </c>
      <c r="BF30" s="686" t="s">
        <v>194</v>
      </c>
      <c r="BG30" s="686"/>
      <c r="BH30" s="686"/>
      <c r="BI30" s="686"/>
      <c r="BJ30" s="687"/>
      <c r="BK30" s="399">
        <f>BE30-BE30/10</f>
        <v>1305</v>
      </c>
      <c r="BL30" s="688" t="s">
        <v>46</v>
      </c>
      <c r="BM30" s="689"/>
      <c r="BN30" s="689"/>
      <c r="BO30" s="689"/>
      <c r="BP30" s="690"/>
      <c r="BQ30" s="398">
        <f>ROUNDUP($BS$5/12,0)</f>
        <v>196</v>
      </c>
      <c r="BR30" s="686" t="s">
        <v>48</v>
      </c>
      <c r="BS30" s="686"/>
      <c r="BT30" s="686"/>
      <c r="BU30" s="686"/>
      <c r="BV30" s="687"/>
      <c r="BW30" s="400">
        <f>ROUNDUP(BQ30*0.585,0)</f>
        <v>115</v>
      </c>
      <c r="BX30" s="688" t="s">
        <v>46</v>
      </c>
      <c r="BY30" s="689"/>
      <c r="BZ30" s="689"/>
      <c r="CA30" s="689"/>
      <c r="CB30" s="690"/>
      <c r="CC30" s="401">
        <f>ROUNDUP($CE$5/12,0)</f>
        <v>209</v>
      </c>
      <c r="CD30" s="691" t="s">
        <v>48</v>
      </c>
      <c r="CE30" s="692"/>
      <c r="CF30" s="692"/>
      <c r="CG30" s="692"/>
      <c r="CH30" s="692"/>
      <c r="CI30" s="399">
        <f>ROUNDUP(CC30*0.585,0)</f>
        <v>123</v>
      </c>
      <c r="CJ30" s="397"/>
      <c r="CK30" s="397"/>
      <c r="CL30" s="397"/>
      <c r="CM30" s="397"/>
      <c r="CN30" s="397"/>
      <c r="CO30" s="397"/>
    </row>
    <row r="31" spans="1:93" x14ac:dyDescent="0.2">
      <c r="A31" s="337"/>
      <c r="B31" s="338"/>
      <c r="C31" s="339"/>
      <c r="D31" s="342"/>
      <c r="E31" s="342"/>
      <c r="F31" s="342"/>
      <c r="G31" s="342"/>
      <c r="H31" s="342"/>
      <c r="I31" s="342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340"/>
      <c r="BN31" s="340"/>
      <c r="BO31" s="340"/>
      <c r="BP31" s="340"/>
      <c r="BQ31" s="340"/>
      <c r="BR31" s="340"/>
      <c r="BS31" s="340"/>
      <c r="BT31" s="340"/>
      <c r="BU31" s="340"/>
      <c r="BV31" s="340"/>
      <c r="BW31" s="340"/>
      <c r="BX31" s="340"/>
      <c r="BY31" s="340"/>
      <c r="BZ31" s="340"/>
      <c r="CA31" s="340"/>
      <c r="CB31" s="340"/>
      <c r="CC31" s="340"/>
      <c r="CD31" s="340"/>
      <c r="CE31" s="340"/>
      <c r="CF31" s="340"/>
      <c r="CG31" s="340"/>
      <c r="CH31" s="340"/>
      <c r="CI31" s="340"/>
      <c r="CJ31" s="340"/>
      <c r="CK31" s="340"/>
      <c r="CL31" s="340"/>
      <c r="CM31" s="340"/>
      <c r="CN31" s="340"/>
      <c r="CO31" s="340"/>
    </row>
    <row r="33" spans="1:93" ht="15.75" thickBot="1" x14ac:dyDescent="0.3"/>
    <row r="34" spans="1:93" s="340" customFormat="1" ht="12.75" x14ac:dyDescent="0.2">
      <c r="A34" s="1109"/>
      <c r="B34" s="341"/>
      <c r="D34" s="342"/>
      <c r="E34" s="342"/>
      <c r="F34" s="342"/>
      <c r="G34" s="342"/>
      <c r="H34" s="342"/>
      <c r="I34" s="342"/>
      <c r="AB34" s="737">
        <v>2018</v>
      </c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  <c r="AM34" s="738"/>
      <c r="AN34" s="737">
        <v>2019</v>
      </c>
      <c r="AO34" s="738"/>
      <c r="AP34" s="738"/>
      <c r="AQ34" s="738"/>
      <c r="AR34" s="738"/>
      <c r="AS34" s="738"/>
      <c r="AT34" s="738"/>
      <c r="AU34" s="738"/>
      <c r="AV34" s="738"/>
      <c r="AW34" s="738"/>
      <c r="AX34" s="738"/>
      <c r="AY34" s="739"/>
      <c r="AZ34" s="737">
        <v>2020</v>
      </c>
      <c r="BA34" s="738"/>
      <c r="BB34" s="738"/>
      <c r="BC34" s="738"/>
      <c r="BD34" s="738"/>
      <c r="BE34" s="738"/>
      <c r="BF34" s="738"/>
      <c r="BG34" s="738"/>
      <c r="BH34" s="738"/>
      <c r="BI34" s="738"/>
      <c r="BJ34" s="738"/>
      <c r="BK34" s="739"/>
      <c r="BL34" s="737">
        <v>2021</v>
      </c>
      <c r="BM34" s="738"/>
      <c r="BN34" s="738"/>
      <c r="BO34" s="738"/>
      <c r="BP34" s="738"/>
      <c r="BQ34" s="738"/>
      <c r="BR34" s="738"/>
      <c r="BS34" s="738"/>
      <c r="BT34" s="738"/>
      <c r="BU34" s="738"/>
      <c r="BV34" s="738"/>
      <c r="BW34" s="739"/>
      <c r="BX34" s="737">
        <v>2022</v>
      </c>
      <c r="BY34" s="738"/>
      <c r="BZ34" s="738"/>
      <c r="CA34" s="738"/>
      <c r="CB34" s="738"/>
      <c r="CC34" s="738"/>
      <c r="CD34" s="738"/>
      <c r="CE34" s="738"/>
      <c r="CF34" s="738"/>
      <c r="CG34" s="738"/>
      <c r="CH34" s="738"/>
      <c r="CI34" s="738"/>
      <c r="CJ34" s="738"/>
      <c r="CK34" s="738"/>
      <c r="CL34" s="738"/>
      <c r="CM34" s="738"/>
      <c r="CN34" s="738"/>
      <c r="CO34" s="739"/>
    </row>
    <row r="35" spans="1:93" s="340" customFormat="1" ht="13.5" thickBot="1" x14ac:dyDescent="0.25">
      <c r="A35" s="1109"/>
      <c r="B35" s="341"/>
      <c r="D35" s="342"/>
      <c r="E35" s="342"/>
      <c r="F35" s="342"/>
      <c r="G35" s="342"/>
      <c r="H35" s="342"/>
      <c r="I35" s="342"/>
      <c r="AB35" s="740"/>
      <c r="AC35" s="741"/>
      <c r="AD35" s="741"/>
      <c r="AE35" s="741"/>
      <c r="AF35" s="741"/>
      <c r="AG35" s="741"/>
      <c r="AH35" s="741"/>
      <c r="AI35" s="741"/>
      <c r="AJ35" s="741"/>
      <c r="AK35" s="741"/>
      <c r="AL35" s="741"/>
      <c r="AM35" s="741"/>
      <c r="AN35" s="740"/>
      <c r="AO35" s="741"/>
      <c r="AP35" s="741"/>
      <c r="AQ35" s="741"/>
      <c r="AR35" s="741"/>
      <c r="AS35" s="741"/>
      <c r="AT35" s="741"/>
      <c r="AU35" s="741"/>
      <c r="AV35" s="741"/>
      <c r="AW35" s="741"/>
      <c r="AX35" s="741"/>
      <c r="AY35" s="742"/>
      <c r="AZ35" s="740"/>
      <c r="BA35" s="741"/>
      <c r="BB35" s="741"/>
      <c r="BC35" s="741"/>
      <c r="BD35" s="741"/>
      <c r="BE35" s="741"/>
      <c r="BF35" s="741"/>
      <c r="BG35" s="741"/>
      <c r="BH35" s="741"/>
      <c r="BI35" s="741"/>
      <c r="BJ35" s="741"/>
      <c r="BK35" s="742"/>
      <c r="BL35" s="740"/>
      <c r="BM35" s="741"/>
      <c r="BN35" s="741"/>
      <c r="BO35" s="741"/>
      <c r="BP35" s="741"/>
      <c r="BQ35" s="741"/>
      <c r="BR35" s="741"/>
      <c r="BS35" s="741"/>
      <c r="BT35" s="741"/>
      <c r="BU35" s="741"/>
      <c r="BV35" s="741"/>
      <c r="BW35" s="742"/>
      <c r="BX35" s="740"/>
      <c r="BY35" s="741"/>
      <c r="BZ35" s="741"/>
      <c r="CA35" s="741"/>
      <c r="CB35" s="741"/>
      <c r="CC35" s="741"/>
      <c r="CD35" s="741"/>
      <c r="CE35" s="741"/>
      <c r="CF35" s="741"/>
      <c r="CG35" s="741"/>
      <c r="CH35" s="741"/>
      <c r="CI35" s="741"/>
      <c r="CJ35" s="741"/>
      <c r="CK35" s="741"/>
      <c r="CL35" s="741"/>
      <c r="CM35" s="741"/>
      <c r="CN35" s="741"/>
      <c r="CO35" s="742"/>
    </row>
    <row r="36" spans="1:93" s="340" customFormat="1" ht="13.5" customHeight="1" thickBot="1" x14ac:dyDescent="0.25">
      <c r="A36" s="743" t="s">
        <v>428</v>
      </c>
      <c r="B36" s="744"/>
      <c r="C36" s="745"/>
      <c r="D36" s="768" t="s">
        <v>426</v>
      </c>
      <c r="E36" s="769"/>
      <c r="F36" s="769"/>
      <c r="G36" s="769"/>
      <c r="H36" s="769"/>
      <c r="I36" s="769"/>
      <c r="J36" s="769"/>
      <c r="K36" s="769"/>
      <c r="L36" s="769"/>
      <c r="M36" s="769"/>
      <c r="N36" s="769"/>
      <c r="O36" s="770"/>
      <c r="P36" s="768" t="s">
        <v>427</v>
      </c>
      <c r="Q36" s="769"/>
      <c r="R36" s="769"/>
      <c r="S36" s="769"/>
      <c r="T36" s="769"/>
      <c r="U36" s="769"/>
      <c r="V36" s="769"/>
      <c r="W36" s="769"/>
      <c r="X36" s="769"/>
      <c r="Y36" s="769"/>
      <c r="Z36" s="769"/>
      <c r="AA36" s="770"/>
      <c r="AB36" s="763" t="s">
        <v>36</v>
      </c>
      <c r="AC36" s="761"/>
      <c r="AD36" s="761"/>
      <c r="AE36" s="761"/>
      <c r="AF36" s="761"/>
      <c r="AG36" s="762"/>
      <c r="AH36" s="367" t="s">
        <v>35</v>
      </c>
      <c r="AI36" s="368">
        <v>1900</v>
      </c>
      <c r="AJ36" s="758" t="s">
        <v>191</v>
      </c>
      <c r="AK36" s="759"/>
      <c r="AL36" s="760"/>
      <c r="AM36" s="369">
        <f>ROUNDUP(AI36/2*0.585,0)</f>
        <v>556</v>
      </c>
      <c r="AN36" s="761" t="s">
        <v>36</v>
      </c>
      <c r="AO36" s="761"/>
      <c r="AP36" s="761"/>
      <c r="AQ36" s="761"/>
      <c r="AR36" s="761"/>
      <c r="AS36" s="762"/>
      <c r="AT36" s="367" t="s">
        <v>35</v>
      </c>
      <c r="AU36" s="368">
        <v>2080</v>
      </c>
      <c r="AV36" s="758" t="s">
        <v>191</v>
      </c>
      <c r="AW36" s="759"/>
      <c r="AX36" s="760"/>
      <c r="AY36" s="370">
        <f>ROUNDUP(AU36/2*0.585,0)</f>
        <v>609</v>
      </c>
      <c r="AZ36" s="763" t="s">
        <v>36</v>
      </c>
      <c r="BA36" s="761"/>
      <c r="BB36" s="761"/>
      <c r="BC36" s="761"/>
      <c r="BD36" s="761"/>
      <c r="BE36" s="762"/>
      <c r="BF36" s="367" t="s">
        <v>35</v>
      </c>
      <c r="BG36" s="368">
        <v>2200</v>
      </c>
      <c r="BH36" s="758" t="s">
        <v>191</v>
      </c>
      <c r="BI36" s="759"/>
      <c r="BJ36" s="760"/>
      <c r="BK36" s="370">
        <f>ROUNDUP(BG36/2*0.585,0)</f>
        <v>644</v>
      </c>
      <c r="BL36" s="763" t="s">
        <v>36</v>
      </c>
      <c r="BM36" s="761"/>
      <c r="BN36" s="761"/>
      <c r="BO36" s="761"/>
      <c r="BP36" s="761"/>
      <c r="BQ36" s="762"/>
      <c r="BR36" s="367" t="s">
        <v>35</v>
      </c>
      <c r="BS36" s="368">
        <v>2350</v>
      </c>
      <c r="BT36" s="758" t="s">
        <v>191</v>
      </c>
      <c r="BU36" s="759"/>
      <c r="BV36" s="760"/>
      <c r="BW36" s="370">
        <f>ROUNDUP(BS36/2*0.585,0)</f>
        <v>688</v>
      </c>
      <c r="BX36" s="761" t="s">
        <v>36</v>
      </c>
      <c r="BY36" s="761"/>
      <c r="BZ36" s="761"/>
      <c r="CA36" s="761"/>
      <c r="CB36" s="761"/>
      <c r="CC36" s="762"/>
      <c r="CD36" s="367" t="s">
        <v>35</v>
      </c>
      <c r="CE36" s="368">
        <v>2500</v>
      </c>
      <c r="CF36" s="758" t="s">
        <v>191</v>
      </c>
      <c r="CG36" s="759"/>
      <c r="CH36" s="760"/>
      <c r="CI36" s="370">
        <f>ROUNDUP(CE36/2*0.585,0)</f>
        <v>732</v>
      </c>
      <c r="CJ36" s="763" t="s">
        <v>36</v>
      </c>
      <c r="CK36" s="761"/>
      <c r="CL36" s="761"/>
      <c r="CM36" s="761"/>
      <c r="CN36" s="761"/>
      <c r="CO36" s="762"/>
    </row>
    <row r="37" spans="1:93" s="340" customFormat="1" ht="28.5" customHeight="1" thickBot="1" x14ac:dyDescent="0.25">
      <c r="A37" s="746"/>
      <c r="B37" s="747"/>
      <c r="C37" s="748"/>
      <c r="D37" s="771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3"/>
      <c r="P37" s="771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3"/>
      <c r="AB37" s="711" t="s">
        <v>280</v>
      </c>
      <c r="AC37" s="712"/>
      <c r="AD37" s="712"/>
      <c r="AE37" s="712"/>
      <c r="AF37" s="712"/>
      <c r="AG37" s="713"/>
      <c r="AH37" s="711" t="s">
        <v>95</v>
      </c>
      <c r="AI37" s="712"/>
      <c r="AJ37" s="712"/>
      <c r="AK37" s="712"/>
      <c r="AL37" s="712"/>
      <c r="AM37" s="787"/>
      <c r="AN37" s="1148" t="s">
        <v>166</v>
      </c>
      <c r="AO37" s="1149"/>
      <c r="AP37" s="1149"/>
      <c r="AQ37" s="1149"/>
      <c r="AR37" s="1149"/>
      <c r="AS37" s="1150"/>
      <c r="AT37" s="767" t="s">
        <v>40</v>
      </c>
      <c r="AU37" s="715"/>
      <c r="AV37" s="715"/>
      <c r="AW37" s="715"/>
      <c r="AX37" s="715"/>
      <c r="AY37" s="716"/>
      <c r="AZ37" s="711" t="s">
        <v>170</v>
      </c>
      <c r="BA37" s="712"/>
      <c r="BB37" s="712"/>
      <c r="BC37" s="712"/>
      <c r="BD37" s="712"/>
      <c r="BE37" s="713"/>
      <c r="BF37" s="711" t="s">
        <v>43</v>
      </c>
      <c r="BG37" s="712"/>
      <c r="BH37" s="712"/>
      <c r="BI37" s="712"/>
      <c r="BJ37" s="712"/>
      <c r="BK37" s="713"/>
      <c r="BL37" s="714" t="s">
        <v>171</v>
      </c>
      <c r="BM37" s="715"/>
      <c r="BN37" s="715"/>
      <c r="BO37" s="715"/>
      <c r="BP37" s="715"/>
      <c r="BQ37" s="716"/>
      <c r="BR37" s="714" t="s">
        <v>42</v>
      </c>
      <c r="BS37" s="715"/>
      <c r="BT37" s="715"/>
      <c r="BU37" s="715"/>
      <c r="BV37" s="715"/>
      <c r="BW37" s="716"/>
      <c r="BX37" s="717" t="s">
        <v>41</v>
      </c>
      <c r="BY37" s="712"/>
      <c r="BZ37" s="712"/>
      <c r="CA37" s="712"/>
      <c r="CB37" s="712"/>
      <c r="CC37" s="713"/>
      <c r="CD37" s="711" t="s">
        <v>41</v>
      </c>
      <c r="CE37" s="712"/>
      <c r="CF37" s="712"/>
      <c r="CG37" s="712"/>
      <c r="CH37" s="712"/>
      <c r="CI37" s="713"/>
      <c r="CJ37" s="711" t="s">
        <v>41</v>
      </c>
      <c r="CK37" s="712"/>
      <c r="CL37" s="712"/>
      <c r="CM37" s="712"/>
      <c r="CN37" s="712"/>
      <c r="CO37" s="713"/>
    </row>
    <row r="38" spans="1:93" s="340" customFormat="1" ht="30.75" customHeight="1" thickBot="1" x14ac:dyDescent="0.25">
      <c r="A38" s="718" t="s">
        <v>10</v>
      </c>
      <c r="B38" s="720" t="s">
        <v>423</v>
      </c>
      <c r="C38" s="722" t="s">
        <v>12</v>
      </c>
      <c r="D38" s="1124" t="s">
        <v>159</v>
      </c>
      <c r="E38" s="1125"/>
      <c r="F38" s="1125"/>
      <c r="G38" s="1125"/>
      <c r="H38" s="1125"/>
      <c r="I38" s="1126"/>
      <c r="J38" s="1124" t="s">
        <v>201</v>
      </c>
      <c r="K38" s="1125"/>
      <c r="L38" s="1125"/>
      <c r="M38" s="1125"/>
      <c r="N38" s="1125"/>
      <c r="O38" s="1126"/>
      <c r="P38" s="1124" t="s">
        <v>424</v>
      </c>
      <c r="Q38" s="1125"/>
      <c r="R38" s="1125"/>
      <c r="S38" s="1125"/>
      <c r="T38" s="1125"/>
      <c r="U38" s="1126"/>
      <c r="V38" s="1124" t="s">
        <v>425</v>
      </c>
      <c r="W38" s="1125"/>
      <c r="X38" s="1125"/>
      <c r="Y38" s="1125"/>
      <c r="Z38" s="1125"/>
      <c r="AA38" s="1126"/>
      <c r="AB38" s="728" t="s">
        <v>279</v>
      </c>
      <c r="AC38" s="729"/>
      <c r="AD38" s="729"/>
      <c r="AE38" s="729"/>
      <c r="AF38" s="729"/>
      <c r="AG38" s="730"/>
      <c r="AH38" s="697" t="s">
        <v>277</v>
      </c>
      <c r="AI38" s="698"/>
      <c r="AJ38" s="698"/>
      <c r="AK38" s="698"/>
      <c r="AL38" s="698"/>
      <c r="AM38" s="698"/>
      <c r="AN38" s="1145" t="s">
        <v>279</v>
      </c>
      <c r="AO38" s="1146"/>
      <c r="AP38" s="1146"/>
      <c r="AQ38" s="1146"/>
      <c r="AR38" s="1146"/>
      <c r="AS38" s="1147"/>
      <c r="AT38" s="734" t="s">
        <v>277</v>
      </c>
      <c r="AU38" s="734"/>
      <c r="AV38" s="734"/>
      <c r="AW38" s="734"/>
      <c r="AX38" s="734"/>
      <c r="AY38" s="735"/>
      <c r="AZ38" s="1155" t="s">
        <v>279</v>
      </c>
      <c r="BA38" s="1156"/>
      <c r="BB38" s="1156"/>
      <c r="BC38" s="1156"/>
      <c r="BD38" s="1156"/>
      <c r="BE38" s="1157"/>
      <c r="BF38" s="697" t="s">
        <v>277</v>
      </c>
      <c r="BG38" s="698"/>
      <c r="BH38" s="698"/>
      <c r="BI38" s="698"/>
      <c r="BJ38" s="698"/>
      <c r="BK38" s="699"/>
      <c r="BL38" s="736" t="s">
        <v>279</v>
      </c>
      <c r="BM38" s="731"/>
      <c r="BN38" s="731"/>
      <c r="BO38" s="731"/>
      <c r="BP38" s="731"/>
      <c r="BQ38" s="732"/>
      <c r="BR38" s="733" t="s">
        <v>277</v>
      </c>
      <c r="BS38" s="734"/>
      <c r="BT38" s="734"/>
      <c r="BU38" s="734"/>
      <c r="BV38" s="734"/>
      <c r="BW38" s="735"/>
      <c r="BX38" s="729" t="s">
        <v>279</v>
      </c>
      <c r="BY38" s="729"/>
      <c r="BZ38" s="729"/>
      <c r="CA38" s="729"/>
      <c r="CB38" s="729"/>
      <c r="CC38" s="730"/>
      <c r="CD38" s="697" t="s">
        <v>278</v>
      </c>
      <c r="CE38" s="698"/>
      <c r="CF38" s="698"/>
      <c r="CG38" s="698"/>
      <c r="CH38" s="698"/>
      <c r="CI38" s="699"/>
      <c r="CJ38" s="697" t="s">
        <v>125</v>
      </c>
      <c r="CK38" s="698"/>
      <c r="CL38" s="698"/>
      <c r="CM38" s="698"/>
      <c r="CN38" s="698"/>
      <c r="CO38" s="699"/>
    </row>
    <row r="39" spans="1:93" s="340" customFormat="1" ht="12.75" x14ac:dyDescent="0.2">
      <c r="A39" s="719"/>
      <c r="B39" s="721"/>
      <c r="C39" s="723"/>
      <c r="D39" s="294">
        <v>0</v>
      </c>
      <c r="E39" s="226">
        <v>1</v>
      </c>
      <c r="F39" s="226">
        <v>2</v>
      </c>
      <c r="G39" s="226">
        <v>3</v>
      </c>
      <c r="H39" s="226">
        <v>4</v>
      </c>
      <c r="I39" s="227">
        <v>5</v>
      </c>
      <c r="J39" s="294">
        <v>0</v>
      </c>
      <c r="K39" s="226">
        <v>1</v>
      </c>
      <c r="L39" s="226">
        <v>2</v>
      </c>
      <c r="M39" s="226">
        <v>3</v>
      </c>
      <c r="N39" s="226">
        <v>4</v>
      </c>
      <c r="O39" s="227">
        <v>5</v>
      </c>
      <c r="P39" s="294">
        <v>0</v>
      </c>
      <c r="Q39" s="226">
        <v>1</v>
      </c>
      <c r="R39" s="226">
        <v>2</v>
      </c>
      <c r="S39" s="226">
        <v>3</v>
      </c>
      <c r="T39" s="226">
        <v>4</v>
      </c>
      <c r="U39" s="227">
        <v>5</v>
      </c>
      <c r="V39" s="294">
        <v>0</v>
      </c>
      <c r="W39" s="226">
        <v>1</v>
      </c>
      <c r="X39" s="226">
        <v>2</v>
      </c>
      <c r="Y39" s="226">
        <v>3</v>
      </c>
      <c r="Z39" s="226">
        <v>4</v>
      </c>
      <c r="AA39" s="227">
        <v>5</v>
      </c>
      <c r="AB39" s="371" t="s">
        <v>27</v>
      </c>
      <c r="AC39" s="372" t="s">
        <v>0</v>
      </c>
      <c r="AD39" s="372" t="s">
        <v>1</v>
      </c>
      <c r="AE39" s="372" t="s">
        <v>2</v>
      </c>
      <c r="AF39" s="372" t="s">
        <v>3</v>
      </c>
      <c r="AG39" s="373" t="s">
        <v>28</v>
      </c>
      <c r="AH39" s="371" t="s">
        <v>27</v>
      </c>
      <c r="AI39" s="372" t="s">
        <v>0</v>
      </c>
      <c r="AJ39" s="372" t="s">
        <v>1</v>
      </c>
      <c r="AK39" s="372" t="s">
        <v>2</v>
      </c>
      <c r="AL39" s="372" t="s">
        <v>3</v>
      </c>
      <c r="AM39" s="374" t="s">
        <v>28</v>
      </c>
      <c r="AN39" s="371" t="s">
        <v>27</v>
      </c>
      <c r="AO39" s="372" t="s">
        <v>0</v>
      </c>
      <c r="AP39" s="372" t="s">
        <v>1</v>
      </c>
      <c r="AQ39" s="372" t="s">
        <v>2</v>
      </c>
      <c r="AR39" s="372" t="s">
        <v>3</v>
      </c>
      <c r="AS39" s="373" t="s">
        <v>28</v>
      </c>
      <c r="AT39" s="375" t="s">
        <v>27</v>
      </c>
      <c r="AU39" s="372" t="s">
        <v>0</v>
      </c>
      <c r="AV39" s="372" t="s">
        <v>1</v>
      </c>
      <c r="AW39" s="372" t="s">
        <v>2</v>
      </c>
      <c r="AX39" s="372" t="s">
        <v>3</v>
      </c>
      <c r="AY39" s="373" t="s">
        <v>28</v>
      </c>
      <c r="AZ39" s="371" t="s">
        <v>27</v>
      </c>
      <c r="BA39" s="372" t="s">
        <v>0</v>
      </c>
      <c r="BB39" s="372" t="s">
        <v>1</v>
      </c>
      <c r="BC39" s="372" t="s">
        <v>2</v>
      </c>
      <c r="BD39" s="372" t="s">
        <v>3</v>
      </c>
      <c r="BE39" s="373" t="s">
        <v>28</v>
      </c>
      <c r="BF39" s="371" t="s">
        <v>27</v>
      </c>
      <c r="BG39" s="372" t="s">
        <v>0</v>
      </c>
      <c r="BH39" s="372" t="s">
        <v>1</v>
      </c>
      <c r="BI39" s="372" t="s">
        <v>2</v>
      </c>
      <c r="BJ39" s="372" t="s">
        <v>3</v>
      </c>
      <c r="BK39" s="373" t="s">
        <v>28</v>
      </c>
      <c r="BL39" s="371" t="s">
        <v>27</v>
      </c>
      <c r="BM39" s="372" t="s">
        <v>0</v>
      </c>
      <c r="BN39" s="372" t="s">
        <v>1</v>
      </c>
      <c r="BO39" s="372" t="s">
        <v>2</v>
      </c>
      <c r="BP39" s="372" t="s">
        <v>3</v>
      </c>
      <c r="BQ39" s="373" t="s">
        <v>28</v>
      </c>
      <c r="BR39" s="371" t="s">
        <v>27</v>
      </c>
      <c r="BS39" s="372" t="s">
        <v>0</v>
      </c>
      <c r="BT39" s="372" t="s">
        <v>1</v>
      </c>
      <c r="BU39" s="372" t="s">
        <v>2</v>
      </c>
      <c r="BV39" s="372" t="s">
        <v>3</v>
      </c>
      <c r="BW39" s="373" t="s">
        <v>28</v>
      </c>
      <c r="BX39" s="375" t="s">
        <v>27</v>
      </c>
      <c r="BY39" s="372" t="s">
        <v>0</v>
      </c>
      <c r="BZ39" s="372" t="s">
        <v>1</v>
      </c>
      <c r="CA39" s="372" t="s">
        <v>2</v>
      </c>
      <c r="CB39" s="372" t="s">
        <v>3</v>
      </c>
      <c r="CC39" s="373" t="s">
        <v>28</v>
      </c>
      <c r="CD39" s="371" t="s">
        <v>27</v>
      </c>
      <c r="CE39" s="372" t="s">
        <v>0</v>
      </c>
      <c r="CF39" s="372" t="s">
        <v>1</v>
      </c>
      <c r="CG39" s="372" t="s">
        <v>2</v>
      </c>
      <c r="CH39" s="372" t="s">
        <v>3</v>
      </c>
      <c r="CI39" s="373" t="s">
        <v>28</v>
      </c>
      <c r="CJ39" s="371" t="s">
        <v>27</v>
      </c>
      <c r="CK39" s="372" t="s">
        <v>0</v>
      </c>
      <c r="CL39" s="372" t="s">
        <v>1</v>
      </c>
      <c r="CM39" s="372" t="s">
        <v>2</v>
      </c>
      <c r="CN39" s="372" t="s">
        <v>3</v>
      </c>
      <c r="CO39" s="373" t="s">
        <v>28</v>
      </c>
    </row>
    <row r="40" spans="1:93" s="340" customFormat="1" ht="12.75" x14ac:dyDescent="0.2">
      <c r="A40" s="719"/>
      <c r="B40" s="721"/>
      <c r="C40" s="723"/>
      <c r="D40" s="294" t="s">
        <v>160</v>
      </c>
      <c r="E40" s="226" t="s">
        <v>161</v>
      </c>
      <c r="F40" s="226" t="s">
        <v>162</v>
      </c>
      <c r="G40" s="226" t="s">
        <v>163</v>
      </c>
      <c r="H40" s="226" t="s">
        <v>164</v>
      </c>
      <c r="I40" s="227" t="s">
        <v>165</v>
      </c>
      <c r="J40" s="294" t="s">
        <v>160</v>
      </c>
      <c r="K40" s="226" t="s">
        <v>161</v>
      </c>
      <c r="L40" s="226" t="s">
        <v>162</v>
      </c>
      <c r="M40" s="226" t="s">
        <v>163</v>
      </c>
      <c r="N40" s="226" t="s">
        <v>164</v>
      </c>
      <c r="O40" s="227" t="s">
        <v>165</v>
      </c>
      <c r="P40" s="294" t="s">
        <v>160</v>
      </c>
      <c r="Q40" s="226" t="s">
        <v>161</v>
      </c>
      <c r="R40" s="226" t="s">
        <v>162</v>
      </c>
      <c r="S40" s="226" t="s">
        <v>163</v>
      </c>
      <c r="T40" s="226" t="s">
        <v>164</v>
      </c>
      <c r="U40" s="227" t="s">
        <v>165</v>
      </c>
      <c r="V40" s="294" t="s">
        <v>160</v>
      </c>
      <c r="W40" s="226" t="s">
        <v>161</v>
      </c>
      <c r="X40" s="226" t="s">
        <v>162</v>
      </c>
      <c r="Y40" s="226" t="s">
        <v>163</v>
      </c>
      <c r="Z40" s="226" t="s">
        <v>164</v>
      </c>
      <c r="AA40" s="227" t="s">
        <v>165</v>
      </c>
      <c r="AB40" s="376" t="s">
        <v>29</v>
      </c>
      <c r="AC40" s="377">
        <v>7.4999999999999997E-2</v>
      </c>
      <c r="AD40" s="378">
        <v>0.05</v>
      </c>
      <c r="AE40" s="378">
        <v>0.05</v>
      </c>
      <c r="AF40" s="377">
        <v>2.5000000000000001E-2</v>
      </c>
      <c r="AG40" s="379">
        <v>2.5000000000000001E-2</v>
      </c>
      <c r="AH40" s="376" t="s">
        <v>29</v>
      </c>
      <c r="AI40" s="377">
        <v>7.4999999999999997E-2</v>
      </c>
      <c r="AJ40" s="378">
        <v>0.05</v>
      </c>
      <c r="AK40" s="378">
        <v>0.05</v>
      </c>
      <c r="AL40" s="377">
        <v>2.5000000000000001E-2</v>
      </c>
      <c r="AM40" s="380">
        <v>2.5000000000000001E-2</v>
      </c>
      <c r="AN40" s="376" t="s">
        <v>29</v>
      </c>
      <c r="AO40" s="377">
        <v>7.4999999999999997E-2</v>
      </c>
      <c r="AP40" s="378">
        <v>0.05</v>
      </c>
      <c r="AQ40" s="378">
        <v>0.05</v>
      </c>
      <c r="AR40" s="377">
        <v>2.5000000000000001E-2</v>
      </c>
      <c r="AS40" s="379">
        <v>2.5000000000000001E-2</v>
      </c>
      <c r="AT40" s="381" t="s">
        <v>29</v>
      </c>
      <c r="AU40" s="377">
        <v>7.4999999999999997E-2</v>
      </c>
      <c r="AV40" s="378">
        <v>0.05</v>
      </c>
      <c r="AW40" s="378">
        <v>0.05</v>
      </c>
      <c r="AX40" s="377">
        <v>2.5000000000000001E-2</v>
      </c>
      <c r="AY40" s="379">
        <v>2.5000000000000001E-2</v>
      </c>
      <c r="AZ40" s="376" t="s">
        <v>29</v>
      </c>
      <c r="BA40" s="377">
        <v>7.4999999999999997E-2</v>
      </c>
      <c r="BB40" s="378">
        <v>0.05</v>
      </c>
      <c r="BC40" s="378">
        <v>0.05</v>
      </c>
      <c r="BD40" s="377">
        <v>2.5000000000000001E-2</v>
      </c>
      <c r="BE40" s="379">
        <v>2.5000000000000001E-2</v>
      </c>
      <c r="BF40" s="376" t="s">
        <v>29</v>
      </c>
      <c r="BG40" s="377">
        <v>7.4999999999999997E-2</v>
      </c>
      <c r="BH40" s="378">
        <v>0.05</v>
      </c>
      <c r="BI40" s="378">
        <v>0.05</v>
      </c>
      <c r="BJ40" s="377">
        <v>2.5000000000000001E-2</v>
      </c>
      <c r="BK40" s="379">
        <v>2.5000000000000001E-2</v>
      </c>
      <c r="BL40" s="376" t="s">
        <v>29</v>
      </c>
      <c r="BM40" s="377">
        <v>7.4999999999999997E-2</v>
      </c>
      <c r="BN40" s="378">
        <v>0.05</v>
      </c>
      <c r="BO40" s="378">
        <v>0.05</v>
      </c>
      <c r="BP40" s="377">
        <v>2.5000000000000001E-2</v>
      </c>
      <c r="BQ40" s="379">
        <v>2.5000000000000001E-2</v>
      </c>
      <c r="BR40" s="376" t="s">
        <v>29</v>
      </c>
      <c r="BS40" s="377">
        <v>7.4999999999999997E-2</v>
      </c>
      <c r="BT40" s="378">
        <v>0.05</v>
      </c>
      <c r="BU40" s="378">
        <v>0.05</v>
      </c>
      <c r="BV40" s="377">
        <v>2.5000000000000001E-2</v>
      </c>
      <c r="BW40" s="379">
        <v>2.5000000000000001E-2</v>
      </c>
      <c r="BX40" s="381" t="s">
        <v>29</v>
      </c>
      <c r="BY40" s="377">
        <v>7.4999999999999997E-2</v>
      </c>
      <c r="BZ40" s="378">
        <v>0.05</v>
      </c>
      <c r="CA40" s="378">
        <v>0.05</v>
      </c>
      <c r="CB40" s="377">
        <v>2.5000000000000001E-2</v>
      </c>
      <c r="CC40" s="379">
        <v>2.5000000000000001E-2</v>
      </c>
      <c r="CD40" s="376" t="s">
        <v>29</v>
      </c>
      <c r="CE40" s="377">
        <v>7.4999999999999997E-2</v>
      </c>
      <c r="CF40" s="378">
        <v>0.05</v>
      </c>
      <c r="CG40" s="378">
        <v>0.05</v>
      </c>
      <c r="CH40" s="377">
        <v>2.5000000000000001E-2</v>
      </c>
      <c r="CI40" s="379">
        <v>2.5000000000000001E-2</v>
      </c>
      <c r="CJ40" s="376" t="s">
        <v>29</v>
      </c>
      <c r="CK40" s="377">
        <v>7.4999999999999997E-2</v>
      </c>
      <c r="CL40" s="378">
        <v>0.05</v>
      </c>
      <c r="CM40" s="378">
        <v>0.05</v>
      </c>
      <c r="CN40" s="377">
        <v>2.5000000000000001E-2</v>
      </c>
      <c r="CO40" s="379">
        <v>2.5000000000000001E-2</v>
      </c>
    </row>
    <row r="41" spans="1:93" s="340" customFormat="1" ht="19.5" customHeight="1" thickBot="1" x14ac:dyDescent="0.25">
      <c r="A41" s="719"/>
      <c r="B41" s="721"/>
      <c r="C41" s="724"/>
      <c r="D41" s="424"/>
      <c r="E41" s="229"/>
      <c r="F41" s="229"/>
      <c r="G41" s="229"/>
      <c r="H41" s="229"/>
      <c r="I41" s="425"/>
      <c r="J41" s="229"/>
      <c r="K41" s="229"/>
      <c r="L41" s="229"/>
      <c r="M41" s="229"/>
      <c r="N41" s="229"/>
      <c r="O41" s="229"/>
      <c r="P41" s="424"/>
      <c r="Q41" s="229"/>
      <c r="R41" s="229"/>
      <c r="S41" s="229"/>
      <c r="T41" s="229"/>
      <c r="U41" s="425"/>
      <c r="V41" s="229"/>
      <c r="W41" s="229"/>
      <c r="X41" s="229"/>
      <c r="Y41" s="229"/>
      <c r="Z41" s="229"/>
      <c r="AA41" s="229"/>
      <c r="AB41" s="382" t="s">
        <v>4</v>
      </c>
      <c r="AC41" s="383" t="s">
        <v>5</v>
      </c>
      <c r="AD41" s="383" t="s">
        <v>6</v>
      </c>
      <c r="AE41" s="383" t="s">
        <v>7</v>
      </c>
      <c r="AF41" s="383" t="s">
        <v>8</v>
      </c>
      <c r="AG41" s="384" t="s">
        <v>9</v>
      </c>
      <c r="AH41" s="382" t="s">
        <v>4</v>
      </c>
      <c r="AI41" s="383" t="s">
        <v>5</v>
      </c>
      <c r="AJ41" s="383" t="s">
        <v>6</v>
      </c>
      <c r="AK41" s="383" t="s">
        <v>7</v>
      </c>
      <c r="AL41" s="383" t="s">
        <v>8</v>
      </c>
      <c r="AM41" s="385" t="s">
        <v>9</v>
      </c>
      <c r="AN41" s="382" t="s">
        <v>4</v>
      </c>
      <c r="AO41" s="383" t="s">
        <v>5</v>
      </c>
      <c r="AP41" s="383" t="s">
        <v>6</v>
      </c>
      <c r="AQ41" s="383" t="s">
        <v>7</v>
      </c>
      <c r="AR41" s="383" t="s">
        <v>8</v>
      </c>
      <c r="AS41" s="384" t="s">
        <v>9</v>
      </c>
      <c r="AT41" s="386" t="s">
        <v>4</v>
      </c>
      <c r="AU41" s="383" t="s">
        <v>5</v>
      </c>
      <c r="AV41" s="383" t="s">
        <v>6</v>
      </c>
      <c r="AW41" s="383" t="s">
        <v>7</v>
      </c>
      <c r="AX41" s="383" t="s">
        <v>8</v>
      </c>
      <c r="AY41" s="384" t="s">
        <v>9</v>
      </c>
      <c r="AZ41" s="382" t="s">
        <v>4</v>
      </c>
      <c r="BA41" s="383" t="s">
        <v>5</v>
      </c>
      <c r="BB41" s="383" t="s">
        <v>6</v>
      </c>
      <c r="BC41" s="383" t="s">
        <v>7</v>
      </c>
      <c r="BD41" s="383" t="s">
        <v>8</v>
      </c>
      <c r="BE41" s="384" t="s">
        <v>9</v>
      </c>
      <c r="BF41" s="382" t="s">
        <v>4</v>
      </c>
      <c r="BG41" s="383" t="s">
        <v>5</v>
      </c>
      <c r="BH41" s="383" t="s">
        <v>6</v>
      </c>
      <c r="BI41" s="383" t="s">
        <v>7</v>
      </c>
      <c r="BJ41" s="383" t="s">
        <v>8</v>
      </c>
      <c r="BK41" s="384" t="s">
        <v>9</v>
      </c>
      <c r="BL41" s="382" t="s">
        <v>4</v>
      </c>
      <c r="BM41" s="383" t="s">
        <v>5</v>
      </c>
      <c r="BN41" s="383" t="s">
        <v>6</v>
      </c>
      <c r="BO41" s="383" t="s">
        <v>7</v>
      </c>
      <c r="BP41" s="383" t="s">
        <v>8</v>
      </c>
      <c r="BQ41" s="384" t="s">
        <v>9</v>
      </c>
      <c r="BR41" s="382" t="s">
        <v>4</v>
      </c>
      <c r="BS41" s="383" t="s">
        <v>5</v>
      </c>
      <c r="BT41" s="383" t="s">
        <v>6</v>
      </c>
      <c r="BU41" s="383" t="s">
        <v>7</v>
      </c>
      <c r="BV41" s="383" t="s">
        <v>8</v>
      </c>
      <c r="BW41" s="384" t="s">
        <v>9</v>
      </c>
      <c r="BX41" s="386" t="s">
        <v>4</v>
      </c>
      <c r="BY41" s="383" t="s">
        <v>5</v>
      </c>
      <c r="BZ41" s="383" t="s">
        <v>6</v>
      </c>
      <c r="CA41" s="383" t="s">
        <v>7</v>
      </c>
      <c r="CB41" s="383" t="s">
        <v>8</v>
      </c>
      <c r="CC41" s="384" t="s">
        <v>9</v>
      </c>
      <c r="CD41" s="382" t="s">
        <v>4</v>
      </c>
      <c r="CE41" s="383" t="s">
        <v>5</v>
      </c>
      <c r="CF41" s="383" t="s">
        <v>6</v>
      </c>
      <c r="CG41" s="383" t="s">
        <v>7</v>
      </c>
      <c r="CH41" s="383" t="s">
        <v>8</v>
      </c>
      <c r="CI41" s="384" t="s">
        <v>9</v>
      </c>
      <c r="CJ41" s="382" t="s">
        <v>4</v>
      </c>
      <c r="CK41" s="383" t="s">
        <v>5</v>
      </c>
      <c r="CL41" s="383" t="s">
        <v>6</v>
      </c>
      <c r="CM41" s="383" t="s">
        <v>7</v>
      </c>
      <c r="CN41" s="383" t="s">
        <v>8</v>
      </c>
      <c r="CO41" s="384" t="s">
        <v>9</v>
      </c>
    </row>
    <row r="42" spans="1:93" s="340" customFormat="1" ht="51" x14ac:dyDescent="0.2">
      <c r="A42" s="677">
        <v>1</v>
      </c>
      <c r="B42" s="330" t="s">
        <v>411</v>
      </c>
      <c r="C42" s="331" t="s">
        <v>15</v>
      </c>
      <c r="D42" s="1112">
        <v>2407</v>
      </c>
      <c r="E42" s="1113">
        <v>2539</v>
      </c>
      <c r="F42" s="1113">
        <v>2648</v>
      </c>
      <c r="G42" s="1113">
        <v>2760</v>
      </c>
      <c r="H42" s="1113">
        <v>2844</v>
      </c>
      <c r="I42" s="1114">
        <v>2928</v>
      </c>
      <c r="J42" s="418">
        <f>ROUNDUP(D42*0.7014,0)</f>
        <v>1689</v>
      </c>
      <c r="K42" s="419">
        <f t="shared" ref="K42:K59" si="42">ROUNDUP(E42*0.7014,0)</f>
        <v>1781</v>
      </c>
      <c r="L42" s="419">
        <f t="shared" ref="L42:L59" si="43">ROUNDUP(F42*0.7014,0)</f>
        <v>1858</v>
      </c>
      <c r="M42" s="419">
        <f t="shared" ref="M42:M59" si="44">ROUNDUP(G42*0.7014,0)</f>
        <v>1936</v>
      </c>
      <c r="N42" s="419">
        <f t="shared" ref="N42:N59" si="45">ROUNDUP(H42*0.7014,0)</f>
        <v>1995</v>
      </c>
      <c r="O42" s="460">
        <f t="shared" ref="O42:O59" si="46">ROUNDUP(I42*0.7014,0)</f>
        <v>2054</v>
      </c>
      <c r="P42" s="418">
        <f>D42*1.15</f>
        <v>2768.0499999999997</v>
      </c>
      <c r="Q42" s="419">
        <f t="shared" ref="Q42:Q59" si="47">E42*1.15</f>
        <v>2919.85</v>
      </c>
      <c r="R42" s="419">
        <f t="shared" ref="R42:R59" si="48">F42*1.15</f>
        <v>3045.2</v>
      </c>
      <c r="S42" s="419">
        <f t="shared" ref="S42:S59" si="49">G42*1.15</f>
        <v>3173.9999999999995</v>
      </c>
      <c r="T42" s="419">
        <f t="shared" ref="T42:T59" si="50">H42*1.15</f>
        <v>3270.6</v>
      </c>
      <c r="U42" s="420">
        <f t="shared" ref="U42:U59" si="51">I42*1.15</f>
        <v>3367.2</v>
      </c>
      <c r="V42" s="473">
        <f>ROUNDUP(P42*0.7014,0)</f>
        <v>1942</v>
      </c>
      <c r="W42" s="419">
        <f t="shared" ref="W42:W59" si="52">ROUNDUP(Q42*0.7014,0)</f>
        <v>2048</v>
      </c>
      <c r="X42" s="419">
        <f t="shared" ref="X42:X59" si="53">ROUNDUP(R42*0.7014,0)</f>
        <v>2136</v>
      </c>
      <c r="Y42" s="419">
        <f t="shared" ref="Y42:Y59" si="54">ROUNDUP(S42*0.7014,0)</f>
        <v>2227</v>
      </c>
      <c r="Z42" s="419">
        <f t="shared" ref="Z42:Z59" si="55">ROUNDUP(T42*0.7014,0)</f>
        <v>2294</v>
      </c>
      <c r="AA42" s="460">
        <f t="shared" ref="AA42:AA59" si="56">ROUNDUP(U42*0.7014,0)</f>
        <v>2362</v>
      </c>
      <c r="AB42" s="415">
        <f>P42*1.25</f>
        <v>3460.0624999999995</v>
      </c>
      <c r="AC42" s="416">
        <f t="shared" ref="AC42:AC59" si="57">Q42*1.25</f>
        <v>3649.8125</v>
      </c>
      <c r="AD42" s="416">
        <f t="shared" ref="AD42:AD59" si="58">R42*1.25</f>
        <v>3806.5</v>
      </c>
      <c r="AE42" s="455">
        <f>S42*1.25*1.15</f>
        <v>4562.6249999999991</v>
      </c>
      <c r="AF42" s="455">
        <f t="shared" ref="AF42:AG57" si="59">T42*1.25*1.15</f>
        <v>4701.4874999999993</v>
      </c>
      <c r="AG42" s="456">
        <f t="shared" si="59"/>
        <v>4840.3499999999995</v>
      </c>
      <c r="AH42" s="451">
        <f t="shared" ref="AH42:AH59" si="60">ROUNDUP(AB42*0.585,0)</f>
        <v>2025</v>
      </c>
      <c r="AI42" s="407">
        <f t="shared" ref="AI42:AI59" si="61">ROUNDUP(AC42*0.585,0)</f>
        <v>2136</v>
      </c>
      <c r="AJ42" s="407">
        <f t="shared" ref="AJ42:AJ59" si="62">ROUNDUP(AD42*0.585,0)</f>
        <v>2227</v>
      </c>
      <c r="AK42" s="407">
        <f t="shared" ref="AK42:AK59" si="63">ROUNDUP(AE42*0.585,0)</f>
        <v>2670</v>
      </c>
      <c r="AL42" s="407">
        <f t="shared" ref="AL42:AL59" si="64">ROUNDUP(AF42*0.585,0)</f>
        <v>2751</v>
      </c>
      <c r="AM42" s="439">
        <f>ROUNDUP(AG42*0.585,0)</f>
        <v>2832</v>
      </c>
      <c r="AN42" s="429">
        <f>(BX42-AB42)/4+AB42</f>
        <v>3923.7968749999995</v>
      </c>
      <c r="AO42" s="434">
        <f>(BY42-AC42)/4+AC42</f>
        <v>4165.859375</v>
      </c>
      <c r="AP42" s="434">
        <f>(BZ42-AD42)/4+AD42</f>
        <v>4354.875</v>
      </c>
      <c r="AQ42" s="455">
        <f>(CA42-AE42)/4+AE42</f>
        <v>4996.9687499999991</v>
      </c>
      <c r="AR42" s="455">
        <f>(CB42-AF42)/4+AF42</f>
        <v>5140.6156249999995</v>
      </c>
      <c r="AS42" s="456">
        <f>(CC42-AG42)/4+AG42</f>
        <v>5285.2624999999998</v>
      </c>
      <c r="AT42" s="1138">
        <f t="shared" ref="AT42:AT59" si="65">ROUNDUP(AN42*0.585,0)</f>
        <v>2296</v>
      </c>
      <c r="AU42" s="443">
        <f t="shared" ref="AU42:AU59" si="66">ROUNDUP(AO42*0.585,0)</f>
        <v>2438</v>
      </c>
      <c r="AV42" s="443">
        <f t="shared" ref="AV42:AV59" si="67">ROUNDUP(AP42*0.585,0)</f>
        <v>2548</v>
      </c>
      <c r="AW42" s="443">
        <f t="shared" ref="AW42:AW59" si="68">ROUNDUP(AQ42*0.585,0)</f>
        <v>2924</v>
      </c>
      <c r="AX42" s="443">
        <f t="shared" ref="AX42:AX59" si="69">ROUNDUP(AR42*0.585,0)</f>
        <v>3008</v>
      </c>
      <c r="AY42" s="1151">
        <f>ROUNDUP(AS42*0.585,0)</f>
        <v>3092</v>
      </c>
      <c r="AZ42" s="415">
        <f>(BX42-AB42)/4+AN42</f>
        <v>4387.53125</v>
      </c>
      <c r="BA42" s="416">
        <f t="shared" ref="BA42:BA59" si="70">(BY42-AC42)/4+AO42</f>
        <v>4681.90625</v>
      </c>
      <c r="BB42" s="416">
        <f t="shared" ref="BB42:BB59" si="71">(BZ42-AD42)/4+AP42</f>
        <v>4903.25</v>
      </c>
      <c r="BC42" s="455">
        <f t="shared" ref="BC42:BC59" si="72">(CA42-AE42)/4+AQ42</f>
        <v>5431.3124999999991</v>
      </c>
      <c r="BD42" s="455">
        <f t="shared" ref="BD42:BD59" si="73">(CB42-AF42)/4+AR42</f>
        <v>5579.7437499999996</v>
      </c>
      <c r="BE42" s="456">
        <f t="shared" ref="BE42:BE59" si="74">(CC42-AG42)/4+AS42</f>
        <v>5730.1750000000002</v>
      </c>
      <c r="BF42" s="451">
        <f t="shared" ref="BF42:BF59" si="75">ROUNDUP(AZ42*0.585,0)</f>
        <v>2567</v>
      </c>
      <c r="BG42" s="407">
        <f t="shared" ref="BG42:BG59" si="76">ROUNDUP(BA42*0.585,0)</f>
        <v>2739</v>
      </c>
      <c r="BH42" s="407">
        <f t="shared" ref="BH42:BH59" si="77">ROUNDUP(BB42*0.585,0)</f>
        <v>2869</v>
      </c>
      <c r="BI42" s="407">
        <f t="shared" ref="BI42:BI59" si="78">ROUNDUP(BC42*0.585,0)</f>
        <v>3178</v>
      </c>
      <c r="BJ42" s="407">
        <f t="shared" ref="BJ42:BJ59" si="79">ROUNDUP(BD42*0.585,0)</f>
        <v>3265</v>
      </c>
      <c r="BK42" s="439">
        <f>ROUNDUP(BE42*0.585,0)</f>
        <v>3353</v>
      </c>
      <c r="BL42" s="429">
        <f>(BX42-AB42)/4+AZ42</f>
        <v>4851.265625</v>
      </c>
      <c r="BM42" s="434">
        <f t="shared" ref="BM42:BM59" si="80">(BY42-AC42)/4+BA42</f>
        <v>5197.953125</v>
      </c>
      <c r="BN42" s="434">
        <f t="shared" ref="BN42:BN59" si="81">(BZ42-AD42)/4+BB42</f>
        <v>5451.625</v>
      </c>
      <c r="BO42" s="455">
        <f t="shared" ref="BO42:BO59" si="82">(CA42-AE42)/4+BC42</f>
        <v>5865.6562499999991</v>
      </c>
      <c r="BP42" s="455">
        <f t="shared" ref="BP42:BP59" si="83">(CB42-AF42)/4+BD42</f>
        <v>6018.8718749999998</v>
      </c>
      <c r="BQ42" s="456">
        <f t="shared" ref="BQ42:BQ59" si="84">(CC42-AG42)/4+BE42</f>
        <v>6175.0875000000005</v>
      </c>
      <c r="BR42" s="1138">
        <f t="shared" ref="BR42:BR59" si="85">ROUNDUP(BL42*0.585,0)</f>
        <v>2838</v>
      </c>
      <c r="BS42" s="443">
        <f t="shared" ref="BS42:BS59" si="86">ROUNDUP(BM42*0.585,0)</f>
        <v>3041</v>
      </c>
      <c r="BT42" s="443">
        <f t="shared" ref="BT42:BT59" si="87">ROUNDUP(BN42*0.585,0)</f>
        <v>3190</v>
      </c>
      <c r="BU42" s="443">
        <f t="shared" ref="BU42:BU59" si="88">ROUNDUP(BO42*0.585,0)</f>
        <v>3432</v>
      </c>
      <c r="BV42" s="443">
        <f t="shared" ref="BV42:BV59" si="89">ROUNDUP(BP42*0.585,0)</f>
        <v>3522</v>
      </c>
      <c r="BW42" s="444">
        <f>ROUNDUP(BQ42*0.585,0)</f>
        <v>3613</v>
      </c>
      <c r="BX42" s="430">
        <v>5315</v>
      </c>
      <c r="BY42" s="426">
        <f>ROUNDUP(BX42*$BY$9+BX42,0)</f>
        <v>5714</v>
      </c>
      <c r="BZ42" s="426">
        <f>ROUNDUP(BY42*$BZ$9+BY42,0)</f>
        <v>6000</v>
      </c>
      <c r="CA42" s="426">
        <f>ROUNDUP(BZ42*$CA$9+BZ42,0)</f>
        <v>6300</v>
      </c>
      <c r="CB42" s="426">
        <f>ROUNDUP(CA42*$CB$9+CA42,0)</f>
        <v>6458</v>
      </c>
      <c r="CC42" s="428">
        <f>ROUNDUP(CB42*$CC$9+CB42,0)</f>
        <v>6620</v>
      </c>
      <c r="CD42" s="406">
        <f t="shared" ref="CD42:CD59" si="90">ROUNDUP(BX42*0.585,0)</f>
        <v>3110</v>
      </c>
      <c r="CE42" s="407">
        <f t="shared" ref="CE42:CE59" si="91">ROUNDUP(BY42*0.585,0)</f>
        <v>3343</v>
      </c>
      <c r="CF42" s="407">
        <f t="shared" ref="CF42:CF59" si="92">ROUNDUP(BZ42*0.585,0)</f>
        <v>3510</v>
      </c>
      <c r="CG42" s="407">
        <f t="shared" ref="CG42:CG59" si="93">ROUNDUP(CA42*0.585,0)</f>
        <v>3686</v>
      </c>
      <c r="CH42" s="407">
        <f t="shared" ref="CH42:CH59" si="94">ROUNDUP(CB42*0.585,0)</f>
        <v>3778</v>
      </c>
      <c r="CI42" s="439">
        <f>ROUNDUP(CC42*0.585,0)</f>
        <v>3873</v>
      </c>
      <c r="CJ42" s="402">
        <v>2.13</v>
      </c>
      <c r="CK42" s="403">
        <f t="shared" ref="CK42:CK59" si="95">CJ42*$CK$9+CJ42</f>
        <v>2.2897499999999997</v>
      </c>
      <c r="CL42" s="403">
        <f>CK42*$CL$9+CK42</f>
        <v>2.4042374999999998</v>
      </c>
      <c r="CM42" s="403">
        <f>CL42*$CM$9+CL42</f>
        <v>2.5244493749999997</v>
      </c>
      <c r="CN42" s="403">
        <f>CM42*$CN$9+CM42</f>
        <v>2.5875606093749997</v>
      </c>
      <c r="CO42" s="404">
        <f>CN42*$CO$9+CN42</f>
        <v>2.6522496246093747</v>
      </c>
    </row>
    <row r="43" spans="1:93" s="340" customFormat="1" x14ac:dyDescent="0.2">
      <c r="A43" s="679"/>
      <c r="B43" s="332" t="s">
        <v>412</v>
      </c>
      <c r="C43" s="333" t="s">
        <v>15</v>
      </c>
      <c r="D43" s="1115">
        <v>2287</v>
      </c>
      <c r="E43" s="1116">
        <v>2418</v>
      </c>
      <c r="F43" s="1116">
        <v>2526</v>
      </c>
      <c r="G43" s="1116">
        <v>2637</v>
      </c>
      <c r="H43" s="1116">
        <v>2719</v>
      </c>
      <c r="I43" s="1117">
        <v>2803</v>
      </c>
      <c r="J43" s="343">
        <f t="shared" ref="J43:J59" si="96">ROUNDUP(D43*0.7014,0)</f>
        <v>1605</v>
      </c>
      <c r="K43" s="344">
        <f t="shared" si="42"/>
        <v>1696</v>
      </c>
      <c r="L43" s="344">
        <f t="shared" si="43"/>
        <v>1772</v>
      </c>
      <c r="M43" s="344">
        <f t="shared" si="44"/>
        <v>1850</v>
      </c>
      <c r="N43" s="344">
        <f t="shared" si="45"/>
        <v>1908</v>
      </c>
      <c r="O43" s="414">
        <f t="shared" si="46"/>
        <v>1967</v>
      </c>
      <c r="P43" s="343">
        <f t="shared" ref="P43:P59" si="97">D43*1.15</f>
        <v>2630.0499999999997</v>
      </c>
      <c r="Q43" s="344">
        <f t="shared" si="47"/>
        <v>2780.7</v>
      </c>
      <c r="R43" s="344">
        <f t="shared" si="48"/>
        <v>2904.8999999999996</v>
      </c>
      <c r="S43" s="344">
        <f t="shared" si="49"/>
        <v>3032.5499999999997</v>
      </c>
      <c r="T43" s="344">
        <f t="shared" si="50"/>
        <v>3126.85</v>
      </c>
      <c r="U43" s="345">
        <f t="shared" si="51"/>
        <v>3223.45</v>
      </c>
      <c r="V43" s="474">
        <f t="shared" ref="V43:V59" si="98">ROUNDUP(P43*0.7014,0)</f>
        <v>1845</v>
      </c>
      <c r="W43" s="344">
        <f t="shared" si="52"/>
        <v>1951</v>
      </c>
      <c r="X43" s="344">
        <f t="shared" si="53"/>
        <v>2038</v>
      </c>
      <c r="Y43" s="344">
        <f t="shared" si="54"/>
        <v>2128</v>
      </c>
      <c r="Z43" s="344">
        <f t="shared" si="55"/>
        <v>2194</v>
      </c>
      <c r="AA43" s="414">
        <f t="shared" si="56"/>
        <v>2261</v>
      </c>
      <c r="AB43" s="257">
        <f t="shared" ref="AB43:AB59" si="99">P43*1.25</f>
        <v>3287.5624999999995</v>
      </c>
      <c r="AC43" s="248">
        <f t="shared" si="57"/>
        <v>3475.875</v>
      </c>
      <c r="AD43" s="248">
        <f t="shared" si="58"/>
        <v>3631.1249999999995</v>
      </c>
      <c r="AE43" s="454">
        <f t="shared" ref="AE43:AG59" si="100">S43*1.25*1.15</f>
        <v>4359.2906249999987</v>
      </c>
      <c r="AF43" s="454">
        <f t="shared" si="59"/>
        <v>4494.8468749999993</v>
      </c>
      <c r="AG43" s="457">
        <f t="shared" si="59"/>
        <v>4633.7093749999995</v>
      </c>
      <c r="AH43" s="452">
        <f t="shared" si="60"/>
        <v>1924</v>
      </c>
      <c r="AI43" s="405">
        <f t="shared" si="61"/>
        <v>2034</v>
      </c>
      <c r="AJ43" s="405">
        <f t="shared" si="62"/>
        <v>2125</v>
      </c>
      <c r="AK43" s="405">
        <f t="shared" si="63"/>
        <v>2551</v>
      </c>
      <c r="AL43" s="405">
        <f t="shared" si="64"/>
        <v>2630</v>
      </c>
      <c r="AM43" s="440">
        <f t="shared" ref="AM43:AM59" si="101">ROUNDUP(AG43*0.585,0)</f>
        <v>2711</v>
      </c>
      <c r="AN43" s="263">
        <f t="shared" ref="AN43:AN59" si="102">(BX43-AB43)/4+AB43</f>
        <v>3717.6718749999995</v>
      </c>
      <c r="AO43" s="264">
        <f t="shared" ref="AO43:AO59" si="103">(BY43-AC43)/4+AC43</f>
        <v>3952.90625</v>
      </c>
      <c r="AP43" s="264">
        <f t="shared" ref="AP43:AP59" si="104">(BZ43-AD43)/4+AD43</f>
        <v>4136.84375</v>
      </c>
      <c r="AQ43" s="454">
        <f t="shared" ref="AQ43:AQ59" si="105">(CA43-AE43)/4+AE43</f>
        <v>4753.7179687499993</v>
      </c>
      <c r="AR43" s="454">
        <f t="shared" ref="AR43:AR59" si="106">(CB43-AF43)/4+AF43</f>
        <v>4892.6351562499995</v>
      </c>
      <c r="AS43" s="457">
        <f t="shared" ref="AS43:AS59" si="107">(CC43-AG43)/4+AG43</f>
        <v>5035.0320312499998</v>
      </c>
      <c r="AT43" s="1139">
        <f t="shared" si="65"/>
        <v>2175</v>
      </c>
      <c r="AU43" s="446">
        <f t="shared" si="66"/>
        <v>2313</v>
      </c>
      <c r="AV43" s="446">
        <f t="shared" si="67"/>
        <v>2421</v>
      </c>
      <c r="AW43" s="446">
        <f t="shared" si="68"/>
        <v>2781</v>
      </c>
      <c r="AX43" s="446">
        <f t="shared" si="69"/>
        <v>2863</v>
      </c>
      <c r="AY43" s="1152">
        <f t="shared" ref="AY43:AY59" si="108">ROUNDUP(AS43*0.585,0)</f>
        <v>2946</v>
      </c>
      <c r="AZ43" s="257">
        <f t="shared" ref="AZ43:AZ59" si="109">(BX43-AB43)/4+AN43</f>
        <v>4147.78125</v>
      </c>
      <c r="BA43" s="248">
        <f t="shared" si="70"/>
        <v>4429.9375</v>
      </c>
      <c r="BB43" s="248">
        <f t="shared" si="71"/>
        <v>4642.5625</v>
      </c>
      <c r="BC43" s="454">
        <f t="shared" si="72"/>
        <v>5148.1453124999998</v>
      </c>
      <c r="BD43" s="454">
        <f t="shared" si="73"/>
        <v>5290.4234374999996</v>
      </c>
      <c r="BE43" s="457">
        <f t="shared" si="74"/>
        <v>5436.3546875000002</v>
      </c>
      <c r="BF43" s="452">
        <f t="shared" si="75"/>
        <v>2427</v>
      </c>
      <c r="BG43" s="405">
        <f t="shared" si="76"/>
        <v>2592</v>
      </c>
      <c r="BH43" s="405">
        <f t="shared" si="77"/>
        <v>2716</v>
      </c>
      <c r="BI43" s="405">
        <f t="shared" si="78"/>
        <v>3012</v>
      </c>
      <c r="BJ43" s="405">
        <f t="shared" si="79"/>
        <v>3095</v>
      </c>
      <c r="BK43" s="440">
        <f t="shared" ref="BK43:BK59" si="110">ROUNDUP(BE43*0.585,0)</f>
        <v>3181</v>
      </c>
      <c r="BL43" s="263">
        <f t="shared" ref="BL43:BL59" si="111">(BX43-AB43)/4+AZ43</f>
        <v>4577.890625</v>
      </c>
      <c r="BM43" s="264">
        <f t="shared" si="80"/>
        <v>4906.96875</v>
      </c>
      <c r="BN43" s="264">
        <f t="shared" si="81"/>
        <v>5148.28125</v>
      </c>
      <c r="BO43" s="454">
        <f t="shared" si="82"/>
        <v>5542.5726562500004</v>
      </c>
      <c r="BP43" s="454">
        <f t="shared" si="83"/>
        <v>5688.2117187499998</v>
      </c>
      <c r="BQ43" s="457">
        <f t="shared" si="84"/>
        <v>5837.6773437500005</v>
      </c>
      <c r="BR43" s="1139">
        <f t="shared" si="85"/>
        <v>2679</v>
      </c>
      <c r="BS43" s="446">
        <f t="shared" si="86"/>
        <v>2871</v>
      </c>
      <c r="BT43" s="446">
        <f t="shared" si="87"/>
        <v>3012</v>
      </c>
      <c r="BU43" s="446">
        <f t="shared" si="88"/>
        <v>3243</v>
      </c>
      <c r="BV43" s="446">
        <f t="shared" si="89"/>
        <v>3328</v>
      </c>
      <c r="BW43" s="447">
        <f t="shared" ref="BW43:BW59" si="112">ROUNDUP(BQ43*0.585,0)</f>
        <v>3416</v>
      </c>
      <c r="BX43" s="252">
        <v>5008</v>
      </c>
      <c r="BY43" s="387">
        <f t="shared" ref="BY43:BY59" si="113">ROUNDUP(BX43*$BY$9+BX43,0)</f>
        <v>5384</v>
      </c>
      <c r="BZ43" s="387">
        <f t="shared" ref="BZ43:BZ59" si="114">ROUNDUP(BY43*$BZ$9+BY43,0)</f>
        <v>5654</v>
      </c>
      <c r="CA43" s="387">
        <f t="shared" ref="CA43:CA59" si="115">ROUNDUP(BZ43*$CA$9+BZ43,0)</f>
        <v>5937</v>
      </c>
      <c r="CB43" s="387">
        <f t="shared" ref="CB43:CB59" si="116">ROUNDUP(CA43*$CB$9+CA43,0)</f>
        <v>6086</v>
      </c>
      <c r="CC43" s="388">
        <f t="shared" ref="CC43:CC59" si="117">ROUNDUP(CB43*$CC$9+CB43,0)</f>
        <v>6239</v>
      </c>
      <c r="CD43" s="409">
        <f t="shared" si="90"/>
        <v>2930</v>
      </c>
      <c r="CE43" s="405">
        <f t="shared" si="91"/>
        <v>3150</v>
      </c>
      <c r="CF43" s="405">
        <f t="shared" si="92"/>
        <v>3308</v>
      </c>
      <c r="CG43" s="405">
        <f t="shared" si="93"/>
        <v>3474</v>
      </c>
      <c r="CH43" s="405">
        <f t="shared" si="94"/>
        <v>3561</v>
      </c>
      <c r="CI43" s="440">
        <f t="shared" ref="CI43:CI59" si="118">ROUNDUP(CC43*0.585,0)</f>
        <v>3650</v>
      </c>
      <c r="CJ43" s="246">
        <v>2</v>
      </c>
      <c r="CK43" s="389">
        <f t="shared" si="95"/>
        <v>2.15</v>
      </c>
      <c r="CL43" s="389">
        <f t="shared" ref="CL43:CL59" si="119">CK43*$CL$9+CK43</f>
        <v>2.2574999999999998</v>
      </c>
      <c r="CM43" s="389">
        <f t="shared" ref="CM43:CM59" si="120">CL43*$CM$9+CL43</f>
        <v>2.3703749999999997</v>
      </c>
      <c r="CN43" s="389">
        <f t="shared" ref="CN43:CN59" si="121">CM43*$CN$9+CM43</f>
        <v>2.4296343749999996</v>
      </c>
      <c r="CO43" s="390">
        <f t="shared" ref="CO43:CO59" si="122">CN43*$CO$9+CN43</f>
        <v>2.4903752343749996</v>
      </c>
    </row>
    <row r="44" spans="1:93" s="340" customFormat="1" x14ac:dyDescent="0.2">
      <c r="A44" s="679"/>
      <c r="B44" s="332" t="s">
        <v>413</v>
      </c>
      <c r="C44" s="333" t="s">
        <v>15</v>
      </c>
      <c r="D44" s="1115">
        <v>2208</v>
      </c>
      <c r="E44" s="1116">
        <v>2334</v>
      </c>
      <c r="F44" s="1116">
        <v>2437</v>
      </c>
      <c r="G44" s="1116">
        <v>2544</v>
      </c>
      <c r="H44" s="1116">
        <v>2624</v>
      </c>
      <c r="I44" s="1117">
        <v>2705</v>
      </c>
      <c r="J44" s="343">
        <f t="shared" si="96"/>
        <v>1549</v>
      </c>
      <c r="K44" s="344">
        <f t="shared" si="42"/>
        <v>1638</v>
      </c>
      <c r="L44" s="344">
        <f t="shared" si="43"/>
        <v>1710</v>
      </c>
      <c r="M44" s="344">
        <f t="shared" si="44"/>
        <v>1785</v>
      </c>
      <c r="N44" s="344">
        <f t="shared" si="45"/>
        <v>1841</v>
      </c>
      <c r="O44" s="414">
        <f t="shared" si="46"/>
        <v>1898</v>
      </c>
      <c r="P44" s="343">
        <f t="shared" si="97"/>
        <v>2539.1999999999998</v>
      </c>
      <c r="Q44" s="344">
        <f t="shared" si="47"/>
        <v>2684.1</v>
      </c>
      <c r="R44" s="344">
        <f t="shared" si="48"/>
        <v>2802.5499999999997</v>
      </c>
      <c r="S44" s="344">
        <f t="shared" si="49"/>
        <v>2925.6</v>
      </c>
      <c r="T44" s="344">
        <f t="shared" si="50"/>
        <v>3017.6</v>
      </c>
      <c r="U44" s="345">
        <f t="shared" si="51"/>
        <v>3110.7499999999995</v>
      </c>
      <c r="V44" s="474">
        <f t="shared" si="98"/>
        <v>1781</v>
      </c>
      <c r="W44" s="344">
        <f t="shared" si="52"/>
        <v>1883</v>
      </c>
      <c r="X44" s="344">
        <f t="shared" si="53"/>
        <v>1966</v>
      </c>
      <c r="Y44" s="344">
        <f t="shared" si="54"/>
        <v>2053</v>
      </c>
      <c r="Z44" s="344">
        <f t="shared" si="55"/>
        <v>2117</v>
      </c>
      <c r="AA44" s="414">
        <f t="shared" si="56"/>
        <v>2182</v>
      </c>
      <c r="AB44" s="257">
        <f t="shared" si="99"/>
        <v>3174</v>
      </c>
      <c r="AC44" s="248">
        <f t="shared" si="57"/>
        <v>3355.125</v>
      </c>
      <c r="AD44" s="248">
        <f t="shared" si="58"/>
        <v>3503.1874999999995</v>
      </c>
      <c r="AE44" s="454">
        <f t="shared" si="100"/>
        <v>4205.5499999999993</v>
      </c>
      <c r="AF44" s="454">
        <f t="shared" si="59"/>
        <v>4337.7999999999993</v>
      </c>
      <c r="AG44" s="457">
        <f t="shared" si="59"/>
        <v>4471.7031249999991</v>
      </c>
      <c r="AH44" s="452">
        <f t="shared" si="60"/>
        <v>1857</v>
      </c>
      <c r="AI44" s="405">
        <f t="shared" si="61"/>
        <v>1963</v>
      </c>
      <c r="AJ44" s="405">
        <f t="shared" si="62"/>
        <v>2050</v>
      </c>
      <c r="AK44" s="405">
        <f t="shared" si="63"/>
        <v>2461</v>
      </c>
      <c r="AL44" s="405">
        <f t="shared" si="64"/>
        <v>2538</v>
      </c>
      <c r="AM44" s="440">
        <f t="shared" si="101"/>
        <v>2616</v>
      </c>
      <c r="AN44" s="263">
        <f t="shared" si="102"/>
        <v>3456</v>
      </c>
      <c r="AO44" s="264">
        <f t="shared" si="103"/>
        <v>3672.59375</v>
      </c>
      <c r="AP44" s="264">
        <f t="shared" si="104"/>
        <v>3841.6406249999995</v>
      </c>
      <c r="AQ44" s="454">
        <f t="shared" si="105"/>
        <v>4429.1624999999995</v>
      </c>
      <c r="AR44" s="454">
        <f t="shared" si="106"/>
        <v>4560.3499999999995</v>
      </c>
      <c r="AS44" s="457">
        <f t="shared" si="107"/>
        <v>4693.5273437499991</v>
      </c>
      <c r="AT44" s="1139">
        <f t="shared" si="65"/>
        <v>2022</v>
      </c>
      <c r="AU44" s="446">
        <f t="shared" si="66"/>
        <v>2149</v>
      </c>
      <c r="AV44" s="446">
        <f t="shared" si="67"/>
        <v>2248</v>
      </c>
      <c r="AW44" s="446">
        <f t="shared" si="68"/>
        <v>2592</v>
      </c>
      <c r="AX44" s="446">
        <f t="shared" si="69"/>
        <v>2668</v>
      </c>
      <c r="AY44" s="1152">
        <f t="shared" si="108"/>
        <v>2746</v>
      </c>
      <c r="AZ44" s="257">
        <f t="shared" si="109"/>
        <v>3738</v>
      </c>
      <c r="BA44" s="248">
        <f t="shared" si="70"/>
        <v>3990.0625</v>
      </c>
      <c r="BB44" s="248">
        <f t="shared" si="71"/>
        <v>4180.09375</v>
      </c>
      <c r="BC44" s="454">
        <f t="shared" si="72"/>
        <v>4652.7749999999996</v>
      </c>
      <c r="BD44" s="454">
        <f t="shared" si="73"/>
        <v>4782.8999999999996</v>
      </c>
      <c r="BE44" s="457">
        <f t="shared" si="74"/>
        <v>4915.3515624999991</v>
      </c>
      <c r="BF44" s="452">
        <f t="shared" si="75"/>
        <v>2187</v>
      </c>
      <c r="BG44" s="405">
        <f t="shared" si="76"/>
        <v>2335</v>
      </c>
      <c r="BH44" s="405">
        <f t="shared" si="77"/>
        <v>2446</v>
      </c>
      <c r="BI44" s="405">
        <f t="shared" si="78"/>
        <v>2722</v>
      </c>
      <c r="BJ44" s="405">
        <f t="shared" si="79"/>
        <v>2798</v>
      </c>
      <c r="BK44" s="440">
        <f t="shared" si="110"/>
        <v>2876</v>
      </c>
      <c r="BL44" s="263">
        <f t="shared" si="111"/>
        <v>4020</v>
      </c>
      <c r="BM44" s="264">
        <f t="shared" si="80"/>
        <v>4307.53125</v>
      </c>
      <c r="BN44" s="264">
        <f t="shared" si="81"/>
        <v>4518.546875</v>
      </c>
      <c r="BO44" s="454">
        <f t="shared" si="82"/>
        <v>4876.3874999999998</v>
      </c>
      <c r="BP44" s="454">
        <f t="shared" si="83"/>
        <v>5005.45</v>
      </c>
      <c r="BQ44" s="457">
        <f t="shared" si="84"/>
        <v>5137.1757812499991</v>
      </c>
      <c r="BR44" s="1139">
        <f t="shared" si="85"/>
        <v>2352</v>
      </c>
      <c r="BS44" s="446">
        <f t="shared" si="86"/>
        <v>2520</v>
      </c>
      <c r="BT44" s="446">
        <f t="shared" si="87"/>
        <v>2644</v>
      </c>
      <c r="BU44" s="446">
        <f t="shared" si="88"/>
        <v>2853</v>
      </c>
      <c r="BV44" s="446">
        <f t="shared" si="89"/>
        <v>2929</v>
      </c>
      <c r="BW44" s="447">
        <f t="shared" si="112"/>
        <v>3006</v>
      </c>
      <c r="BX44" s="252">
        <v>4302</v>
      </c>
      <c r="BY44" s="387">
        <f t="shared" si="113"/>
        <v>4625</v>
      </c>
      <c r="BZ44" s="387">
        <f t="shared" si="114"/>
        <v>4857</v>
      </c>
      <c r="CA44" s="387">
        <f t="shared" si="115"/>
        <v>5100</v>
      </c>
      <c r="CB44" s="387">
        <f t="shared" si="116"/>
        <v>5228</v>
      </c>
      <c r="CC44" s="388">
        <f t="shared" si="117"/>
        <v>5359</v>
      </c>
      <c r="CD44" s="409">
        <f t="shared" si="90"/>
        <v>2517</v>
      </c>
      <c r="CE44" s="405">
        <f t="shared" si="91"/>
        <v>2706</v>
      </c>
      <c r="CF44" s="405">
        <f t="shared" si="92"/>
        <v>2842</v>
      </c>
      <c r="CG44" s="405">
        <f t="shared" si="93"/>
        <v>2984</v>
      </c>
      <c r="CH44" s="405">
        <f t="shared" si="94"/>
        <v>3059</v>
      </c>
      <c r="CI44" s="440">
        <f t="shared" si="118"/>
        <v>3136</v>
      </c>
      <c r="CJ44" s="246">
        <v>1.72</v>
      </c>
      <c r="CK44" s="389">
        <f t="shared" si="95"/>
        <v>1.849</v>
      </c>
      <c r="CL44" s="389">
        <f t="shared" si="119"/>
        <v>1.9414499999999999</v>
      </c>
      <c r="CM44" s="389">
        <f t="shared" si="120"/>
        <v>2.0385225</v>
      </c>
      <c r="CN44" s="389">
        <f t="shared" si="121"/>
        <v>2.0894855625000002</v>
      </c>
      <c r="CO44" s="390">
        <f t="shared" si="122"/>
        <v>2.1417227015625002</v>
      </c>
    </row>
    <row r="45" spans="1:93" s="340" customFormat="1" ht="15.75" thickBot="1" x14ac:dyDescent="0.25">
      <c r="A45" s="678"/>
      <c r="B45" s="334" t="s">
        <v>206</v>
      </c>
      <c r="C45" s="335" t="s">
        <v>15</v>
      </c>
      <c r="D45" s="1118">
        <v>1604</v>
      </c>
      <c r="E45" s="1119">
        <v>1662</v>
      </c>
      <c r="F45" s="1119">
        <v>1703</v>
      </c>
      <c r="G45" s="1119">
        <v>1747</v>
      </c>
      <c r="H45" s="1119">
        <v>1770</v>
      </c>
      <c r="I45" s="1120">
        <v>1793</v>
      </c>
      <c r="J45" s="421">
        <f t="shared" si="96"/>
        <v>1126</v>
      </c>
      <c r="K45" s="422">
        <f t="shared" si="42"/>
        <v>1166</v>
      </c>
      <c r="L45" s="422">
        <f t="shared" si="43"/>
        <v>1195</v>
      </c>
      <c r="M45" s="422">
        <f t="shared" si="44"/>
        <v>1226</v>
      </c>
      <c r="N45" s="422">
        <f t="shared" si="45"/>
        <v>1242</v>
      </c>
      <c r="O45" s="461">
        <f t="shared" si="46"/>
        <v>1258</v>
      </c>
      <c r="P45" s="421">
        <f t="shared" si="97"/>
        <v>1844.6</v>
      </c>
      <c r="Q45" s="422">
        <f t="shared" si="47"/>
        <v>1911.3</v>
      </c>
      <c r="R45" s="422">
        <f t="shared" si="48"/>
        <v>1958.4499999999998</v>
      </c>
      <c r="S45" s="422">
        <f t="shared" si="49"/>
        <v>2009.05</v>
      </c>
      <c r="T45" s="422">
        <f t="shared" si="50"/>
        <v>2035.4999999999998</v>
      </c>
      <c r="U45" s="423">
        <f t="shared" si="51"/>
        <v>2061.9499999999998</v>
      </c>
      <c r="V45" s="475">
        <f t="shared" si="98"/>
        <v>1294</v>
      </c>
      <c r="W45" s="422">
        <f t="shared" si="52"/>
        <v>1341</v>
      </c>
      <c r="X45" s="422">
        <f t="shared" si="53"/>
        <v>1374</v>
      </c>
      <c r="Y45" s="422">
        <f t="shared" si="54"/>
        <v>1410</v>
      </c>
      <c r="Z45" s="422">
        <f t="shared" si="55"/>
        <v>1428</v>
      </c>
      <c r="AA45" s="461">
        <f t="shared" si="56"/>
        <v>1447</v>
      </c>
      <c r="AB45" s="260">
        <f t="shared" si="99"/>
        <v>2305.75</v>
      </c>
      <c r="AC45" s="261">
        <f t="shared" si="57"/>
        <v>2389.125</v>
      </c>
      <c r="AD45" s="261">
        <f t="shared" si="58"/>
        <v>2448.0625</v>
      </c>
      <c r="AE45" s="458">
        <f t="shared" si="100"/>
        <v>2888.0093749999996</v>
      </c>
      <c r="AF45" s="458">
        <f t="shared" si="59"/>
        <v>2926.0312499999991</v>
      </c>
      <c r="AG45" s="459">
        <f t="shared" si="59"/>
        <v>2964.0531249999999</v>
      </c>
      <c r="AH45" s="453">
        <f t="shared" si="60"/>
        <v>1349</v>
      </c>
      <c r="AI45" s="412">
        <f t="shared" si="61"/>
        <v>1398</v>
      </c>
      <c r="AJ45" s="412">
        <f t="shared" si="62"/>
        <v>1433</v>
      </c>
      <c r="AK45" s="412">
        <f t="shared" si="63"/>
        <v>1690</v>
      </c>
      <c r="AL45" s="412">
        <f t="shared" si="64"/>
        <v>1712</v>
      </c>
      <c r="AM45" s="441">
        <f t="shared" si="101"/>
        <v>1734</v>
      </c>
      <c r="AN45" s="269">
        <f t="shared" si="102"/>
        <v>2716.8125</v>
      </c>
      <c r="AO45" s="270">
        <f t="shared" si="103"/>
        <v>2853.59375</v>
      </c>
      <c r="AP45" s="270">
        <f t="shared" si="104"/>
        <v>2951.046875</v>
      </c>
      <c r="AQ45" s="458">
        <f t="shared" si="105"/>
        <v>3336.7570312499997</v>
      </c>
      <c r="AR45" s="458">
        <f t="shared" si="106"/>
        <v>3394.7734374999991</v>
      </c>
      <c r="AS45" s="459">
        <f t="shared" si="107"/>
        <v>3453.5398437499998</v>
      </c>
      <c r="AT45" s="1140">
        <f t="shared" si="65"/>
        <v>1590</v>
      </c>
      <c r="AU45" s="449">
        <f t="shared" si="66"/>
        <v>1670</v>
      </c>
      <c r="AV45" s="449">
        <f t="shared" si="67"/>
        <v>1727</v>
      </c>
      <c r="AW45" s="449">
        <f t="shared" si="68"/>
        <v>1953</v>
      </c>
      <c r="AX45" s="449">
        <f t="shared" si="69"/>
        <v>1986</v>
      </c>
      <c r="AY45" s="1153">
        <f t="shared" si="108"/>
        <v>2021</v>
      </c>
      <c r="AZ45" s="260">
        <f t="shared" si="109"/>
        <v>3127.875</v>
      </c>
      <c r="BA45" s="261">
        <f t="shared" si="70"/>
        <v>3318.0625</v>
      </c>
      <c r="BB45" s="261">
        <f t="shared" si="71"/>
        <v>3454.03125</v>
      </c>
      <c r="BC45" s="458">
        <f t="shared" si="72"/>
        <v>3785.5046874999998</v>
      </c>
      <c r="BD45" s="458">
        <f t="shared" si="73"/>
        <v>3863.5156249999991</v>
      </c>
      <c r="BE45" s="459">
        <f t="shared" si="74"/>
        <v>3943.0265624999997</v>
      </c>
      <c r="BF45" s="453">
        <f t="shared" si="75"/>
        <v>1830</v>
      </c>
      <c r="BG45" s="412">
        <f t="shared" si="76"/>
        <v>1942</v>
      </c>
      <c r="BH45" s="412">
        <f t="shared" si="77"/>
        <v>2021</v>
      </c>
      <c r="BI45" s="412">
        <f t="shared" si="78"/>
        <v>2215</v>
      </c>
      <c r="BJ45" s="412">
        <f t="shared" si="79"/>
        <v>2261</v>
      </c>
      <c r="BK45" s="441">
        <f t="shared" si="110"/>
        <v>2307</v>
      </c>
      <c r="BL45" s="269">
        <f t="shared" si="111"/>
        <v>3538.9375</v>
      </c>
      <c r="BM45" s="270">
        <f t="shared" si="80"/>
        <v>3782.53125</v>
      </c>
      <c r="BN45" s="270">
        <f t="shared" si="81"/>
        <v>3957.015625</v>
      </c>
      <c r="BO45" s="458">
        <f t="shared" si="82"/>
        <v>4234.2523437500004</v>
      </c>
      <c r="BP45" s="458">
        <f t="shared" si="83"/>
        <v>4332.2578124999991</v>
      </c>
      <c r="BQ45" s="459">
        <f t="shared" si="84"/>
        <v>4432.5132812499996</v>
      </c>
      <c r="BR45" s="1140">
        <f t="shared" si="85"/>
        <v>2071</v>
      </c>
      <c r="BS45" s="449">
        <f t="shared" si="86"/>
        <v>2213</v>
      </c>
      <c r="BT45" s="449">
        <f t="shared" si="87"/>
        <v>2315</v>
      </c>
      <c r="BU45" s="449">
        <f t="shared" si="88"/>
        <v>2478</v>
      </c>
      <c r="BV45" s="449">
        <f t="shared" si="89"/>
        <v>2535</v>
      </c>
      <c r="BW45" s="450">
        <f t="shared" si="112"/>
        <v>2594</v>
      </c>
      <c r="BX45" s="253">
        <v>3950</v>
      </c>
      <c r="BY45" s="431">
        <f t="shared" si="113"/>
        <v>4247</v>
      </c>
      <c r="BZ45" s="431">
        <f t="shared" si="114"/>
        <v>4460</v>
      </c>
      <c r="CA45" s="431">
        <f t="shared" si="115"/>
        <v>4683</v>
      </c>
      <c r="CB45" s="431">
        <f t="shared" si="116"/>
        <v>4801</v>
      </c>
      <c r="CC45" s="433">
        <f t="shared" si="117"/>
        <v>4922</v>
      </c>
      <c r="CD45" s="411">
        <f t="shared" si="90"/>
        <v>2311</v>
      </c>
      <c r="CE45" s="412">
        <f t="shared" si="91"/>
        <v>2485</v>
      </c>
      <c r="CF45" s="412">
        <f t="shared" si="92"/>
        <v>2610</v>
      </c>
      <c r="CG45" s="412">
        <f t="shared" si="93"/>
        <v>2740</v>
      </c>
      <c r="CH45" s="412">
        <f t="shared" si="94"/>
        <v>2809</v>
      </c>
      <c r="CI45" s="441">
        <f t="shared" si="118"/>
        <v>2880</v>
      </c>
      <c r="CJ45" s="247">
        <v>1.58</v>
      </c>
      <c r="CK45" s="391">
        <f t="shared" si="95"/>
        <v>1.6985000000000001</v>
      </c>
      <c r="CL45" s="391">
        <f t="shared" si="119"/>
        <v>1.783425</v>
      </c>
      <c r="CM45" s="391">
        <f t="shared" si="120"/>
        <v>1.87259625</v>
      </c>
      <c r="CN45" s="391">
        <f t="shared" si="121"/>
        <v>1.91941115625</v>
      </c>
      <c r="CO45" s="392">
        <f t="shared" si="122"/>
        <v>1.9673964351562501</v>
      </c>
    </row>
    <row r="46" spans="1:93" s="340" customFormat="1" ht="38.25" x14ac:dyDescent="0.2">
      <c r="A46" s="677">
        <v>2</v>
      </c>
      <c r="B46" s="330" t="s">
        <v>414</v>
      </c>
      <c r="C46" s="331" t="s">
        <v>195</v>
      </c>
      <c r="D46" s="1112">
        <v>2013</v>
      </c>
      <c r="E46" s="1113">
        <v>2126</v>
      </c>
      <c r="F46" s="1113">
        <v>2220</v>
      </c>
      <c r="G46" s="1113">
        <v>2317</v>
      </c>
      <c r="H46" s="1113">
        <v>2389</v>
      </c>
      <c r="I46" s="1114">
        <v>2461</v>
      </c>
      <c r="J46" s="418">
        <f t="shared" si="96"/>
        <v>1412</v>
      </c>
      <c r="K46" s="419">
        <f t="shared" si="42"/>
        <v>1492</v>
      </c>
      <c r="L46" s="419">
        <f t="shared" si="43"/>
        <v>1558</v>
      </c>
      <c r="M46" s="419">
        <f t="shared" si="44"/>
        <v>1626</v>
      </c>
      <c r="N46" s="419">
        <f t="shared" si="45"/>
        <v>1676</v>
      </c>
      <c r="O46" s="460">
        <f t="shared" si="46"/>
        <v>1727</v>
      </c>
      <c r="P46" s="418">
        <f t="shared" si="97"/>
        <v>2314.9499999999998</v>
      </c>
      <c r="Q46" s="419">
        <f t="shared" si="47"/>
        <v>2444.8999999999996</v>
      </c>
      <c r="R46" s="419">
        <f t="shared" si="48"/>
        <v>2553</v>
      </c>
      <c r="S46" s="419">
        <f t="shared" si="49"/>
        <v>2664.5499999999997</v>
      </c>
      <c r="T46" s="419">
        <f t="shared" si="50"/>
        <v>2747.35</v>
      </c>
      <c r="U46" s="420">
        <f t="shared" si="51"/>
        <v>2830.1499999999996</v>
      </c>
      <c r="V46" s="473">
        <f t="shared" si="98"/>
        <v>1624</v>
      </c>
      <c r="W46" s="419">
        <f t="shared" si="52"/>
        <v>1715</v>
      </c>
      <c r="X46" s="419">
        <f t="shared" si="53"/>
        <v>1791</v>
      </c>
      <c r="Y46" s="419">
        <f t="shared" si="54"/>
        <v>1869</v>
      </c>
      <c r="Z46" s="419">
        <f t="shared" si="55"/>
        <v>1927</v>
      </c>
      <c r="AA46" s="460">
        <f t="shared" si="56"/>
        <v>1986</v>
      </c>
      <c r="AB46" s="415">
        <f t="shared" si="99"/>
        <v>2893.6875</v>
      </c>
      <c r="AC46" s="416">
        <f t="shared" si="57"/>
        <v>3056.1249999999995</v>
      </c>
      <c r="AD46" s="416">
        <f t="shared" si="58"/>
        <v>3191.25</v>
      </c>
      <c r="AE46" s="455">
        <f t="shared" si="100"/>
        <v>3830.2906249999992</v>
      </c>
      <c r="AF46" s="455">
        <f t="shared" si="59"/>
        <v>3949.3156249999997</v>
      </c>
      <c r="AG46" s="456">
        <f t="shared" si="59"/>
        <v>4068.3406249999994</v>
      </c>
      <c r="AH46" s="451">
        <f t="shared" si="60"/>
        <v>1693</v>
      </c>
      <c r="AI46" s="407">
        <f t="shared" si="61"/>
        <v>1788</v>
      </c>
      <c r="AJ46" s="407">
        <f t="shared" si="62"/>
        <v>1867</v>
      </c>
      <c r="AK46" s="407">
        <f t="shared" si="63"/>
        <v>2241</v>
      </c>
      <c r="AL46" s="407">
        <f t="shared" si="64"/>
        <v>2311</v>
      </c>
      <c r="AM46" s="439">
        <f t="shared" si="101"/>
        <v>2380</v>
      </c>
      <c r="AN46" s="429">
        <f t="shared" si="102"/>
        <v>3224.265625</v>
      </c>
      <c r="AO46" s="434">
        <f t="shared" si="103"/>
        <v>3425.3437499999995</v>
      </c>
      <c r="AP46" s="434">
        <f t="shared" si="104"/>
        <v>3583.4375</v>
      </c>
      <c r="AQ46" s="455">
        <f t="shared" si="105"/>
        <v>4122.2179687499993</v>
      </c>
      <c r="AR46" s="455">
        <f t="shared" si="106"/>
        <v>4242.7367187499995</v>
      </c>
      <c r="AS46" s="456">
        <f t="shared" si="107"/>
        <v>4364.2554687499996</v>
      </c>
      <c r="AT46" s="1138">
        <f t="shared" si="65"/>
        <v>1887</v>
      </c>
      <c r="AU46" s="443">
        <f t="shared" si="66"/>
        <v>2004</v>
      </c>
      <c r="AV46" s="443">
        <f t="shared" si="67"/>
        <v>2097</v>
      </c>
      <c r="AW46" s="443">
        <f t="shared" si="68"/>
        <v>2412</v>
      </c>
      <c r="AX46" s="443">
        <f t="shared" si="69"/>
        <v>2483</v>
      </c>
      <c r="AY46" s="1151">
        <f t="shared" si="108"/>
        <v>2554</v>
      </c>
      <c r="AZ46" s="415">
        <f t="shared" si="109"/>
        <v>3554.84375</v>
      </c>
      <c r="BA46" s="416">
        <f t="shared" si="70"/>
        <v>3794.5624999999995</v>
      </c>
      <c r="BB46" s="416">
        <f t="shared" si="71"/>
        <v>3975.625</v>
      </c>
      <c r="BC46" s="455">
        <f t="shared" si="72"/>
        <v>4414.1453124999998</v>
      </c>
      <c r="BD46" s="455">
        <f t="shared" si="73"/>
        <v>4536.1578124999996</v>
      </c>
      <c r="BE46" s="456">
        <f t="shared" si="74"/>
        <v>4660.1703124999995</v>
      </c>
      <c r="BF46" s="451">
        <f t="shared" si="75"/>
        <v>2080</v>
      </c>
      <c r="BG46" s="407">
        <f t="shared" si="76"/>
        <v>2220</v>
      </c>
      <c r="BH46" s="407">
        <f t="shared" si="77"/>
        <v>2326</v>
      </c>
      <c r="BI46" s="407">
        <f t="shared" si="78"/>
        <v>2583</v>
      </c>
      <c r="BJ46" s="407">
        <f t="shared" si="79"/>
        <v>2654</v>
      </c>
      <c r="BK46" s="439">
        <f t="shared" si="110"/>
        <v>2727</v>
      </c>
      <c r="BL46" s="429">
        <f t="shared" si="111"/>
        <v>3885.421875</v>
      </c>
      <c r="BM46" s="434">
        <f t="shared" si="80"/>
        <v>4163.78125</v>
      </c>
      <c r="BN46" s="434">
        <f t="shared" si="81"/>
        <v>4367.8125</v>
      </c>
      <c r="BO46" s="455">
        <f t="shared" si="82"/>
        <v>4706.0726562500004</v>
      </c>
      <c r="BP46" s="455">
        <f t="shared" si="83"/>
        <v>4829.5789062499998</v>
      </c>
      <c r="BQ46" s="456">
        <f t="shared" si="84"/>
        <v>4956.0851562499993</v>
      </c>
      <c r="BR46" s="1138">
        <f t="shared" si="85"/>
        <v>2273</v>
      </c>
      <c r="BS46" s="443">
        <f t="shared" si="86"/>
        <v>2436</v>
      </c>
      <c r="BT46" s="443">
        <f t="shared" si="87"/>
        <v>2556</v>
      </c>
      <c r="BU46" s="443">
        <f t="shared" si="88"/>
        <v>2754</v>
      </c>
      <c r="BV46" s="443">
        <f t="shared" si="89"/>
        <v>2826</v>
      </c>
      <c r="BW46" s="444">
        <f t="shared" si="112"/>
        <v>2900</v>
      </c>
      <c r="BX46" s="430">
        <v>4216</v>
      </c>
      <c r="BY46" s="426">
        <f t="shared" si="113"/>
        <v>4533</v>
      </c>
      <c r="BZ46" s="426">
        <f t="shared" si="114"/>
        <v>4760</v>
      </c>
      <c r="CA46" s="426">
        <f t="shared" si="115"/>
        <v>4998</v>
      </c>
      <c r="CB46" s="426">
        <f t="shared" si="116"/>
        <v>5123</v>
      </c>
      <c r="CC46" s="428">
        <f t="shared" si="117"/>
        <v>5252</v>
      </c>
      <c r="CD46" s="406">
        <f t="shared" si="90"/>
        <v>2467</v>
      </c>
      <c r="CE46" s="407">
        <f t="shared" si="91"/>
        <v>2652</v>
      </c>
      <c r="CF46" s="407">
        <f t="shared" si="92"/>
        <v>2785</v>
      </c>
      <c r="CG46" s="407">
        <f t="shared" si="93"/>
        <v>2924</v>
      </c>
      <c r="CH46" s="407">
        <f t="shared" si="94"/>
        <v>2997</v>
      </c>
      <c r="CI46" s="439">
        <f t="shared" si="118"/>
        <v>3073</v>
      </c>
      <c r="CJ46" s="402">
        <v>1.69</v>
      </c>
      <c r="CK46" s="403">
        <f t="shared" si="95"/>
        <v>1.8167499999999999</v>
      </c>
      <c r="CL46" s="403">
        <f t="shared" si="119"/>
        <v>1.9075874999999998</v>
      </c>
      <c r="CM46" s="403">
        <f t="shared" si="120"/>
        <v>2.0029668749999998</v>
      </c>
      <c r="CN46" s="403">
        <f t="shared" si="121"/>
        <v>2.0530410468749998</v>
      </c>
      <c r="CO46" s="404">
        <f t="shared" si="122"/>
        <v>2.1043670730468746</v>
      </c>
    </row>
    <row r="47" spans="1:93" s="340" customFormat="1" x14ac:dyDescent="0.2">
      <c r="A47" s="679"/>
      <c r="B47" s="332" t="s">
        <v>415</v>
      </c>
      <c r="C47" s="333" t="s">
        <v>195</v>
      </c>
      <c r="D47" s="1115">
        <v>1827</v>
      </c>
      <c r="E47" s="1116">
        <v>1929</v>
      </c>
      <c r="F47" s="1116">
        <v>2014</v>
      </c>
      <c r="G47" s="1116">
        <v>2100</v>
      </c>
      <c r="H47" s="1116">
        <v>2165</v>
      </c>
      <c r="I47" s="1117">
        <v>2230</v>
      </c>
      <c r="J47" s="343">
        <f t="shared" si="96"/>
        <v>1282</v>
      </c>
      <c r="K47" s="344">
        <f t="shared" si="42"/>
        <v>1354</v>
      </c>
      <c r="L47" s="344">
        <f t="shared" si="43"/>
        <v>1413</v>
      </c>
      <c r="M47" s="344">
        <f t="shared" si="44"/>
        <v>1473</v>
      </c>
      <c r="N47" s="344">
        <f t="shared" si="45"/>
        <v>1519</v>
      </c>
      <c r="O47" s="414">
        <f t="shared" si="46"/>
        <v>1565</v>
      </c>
      <c r="P47" s="343">
        <f t="shared" si="97"/>
        <v>2101.0499999999997</v>
      </c>
      <c r="Q47" s="344">
        <f t="shared" si="47"/>
        <v>2218.35</v>
      </c>
      <c r="R47" s="344">
        <f t="shared" si="48"/>
        <v>2316.1</v>
      </c>
      <c r="S47" s="344">
        <f t="shared" si="49"/>
        <v>2415</v>
      </c>
      <c r="T47" s="344">
        <f t="shared" si="50"/>
        <v>2489.75</v>
      </c>
      <c r="U47" s="345">
        <f t="shared" si="51"/>
        <v>2564.5</v>
      </c>
      <c r="V47" s="474">
        <f t="shared" si="98"/>
        <v>1474</v>
      </c>
      <c r="W47" s="344">
        <f t="shared" si="52"/>
        <v>1556</v>
      </c>
      <c r="X47" s="344">
        <f t="shared" si="53"/>
        <v>1625</v>
      </c>
      <c r="Y47" s="344">
        <f t="shared" si="54"/>
        <v>1694</v>
      </c>
      <c r="Z47" s="344">
        <f t="shared" si="55"/>
        <v>1747</v>
      </c>
      <c r="AA47" s="414">
        <f t="shared" si="56"/>
        <v>1799</v>
      </c>
      <c r="AB47" s="257">
        <f t="shared" si="99"/>
        <v>2626.3124999999995</v>
      </c>
      <c r="AC47" s="248">
        <f t="shared" si="57"/>
        <v>2772.9375</v>
      </c>
      <c r="AD47" s="248">
        <f t="shared" si="58"/>
        <v>2895.125</v>
      </c>
      <c r="AE47" s="454">
        <f t="shared" si="100"/>
        <v>3471.5624999999995</v>
      </c>
      <c r="AF47" s="454">
        <f t="shared" si="59"/>
        <v>3579.0156249999995</v>
      </c>
      <c r="AG47" s="457">
        <f t="shared" si="59"/>
        <v>3686.4687499999995</v>
      </c>
      <c r="AH47" s="452">
        <f t="shared" si="60"/>
        <v>1537</v>
      </c>
      <c r="AI47" s="405">
        <f t="shared" si="61"/>
        <v>1623</v>
      </c>
      <c r="AJ47" s="405">
        <f t="shared" si="62"/>
        <v>1694</v>
      </c>
      <c r="AK47" s="405">
        <f t="shared" si="63"/>
        <v>2031</v>
      </c>
      <c r="AL47" s="405">
        <f t="shared" si="64"/>
        <v>2094</v>
      </c>
      <c r="AM47" s="440">
        <f t="shared" si="101"/>
        <v>2157</v>
      </c>
      <c r="AN47" s="263">
        <f t="shared" si="102"/>
        <v>2957.2343749999995</v>
      </c>
      <c r="AO47" s="264">
        <f t="shared" si="103"/>
        <v>3141.453125</v>
      </c>
      <c r="AP47" s="264">
        <f t="shared" si="104"/>
        <v>3286.34375</v>
      </c>
      <c r="AQ47" s="454">
        <f t="shared" si="105"/>
        <v>3774.4218749999995</v>
      </c>
      <c r="AR47" s="454">
        <f t="shared" si="106"/>
        <v>3884.5117187499995</v>
      </c>
      <c r="AS47" s="457">
        <f t="shared" si="107"/>
        <v>3995.3515624999995</v>
      </c>
      <c r="AT47" s="1139">
        <f t="shared" si="65"/>
        <v>1730</v>
      </c>
      <c r="AU47" s="446">
        <f t="shared" si="66"/>
        <v>1838</v>
      </c>
      <c r="AV47" s="446">
        <f t="shared" si="67"/>
        <v>1923</v>
      </c>
      <c r="AW47" s="446">
        <f t="shared" si="68"/>
        <v>2209</v>
      </c>
      <c r="AX47" s="446">
        <f t="shared" si="69"/>
        <v>2273</v>
      </c>
      <c r="AY47" s="1152">
        <f t="shared" si="108"/>
        <v>2338</v>
      </c>
      <c r="AZ47" s="257">
        <f t="shared" si="109"/>
        <v>3288.1562499999995</v>
      </c>
      <c r="BA47" s="248">
        <f t="shared" si="70"/>
        <v>3509.96875</v>
      </c>
      <c r="BB47" s="248">
        <f t="shared" si="71"/>
        <v>3677.5625</v>
      </c>
      <c r="BC47" s="454">
        <f t="shared" si="72"/>
        <v>4077.2812499999995</v>
      </c>
      <c r="BD47" s="454">
        <f t="shared" si="73"/>
        <v>4190.0078125</v>
      </c>
      <c r="BE47" s="457">
        <f t="shared" si="74"/>
        <v>4304.234375</v>
      </c>
      <c r="BF47" s="452">
        <f t="shared" si="75"/>
        <v>1924</v>
      </c>
      <c r="BG47" s="405">
        <f t="shared" si="76"/>
        <v>2054</v>
      </c>
      <c r="BH47" s="405">
        <f t="shared" si="77"/>
        <v>2152</v>
      </c>
      <c r="BI47" s="405">
        <f t="shared" si="78"/>
        <v>2386</v>
      </c>
      <c r="BJ47" s="405">
        <f t="shared" si="79"/>
        <v>2452</v>
      </c>
      <c r="BK47" s="440">
        <f t="shared" si="110"/>
        <v>2518</v>
      </c>
      <c r="BL47" s="263">
        <f t="shared" si="111"/>
        <v>3619.0781249999995</v>
      </c>
      <c r="BM47" s="264">
        <f t="shared" si="80"/>
        <v>3878.484375</v>
      </c>
      <c r="BN47" s="264">
        <f t="shared" si="81"/>
        <v>4068.78125</v>
      </c>
      <c r="BO47" s="454">
        <f t="shared" si="82"/>
        <v>4380.140625</v>
      </c>
      <c r="BP47" s="454">
        <f t="shared" si="83"/>
        <v>4495.50390625</v>
      </c>
      <c r="BQ47" s="457">
        <f t="shared" si="84"/>
        <v>4613.1171875</v>
      </c>
      <c r="BR47" s="1139">
        <f t="shared" si="85"/>
        <v>2118</v>
      </c>
      <c r="BS47" s="446">
        <f t="shared" si="86"/>
        <v>2269</v>
      </c>
      <c r="BT47" s="446">
        <f t="shared" si="87"/>
        <v>2381</v>
      </c>
      <c r="BU47" s="446">
        <f t="shared" si="88"/>
        <v>2563</v>
      </c>
      <c r="BV47" s="446">
        <f t="shared" si="89"/>
        <v>2630</v>
      </c>
      <c r="BW47" s="447">
        <f t="shared" si="112"/>
        <v>2699</v>
      </c>
      <c r="BX47" s="252">
        <v>3950</v>
      </c>
      <c r="BY47" s="387">
        <f t="shared" si="113"/>
        <v>4247</v>
      </c>
      <c r="BZ47" s="387">
        <f t="shared" si="114"/>
        <v>4460</v>
      </c>
      <c r="CA47" s="387">
        <f t="shared" si="115"/>
        <v>4683</v>
      </c>
      <c r="CB47" s="387">
        <f t="shared" si="116"/>
        <v>4801</v>
      </c>
      <c r="CC47" s="388">
        <f t="shared" si="117"/>
        <v>4922</v>
      </c>
      <c r="CD47" s="409">
        <f t="shared" si="90"/>
        <v>2311</v>
      </c>
      <c r="CE47" s="405">
        <f t="shared" si="91"/>
        <v>2485</v>
      </c>
      <c r="CF47" s="405">
        <f t="shared" si="92"/>
        <v>2610</v>
      </c>
      <c r="CG47" s="405">
        <f t="shared" si="93"/>
        <v>2740</v>
      </c>
      <c r="CH47" s="405">
        <f t="shared" si="94"/>
        <v>2809</v>
      </c>
      <c r="CI47" s="440">
        <f t="shared" si="118"/>
        <v>2880</v>
      </c>
      <c r="CJ47" s="246">
        <v>1.58</v>
      </c>
      <c r="CK47" s="389">
        <f t="shared" si="95"/>
        <v>1.6985000000000001</v>
      </c>
      <c r="CL47" s="389">
        <f t="shared" si="119"/>
        <v>1.783425</v>
      </c>
      <c r="CM47" s="389">
        <f t="shared" si="120"/>
        <v>1.87259625</v>
      </c>
      <c r="CN47" s="389">
        <f t="shared" si="121"/>
        <v>1.91941115625</v>
      </c>
      <c r="CO47" s="390">
        <f t="shared" si="122"/>
        <v>1.9673964351562501</v>
      </c>
    </row>
    <row r="48" spans="1:93" s="340" customFormat="1" x14ac:dyDescent="0.2">
      <c r="A48" s="679"/>
      <c r="B48" s="332" t="s">
        <v>224</v>
      </c>
      <c r="C48" s="333" t="s">
        <v>195</v>
      </c>
      <c r="D48" s="1115">
        <v>1632</v>
      </c>
      <c r="E48" s="1116">
        <v>1721</v>
      </c>
      <c r="F48" s="1116">
        <v>1796</v>
      </c>
      <c r="G48" s="1116">
        <v>1872</v>
      </c>
      <c r="H48" s="1116">
        <v>1929</v>
      </c>
      <c r="I48" s="1117">
        <v>1986</v>
      </c>
      <c r="J48" s="343">
        <f t="shared" si="96"/>
        <v>1145</v>
      </c>
      <c r="K48" s="344">
        <f t="shared" si="42"/>
        <v>1208</v>
      </c>
      <c r="L48" s="344">
        <f t="shared" si="43"/>
        <v>1260</v>
      </c>
      <c r="M48" s="344">
        <f t="shared" si="44"/>
        <v>1314</v>
      </c>
      <c r="N48" s="344">
        <f t="shared" si="45"/>
        <v>1354</v>
      </c>
      <c r="O48" s="414">
        <f t="shared" si="46"/>
        <v>1393</v>
      </c>
      <c r="P48" s="343">
        <f t="shared" si="97"/>
        <v>1876.8</v>
      </c>
      <c r="Q48" s="344">
        <f t="shared" si="47"/>
        <v>1979.1499999999999</v>
      </c>
      <c r="R48" s="344">
        <f t="shared" si="48"/>
        <v>2065.3999999999996</v>
      </c>
      <c r="S48" s="344">
        <f t="shared" si="49"/>
        <v>2152.7999999999997</v>
      </c>
      <c r="T48" s="344">
        <f t="shared" si="50"/>
        <v>2218.35</v>
      </c>
      <c r="U48" s="345">
        <f t="shared" si="51"/>
        <v>2283.8999999999996</v>
      </c>
      <c r="V48" s="474">
        <f t="shared" si="98"/>
        <v>1317</v>
      </c>
      <c r="W48" s="344">
        <f t="shared" si="52"/>
        <v>1389</v>
      </c>
      <c r="X48" s="344">
        <f t="shared" si="53"/>
        <v>1449</v>
      </c>
      <c r="Y48" s="344">
        <f t="shared" si="54"/>
        <v>1510</v>
      </c>
      <c r="Z48" s="344">
        <f t="shared" si="55"/>
        <v>1556</v>
      </c>
      <c r="AA48" s="414">
        <f t="shared" si="56"/>
        <v>1602</v>
      </c>
      <c r="AB48" s="257">
        <f t="shared" si="99"/>
        <v>2346</v>
      </c>
      <c r="AC48" s="248">
        <f t="shared" si="57"/>
        <v>2473.9375</v>
      </c>
      <c r="AD48" s="248">
        <f t="shared" si="58"/>
        <v>2581.7499999999995</v>
      </c>
      <c r="AE48" s="454">
        <f t="shared" si="100"/>
        <v>3094.6499999999992</v>
      </c>
      <c r="AF48" s="454">
        <f t="shared" si="59"/>
        <v>3188.8781249999997</v>
      </c>
      <c r="AG48" s="457">
        <f t="shared" si="59"/>
        <v>3283.1062499999994</v>
      </c>
      <c r="AH48" s="452">
        <f t="shared" si="60"/>
        <v>1373</v>
      </c>
      <c r="AI48" s="405">
        <f t="shared" si="61"/>
        <v>1448</v>
      </c>
      <c r="AJ48" s="405">
        <f t="shared" si="62"/>
        <v>1511</v>
      </c>
      <c r="AK48" s="405">
        <f t="shared" si="63"/>
        <v>1811</v>
      </c>
      <c r="AL48" s="405">
        <f t="shared" si="64"/>
        <v>1866</v>
      </c>
      <c r="AM48" s="440">
        <f t="shared" si="101"/>
        <v>1921</v>
      </c>
      <c r="AN48" s="263">
        <f t="shared" si="102"/>
        <v>2734.5</v>
      </c>
      <c r="AO48" s="264">
        <f t="shared" si="103"/>
        <v>2903.703125</v>
      </c>
      <c r="AP48" s="264">
        <f t="shared" si="104"/>
        <v>3037.0624999999995</v>
      </c>
      <c r="AQ48" s="454">
        <f t="shared" si="105"/>
        <v>3476.9874999999993</v>
      </c>
      <c r="AR48" s="454">
        <f t="shared" si="106"/>
        <v>3576.6585937499999</v>
      </c>
      <c r="AS48" s="457">
        <f t="shared" si="107"/>
        <v>3677.0796874999996</v>
      </c>
      <c r="AT48" s="1139">
        <f t="shared" si="65"/>
        <v>1600</v>
      </c>
      <c r="AU48" s="446">
        <f t="shared" si="66"/>
        <v>1699</v>
      </c>
      <c r="AV48" s="446">
        <f t="shared" si="67"/>
        <v>1777</v>
      </c>
      <c r="AW48" s="446">
        <f t="shared" si="68"/>
        <v>2035</v>
      </c>
      <c r="AX48" s="446">
        <f t="shared" si="69"/>
        <v>2093</v>
      </c>
      <c r="AY48" s="1152">
        <f t="shared" si="108"/>
        <v>2152</v>
      </c>
      <c r="AZ48" s="257">
        <f t="shared" si="109"/>
        <v>3123</v>
      </c>
      <c r="BA48" s="248">
        <f t="shared" si="70"/>
        <v>3333.46875</v>
      </c>
      <c r="BB48" s="248">
        <f t="shared" si="71"/>
        <v>3492.3749999999995</v>
      </c>
      <c r="BC48" s="454">
        <f t="shared" si="72"/>
        <v>3859.3249999999994</v>
      </c>
      <c r="BD48" s="454">
        <f t="shared" si="73"/>
        <v>3964.4390625000001</v>
      </c>
      <c r="BE48" s="457">
        <f t="shared" si="74"/>
        <v>4071.0531249999999</v>
      </c>
      <c r="BF48" s="452">
        <f t="shared" si="75"/>
        <v>1827</v>
      </c>
      <c r="BG48" s="405">
        <f t="shared" si="76"/>
        <v>1951</v>
      </c>
      <c r="BH48" s="405">
        <f t="shared" si="77"/>
        <v>2044</v>
      </c>
      <c r="BI48" s="405">
        <f t="shared" si="78"/>
        <v>2258</v>
      </c>
      <c r="BJ48" s="405">
        <f t="shared" si="79"/>
        <v>2320</v>
      </c>
      <c r="BK48" s="440">
        <f t="shared" si="110"/>
        <v>2382</v>
      </c>
      <c r="BL48" s="263">
        <f t="shared" si="111"/>
        <v>3511.5</v>
      </c>
      <c r="BM48" s="264">
        <f t="shared" si="80"/>
        <v>3763.234375</v>
      </c>
      <c r="BN48" s="264">
        <f t="shared" si="81"/>
        <v>3947.6874999999995</v>
      </c>
      <c r="BO48" s="454">
        <f t="shared" si="82"/>
        <v>4241.6624999999995</v>
      </c>
      <c r="BP48" s="454">
        <f t="shared" si="83"/>
        <v>4352.2195312499998</v>
      </c>
      <c r="BQ48" s="457">
        <f t="shared" si="84"/>
        <v>4465.0265625000002</v>
      </c>
      <c r="BR48" s="1139">
        <f t="shared" si="85"/>
        <v>2055</v>
      </c>
      <c r="BS48" s="446">
        <f t="shared" si="86"/>
        <v>2202</v>
      </c>
      <c r="BT48" s="446">
        <f t="shared" si="87"/>
        <v>2310</v>
      </c>
      <c r="BU48" s="446">
        <f t="shared" si="88"/>
        <v>2482</v>
      </c>
      <c r="BV48" s="446">
        <f t="shared" si="89"/>
        <v>2547</v>
      </c>
      <c r="BW48" s="447">
        <f t="shared" si="112"/>
        <v>2613</v>
      </c>
      <c r="BX48" s="252">
        <v>3900</v>
      </c>
      <c r="BY48" s="387">
        <f t="shared" si="113"/>
        <v>4193</v>
      </c>
      <c r="BZ48" s="387">
        <f t="shared" si="114"/>
        <v>4403</v>
      </c>
      <c r="CA48" s="387">
        <f t="shared" si="115"/>
        <v>4624</v>
      </c>
      <c r="CB48" s="387">
        <f t="shared" si="116"/>
        <v>4740</v>
      </c>
      <c r="CC48" s="388">
        <f t="shared" si="117"/>
        <v>4859</v>
      </c>
      <c r="CD48" s="409">
        <f t="shared" si="90"/>
        <v>2282</v>
      </c>
      <c r="CE48" s="405">
        <f t="shared" si="91"/>
        <v>2453</v>
      </c>
      <c r="CF48" s="405">
        <f t="shared" si="92"/>
        <v>2576</v>
      </c>
      <c r="CG48" s="405">
        <f t="shared" si="93"/>
        <v>2706</v>
      </c>
      <c r="CH48" s="405">
        <f t="shared" si="94"/>
        <v>2773</v>
      </c>
      <c r="CI48" s="440">
        <f t="shared" si="118"/>
        <v>2843</v>
      </c>
      <c r="CJ48" s="246">
        <v>1.56</v>
      </c>
      <c r="CK48" s="389">
        <f t="shared" si="95"/>
        <v>1.677</v>
      </c>
      <c r="CL48" s="389">
        <f t="shared" si="119"/>
        <v>1.76085</v>
      </c>
      <c r="CM48" s="389">
        <f t="shared" si="120"/>
        <v>1.8488925</v>
      </c>
      <c r="CN48" s="389">
        <f t="shared" si="121"/>
        <v>1.8951148125000001</v>
      </c>
      <c r="CO48" s="390">
        <f t="shared" si="122"/>
        <v>1.9424926828125002</v>
      </c>
    </row>
    <row r="49" spans="1:93" s="340" customFormat="1" ht="15.75" thickBot="1" x14ac:dyDescent="0.25">
      <c r="A49" s="678"/>
      <c r="B49" s="334" t="s">
        <v>209</v>
      </c>
      <c r="C49" s="335" t="s">
        <v>195</v>
      </c>
      <c r="D49" s="1118">
        <v>1554</v>
      </c>
      <c r="E49" s="1119">
        <v>1608</v>
      </c>
      <c r="F49" s="1119">
        <v>1646</v>
      </c>
      <c r="G49" s="1119">
        <v>1687</v>
      </c>
      <c r="H49" s="1119">
        <v>1708</v>
      </c>
      <c r="I49" s="1120">
        <v>1730</v>
      </c>
      <c r="J49" s="421">
        <f t="shared" si="96"/>
        <v>1090</v>
      </c>
      <c r="K49" s="422">
        <f t="shared" si="42"/>
        <v>1128</v>
      </c>
      <c r="L49" s="422">
        <f t="shared" si="43"/>
        <v>1155</v>
      </c>
      <c r="M49" s="422">
        <f t="shared" si="44"/>
        <v>1184</v>
      </c>
      <c r="N49" s="422">
        <f t="shared" si="45"/>
        <v>1198</v>
      </c>
      <c r="O49" s="461">
        <f t="shared" si="46"/>
        <v>1214</v>
      </c>
      <c r="P49" s="1163">
        <f t="shared" si="97"/>
        <v>1787.1</v>
      </c>
      <c r="Q49" s="1164">
        <f t="shared" si="47"/>
        <v>1849.1999999999998</v>
      </c>
      <c r="R49" s="1164">
        <f t="shared" si="48"/>
        <v>1892.8999999999999</v>
      </c>
      <c r="S49" s="1164">
        <f t="shared" si="49"/>
        <v>1940.05</v>
      </c>
      <c r="T49" s="1164">
        <f t="shared" si="50"/>
        <v>1964.1999999999998</v>
      </c>
      <c r="U49" s="1165">
        <f t="shared" si="51"/>
        <v>1989.4999999999998</v>
      </c>
      <c r="V49" s="475">
        <f t="shared" si="98"/>
        <v>1254</v>
      </c>
      <c r="W49" s="422">
        <f t="shared" si="52"/>
        <v>1298</v>
      </c>
      <c r="X49" s="422">
        <f t="shared" si="53"/>
        <v>1328</v>
      </c>
      <c r="Y49" s="422">
        <f t="shared" si="54"/>
        <v>1361</v>
      </c>
      <c r="Z49" s="422">
        <f t="shared" si="55"/>
        <v>1378</v>
      </c>
      <c r="AA49" s="461">
        <f t="shared" si="56"/>
        <v>1396</v>
      </c>
      <c r="AB49" s="260">
        <f t="shared" si="99"/>
        <v>2233.875</v>
      </c>
      <c r="AC49" s="261">
        <f t="shared" si="57"/>
        <v>2311.5</v>
      </c>
      <c r="AD49" s="261">
        <f t="shared" si="58"/>
        <v>2366.125</v>
      </c>
      <c r="AE49" s="458">
        <f t="shared" si="100"/>
        <v>2788.8218749999996</v>
      </c>
      <c r="AF49" s="458">
        <f t="shared" si="59"/>
        <v>2823.5374999999999</v>
      </c>
      <c r="AG49" s="459">
        <f t="shared" si="59"/>
        <v>2859.9062499999991</v>
      </c>
      <c r="AH49" s="453">
        <f t="shared" si="60"/>
        <v>1307</v>
      </c>
      <c r="AI49" s="412">
        <f t="shared" si="61"/>
        <v>1353</v>
      </c>
      <c r="AJ49" s="412">
        <f t="shared" si="62"/>
        <v>1385</v>
      </c>
      <c r="AK49" s="412">
        <f t="shared" si="63"/>
        <v>1632</v>
      </c>
      <c r="AL49" s="412">
        <f t="shared" si="64"/>
        <v>1652</v>
      </c>
      <c r="AM49" s="441">
        <f t="shared" si="101"/>
        <v>1674</v>
      </c>
      <c r="AN49" s="269">
        <f t="shared" si="102"/>
        <v>2637.90625</v>
      </c>
      <c r="AO49" s="270">
        <f t="shared" si="103"/>
        <v>2768.375</v>
      </c>
      <c r="AP49" s="270">
        <f t="shared" si="104"/>
        <v>2861.09375</v>
      </c>
      <c r="AQ49" s="458">
        <f t="shared" si="105"/>
        <v>3232.6164062499997</v>
      </c>
      <c r="AR49" s="458">
        <f t="shared" si="106"/>
        <v>3287.4031249999998</v>
      </c>
      <c r="AS49" s="459">
        <f t="shared" si="107"/>
        <v>3343.9296874999991</v>
      </c>
      <c r="AT49" s="1140">
        <f t="shared" si="65"/>
        <v>1544</v>
      </c>
      <c r="AU49" s="449">
        <f t="shared" si="66"/>
        <v>1620</v>
      </c>
      <c r="AV49" s="449">
        <f t="shared" si="67"/>
        <v>1674</v>
      </c>
      <c r="AW49" s="449">
        <f t="shared" si="68"/>
        <v>1892</v>
      </c>
      <c r="AX49" s="449">
        <f t="shared" si="69"/>
        <v>1924</v>
      </c>
      <c r="AY49" s="1153">
        <f t="shared" si="108"/>
        <v>1957</v>
      </c>
      <c r="AZ49" s="260">
        <f t="shared" si="109"/>
        <v>3041.9375</v>
      </c>
      <c r="BA49" s="261">
        <f t="shared" si="70"/>
        <v>3225.25</v>
      </c>
      <c r="BB49" s="261">
        <f t="shared" si="71"/>
        <v>3356.0625</v>
      </c>
      <c r="BC49" s="458">
        <f t="shared" si="72"/>
        <v>3676.4109374999998</v>
      </c>
      <c r="BD49" s="458">
        <f t="shared" si="73"/>
        <v>3751.2687499999997</v>
      </c>
      <c r="BE49" s="459">
        <f t="shared" si="74"/>
        <v>3827.9531249999991</v>
      </c>
      <c r="BF49" s="453">
        <f t="shared" si="75"/>
        <v>1780</v>
      </c>
      <c r="BG49" s="412">
        <f t="shared" si="76"/>
        <v>1887</v>
      </c>
      <c r="BH49" s="412">
        <f t="shared" si="77"/>
        <v>1964</v>
      </c>
      <c r="BI49" s="412">
        <f t="shared" si="78"/>
        <v>2151</v>
      </c>
      <c r="BJ49" s="412">
        <f t="shared" si="79"/>
        <v>2195</v>
      </c>
      <c r="BK49" s="441">
        <f t="shared" si="110"/>
        <v>2240</v>
      </c>
      <c r="BL49" s="269">
        <f t="shared" si="111"/>
        <v>3445.96875</v>
      </c>
      <c r="BM49" s="270">
        <f t="shared" si="80"/>
        <v>3682.125</v>
      </c>
      <c r="BN49" s="270">
        <f t="shared" si="81"/>
        <v>3851.03125</v>
      </c>
      <c r="BO49" s="458">
        <f t="shared" si="82"/>
        <v>4120.2054687500004</v>
      </c>
      <c r="BP49" s="458">
        <f t="shared" si="83"/>
        <v>4215.1343749999996</v>
      </c>
      <c r="BQ49" s="459">
        <f t="shared" si="84"/>
        <v>4311.9765624999991</v>
      </c>
      <c r="BR49" s="1140">
        <f t="shared" si="85"/>
        <v>2016</v>
      </c>
      <c r="BS49" s="449">
        <f t="shared" si="86"/>
        <v>2155</v>
      </c>
      <c r="BT49" s="449">
        <f t="shared" si="87"/>
        <v>2253</v>
      </c>
      <c r="BU49" s="449">
        <f t="shared" si="88"/>
        <v>2411</v>
      </c>
      <c r="BV49" s="449">
        <f t="shared" si="89"/>
        <v>2466</v>
      </c>
      <c r="BW49" s="450">
        <f t="shared" si="112"/>
        <v>2523</v>
      </c>
      <c r="BX49" s="253">
        <v>3850</v>
      </c>
      <c r="BY49" s="431">
        <f t="shared" si="113"/>
        <v>4139</v>
      </c>
      <c r="BZ49" s="431">
        <f t="shared" si="114"/>
        <v>4346</v>
      </c>
      <c r="CA49" s="431">
        <f t="shared" si="115"/>
        <v>4564</v>
      </c>
      <c r="CB49" s="431">
        <f t="shared" si="116"/>
        <v>4679</v>
      </c>
      <c r="CC49" s="433">
        <f t="shared" si="117"/>
        <v>4796</v>
      </c>
      <c r="CD49" s="411">
        <f t="shared" si="90"/>
        <v>2253</v>
      </c>
      <c r="CE49" s="412">
        <f t="shared" si="91"/>
        <v>2422</v>
      </c>
      <c r="CF49" s="412">
        <f t="shared" si="92"/>
        <v>2543</v>
      </c>
      <c r="CG49" s="412">
        <f t="shared" si="93"/>
        <v>2670</v>
      </c>
      <c r="CH49" s="412">
        <f t="shared" si="94"/>
        <v>2738</v>
      </c>
      <c r="CI49" s="441">
        <f t="shared" si="118"/>
        <v>2806</v>
      </c>
      <c r="CJ49" s="247">
        <v>1.54</v>
      </c>
      <c r="CK49" s="391">
        <f t="shared" si="95"/>
        <v>1.6555</v>
      </c>
      <c r="CL49" s="391">
        <f t="shared" si="119"/>
        <v>1.738275</v>
      </c>
      <c r="CM49" s="391">
        <f t="shared" si="120"/>
        <v>1.8251887500000001</v>
      </c>
      <c r="CN49" s="391">
        <f t="shared" si="121"/>
        <v>1.8708184687500002</v>
      </c>
      <c r="CO49" s="392">
        <f t="shared" si="122"/>
        <v>1.9175889304687503</v>
      </c>
    </row>
    <row r="50" spans="1:93" s="340" customFormat="1" ht="25.5" x14ac:dyDescent="0.2">
      <c r="A50" s="677">
        <v>3</v>
      </c>
      <c r="B50" s="330" t="s">
        <v>416</v>
      </c>
      <c r="C50" s="331" t="s">
        <v>417</v>
      </c>
      <c r="D50" s="1112">
        <v>1755</v>
      </c>
      <c r="E50" s="1113">
        <v>1852</v>
      </c>
      <c r="F50" s="1113">
        <v>1933</v>
      </c>
      <c r="G50" s="1113">
        <v>2016</v>
      </c>
      <c r="H50" s="1113">
        <v>2078</v>
      </c>
      <c r="I50" s="1114">
        <v>2140</v>
      </c>
      <c r="J50" s="418">
        <f t="shared" si="96"/>
        <v>1231</v>
      </c>
      <c r="K50" s="419">
        <f t="shared" si="42"/>
        <v>1299</v>
      </c>
      <c r="L50" s="419">
        <f t="shared" si="43"/>
        <v>1356</v>
      </c>
      <c r="M50" s="419">
        <f t="shared" si="44"/>
        <v>1415</v>
      </c>
      <c r="N50" s="419">
        <f t="shared" si="45"/>
        <v>1458</v>
      </c>
      <c r="O50" s="460">
        <f t="shared" si="46"/>
        <v>1501</v>
      </c>
      <c r="P50" s="418">
        <f t="shared" si="97"/>
        <v>2018.2499999999998</v>
      </c>
      <c r="Q50" s="419">
        <f t="shared" si="47"/>
        <v>2129.7999999999997</v>
      </c>
      <c r="R50" s="419">
        <f t="shared" si="48"/>
        <v>2222.9499999999998</v>
      </c>
      <c r="S50" s="419">
        <f t="shared" si="49"/>
        <v>2318.3999999999996</v>
      </c>
      <c r="T50" s="419">
        <f t="shared" si="50"/>
        <v>2389.6999999999998</v>
      </c>
      <c r="U50" s="420">
        <f t="shared" si="51"/>
        <v>2461</v>
      </c>
      <c r="V50" s="473">
        <f t="shared" si="98"/>
        <v>1416</v>
      </c>
      <c r="W50" s="419">
        <f t="shared" si="52"/>
        <v>1494</v>
      </c>
      <c r="X50" s="419">
        <f t="shared" si="53"/>
        <v>1560</v>
      </c>
      <c r="Y50" s="419">
        <f t="shared" si="54"/>
        <v>1627</v>
      </c>
      <c r="Z50" s="419">
        <f t="shared" si="55"/>
        <v>1677</v>
      </c>
      <c r="AA50" s="460">
        <f t="shared" si="56"/>
        <v>1727</v>
      </c>
      <c r="AB50" s="415">
        <f t="shared" si="99"/>
        <v>2522.8124999999995</v>
      </c>
      <c r="AC50" s="416">
        <f t="shared" si="57"/>
        <v>2662.2499999999995</v>
      </c>
      <c r="AD50" s="416">
        <f t="shared" si="58"/>
        <v>2778.6875</v>
      </c>
      <c r="AE50" s="455">
        <f t="shared" si="100"/>
        <v>3332.6999999999994</v>
      </c>
      <c r="AF50" s="455">
        <f t="shared" si="59"/>
        <v>3435.1937499999999</v>
      </c>
      <c r="AG50" s="456">
        <f t="shared" si="59"/>
        <v>3537.6874999999995</v>
      </c>
      <c r="AH50" s="451">
        <f t="shared" si="60"/>
        <v>1476</v>
      </c>
      <c r="AI50" s="407">
        <f t="shared" si="61"/>
        <v>1558</v>
      </c>
      <c r="AJ50" s="407">
        <f t="shared" si="62"/>
        <v>1626</v>
      </c>
      <c r="AK50" s="407">
        <f t="shared" si="63"/>
        <v>1950</v>
      </c>
      <c r="AL50" s="407">
        <f t="shared" si="64"/>
        <v>2010</v>
      </c>
      <c r="AM50" s="439">
        <f t="shared" si="101"/>
        <v>2070</v>
      </c>
      <c r="AN50" s="429">
        <f t="shared" si="102"/>
        <v>2879.6093749999995</v>
      </c>
      <c r="AO50" s="434">
        <f t="shared" si="103"/>
        <v>3058.4374999999995</v>
      </c>
      <c r="AP50" s="434">
        <f t="shared" si="104"/>
        <v>3199.015625</v>
      </c>
      <c r="AQ50" s="455">
        <f t="shared" si="105"/>
        <v>3670.2749999999996</v>
      </c>
      <c r="AR50" s="455">
        <f t="shared" si="106"/>
        <v>3776.6453124999998</v>
      </c>
      <c r="AS50" s="456">
        <f t="shared" si="107"/>
        <v>3883.7656249999995</v>
      </c>
      <c r="AT50" s="1138">
        <f t="shared" si="65"/>
        <v>1685</v>
      </c>
      <c r="AU50" s="443">
        <f t="shared" si="66"/>
        <v>1790</v>
      </c>
      <c r="AV50" s="443">
        <f t="shared" si="67"/>
        <v>1872</v>
      </c>
      <c r="AW50" s="443">
        <f t="shared" si="68"/>
        <v>2148</v>
      </c>
      <c r="AX50" s="443">
        <f t="shared" si="69"/>
        <v>2210</v>
      </c>
      <c r="AY50" s="1151">
        <f t="shared" si="108"/>
        <v>2273</v>
      </c>
      <c r="AZ50" s="415">
        <f t="shared" si="109"/>
        <v>3236.4062499999995</v>
      </c>
      <c r="BA50" s="416">
        <f t="shared" si="70"/>
        <v>3454.6249999999995</v>
      </c>
      <c r="BB50" s="416">
        <f t="shared" si="71"/>
        <v>3619.34375</v>
      </c>
      <c r="BC50" s="455">
        <f t="shared" si="72"/>
        <v>4007.85</v>
      </c>
      <c r="BD50" s="455">
        <f t="shared" si="73"/>
        <v>4118.0968750000002</v>
      </c>
      <c r="BE50" s="456">
        <f t="shared" si="74"/>
        <v>4229.84375</v>
      </c>
      <c r="BF50" s="451">
        <f t="shared" si="75"/>
        <v>1894</v>
      </c>
      <c r="BG50" s="407">
        <f t="shared" si="76"/>
        <v>2021</v>
      </c>
      <c r="BH50" s="407">
        <f t="shared" si="77"/>
        <v>2118</v>
      </c>
      <c r="BI50" s="407">
        <f t="shared" si="78"/>
        <v>2345</v>
      </c>
      <c r="BJ50" s="407">
        <f t="shared" si="79"/>
        <v>2410</v>
      </c>
      <c r="BK50" s="439">
        <f t="shared" si="110"/>
        <v>2475</v>
      </c>
      <c r="BL50" s="429">
        <f t="shared" si="111"/>
        <v>3593.2031249999995</v>
      </c>
      <c r="BM50" s="434">
        <f t="shared" si="80"/>
        <v>3850.8124999999995</v>
      </c>
      <c r="BN50" s="434">
        <f t="shared" si="81"/>
        <v>4039.671875</v>
      </c>
      <c r="BO50" s="455">
        <f t="shared" si="82"/>
        <v>4345.4250000000002</v>
      </c>
      <c r="BP50" s="455">
        <f t="shared" si="83"/>
        <v>4459.5484375000005</v>
      </c>
      <c r="BQ50" s="456">
        <f t="shared" si="84"/>
        <v>4575.921875</v>
      </c>
      <c r="BR50" s="1138">
        <f t="shared" si="85"/>
        <v>2103</v>
      </c>
      <c r="BS50" s="443">
        <f t="shared" si="86"/>
        <v>2253</v>
      </c>
      <c r="BT50" s="443">
        <f t="shared" si="87"/>
        <v>2364</v>
      </c>
      <c r="BU50" s="443">
        <f t="shared" si="88"/>
        <v>2543</v>
      </c>
      <c r="BV50" s="443">
        <f t="shared" si="89"/>
        <v>2609</v>
      </c>
      <c r="BW50" s="444">
        <f t="shared" si="112"/>
        <v>2677</v>
      </c>
      <c r="BX50" s="430">
        <v>3950</v>
      </c>
      <c r="BY50" s="426">
        <f t="shared" si="113"/>
        <v>4247</v>
      </c>
      <c r="BZ50" s="426">
        <f t="shared" si="114"/>
        <v>4460</v>
      </c>
      <c r="CA50" s="426">
        <f t="shared" si="115"/>
        <v>4683</v>
      </c>
      <c r="CB50" s="426">
        <f t="shared" si="116"/>
        <v>4801</v>
      </c>
      <c r="CC50" s="428">
        <f t="shared" si="117"/>
        <v>4922</v>
      </c>
      <c r="CD50" s="406">
        <f t="shared" si="90"/>
        <v>2311</v>
      </c>
      <c r="CE50" s="407">
        <f t="shared" si="91"/>
        <v>2485</v>
      </c>
      <c r="CF50" s="407">
        <f t="shared" si="92"/>
        <v>2610</v>
      </c>
      <c r="CG50" s="407">
        <f t="shared" si="93"/>
        <v>2740</v>
      </c>
      <c r="CH50" s="407">
        <f t="shared" si="94"/>
        <v>2809</v>
      </c>
      <c r="CI50" s="439">
        <f t="shared" si="118"/>
        <v>2880</v>
      </c>
      <c r="CJ50" s="402">
        <v>1.58</v>
      </c>
      <c r="CK50" s="403">
        <f t="shared" si="95"/>
        <v>1.6985000000000001</v>
      </c>
      <c r="CL50" s="403">
        <f t="shared" si="119"/>
        <v>1.783425</v>
      </c>
      <c r="CM50" s="403">
        <f t="shared" si="120"/>
        <v>1.87259625</v>
      </c>
      <c r="CN50" s="403">
        <f t="shared" si="121"/>
        <v>1.91941115625</v>
      </c>
      <c r="CO50" s="404">
        <f t="shared" si="122"/>
        <v>1.9673964351562501</v>
      </c>
    </row>
    <row r="51" spans="1:93" s="340" customFormat="1" x14ac:dyDescent="0.2">
      <c r="A51" s="679"/>
      <c r="B51" s="332" t="s">
        <v>211</v>
      </c>
      <c r="C51" s="333" t="s">
        <v>417</v>
      </c>
      <c r="D51" s="1115">
        <v>1618</v>
      </c>
      <c r="E51" s="1116">
        <v>1707</v>
      </c>
      <c r="F51" s="1116">
        <v>1781</v>
      </c>
      <c r="G51" s="1116">
        <v>1856</v>
      </c>
      <c r="H51" s="1116">
        <v>1913</v>
      </c>
      <c r="I51" s="1117">
        <v>1969</v>
      </c>
      <c r="J51" s="343">
        <f t="shared" si="96"/>
        <v>1135</v>
      </c>
      <c r="K51" s="344">
        <f t="shared" si="42"/>
        <v>1198</v>
      </c>
      <c r="L51" s="344">
        <f t="shared" si="43"/>
        <v>1250</v>
      </c>
      <c r="M51" s="344">
        <f t="shared" si="44"/>
        <v>1302</v>
      </c>
      <c r="N51" s="344">
        <f t="shared" si="45"/>
        <v>1342</v>
      </c>
      <c r="O51" s="414">
        <f t="shared" si="46"/>
        <v>1382</v>
      </c>
      <c r="P51" s="343">
        <f t="shared" si="97"/>
        <v>1860.6999999999998</v>
      </c>
      <c r="Q51" s="344">
        <f t="shared" si="47"/>
        <v>1963.05</v>
      </c>
      <c r="R51" s="344">
        <f t="shared" si="48"/>
        <v>2048.1499999999996</v>
      </c>
      <c r="S51" s="344">
        <f t="shared" si="49"/>
        <v>2134.3999999999996</v>
      </c>
      <c r="T51" s="344">
        <f t="shared" si="50"/>
        <v>2199.9499999999998</v>
      </c>
      <c r="U51" s="345">
        <f t="shared" si="51"/>
        <v>2264.35</v>
      </c>
      <c r="V51" s="474">
        <f t="shared" si="98"/>
        <v>1306</v>
      </c>
      <c r="W51" s="344">
        <f t="shared" si="52"/>
        <v>1377</v>
      </c>
      <c r="X51" s="344">
        <f t="shared" si="53"/>
        <v>1437</v>
      </c>
      <c r="Y51" s="344">
        <f t="shared" si="54"/>
        <v>1498</v>
      </c>
      <c r="Z51" s="344">
        <f t="shared" si="55"/>
        <v>1544</v>
      </c>
      <c r="AA51" s="414">
        <f t="shared" si="56"/>
        <v>1589</v>
      </c>
      <c r="AB51" s="257">
        <f t="shared" si="99"/>
        <v>2325.875</v>
      </c>
      <c r="AC51" s="248">
        <f t="shared" si="57"/>
        <v>2453.8125</v>
      </c>
      <c r="AD51" s="248">
        <f t="shared" si="58"/>
        <v>2560.1874999999995</v>
      </c>
      <c r="AE51" s="454">
        <f t="shared" si="100"/>
        <v>3068.1999999999994</v>
      </c>
      <c r="AF51" s="454">
        <f t="shared" si="59"/>
        <v>3162.4281249999999</v>
      </c>
      <c r="AG51" s="457">
        <f t="shared" si="59"/>
        <v>3255.0031249999997</v>
      </c>
      <c r="AH51" s="452">
        <f t="shared" si="60"/>
        <v>1361</v>
      </c>
      <c r="AI51" s="405">
        <f t="shared" si="61"/>
        <v>1436</v>
      </c>
      <c r="AJ51" s="405">
        <f t="shared" si="62"/>
        <v>1498</v>
      </c>
      <c r="AK51" s="405">
        <f t="shared" si="63"/>
        <v>1795</v>
      </c>
      <c r="AL51" s="405">
        <f t="shared" si="64"/>
        <v>1851</v>
      </c>
      <c r="AM51" s="440">
        <f t="shared" si="101"/>
        <v>1905</v>
      </c>
      <c r="AN51" s="263">
        <f t="shared" si="102"/>
        <v>2719.40625</v>
      </c>
      <c r="AO51" s="264">
        <f t="shared" si="103"/>
        <v>2888.609375</v>
      </c>
      <c r="AP51" s="264">
        <f t="shared" si="104"/>
        <v>3020.8906249999995</v>
      </c>
      <c r="AQ51" s="454">
        <f t="shared" si="105"/>
        <v>3457.1499999999996</v>
      </c>
      <c r="AR51" s="454">
        <f t="shared" si="106"/>
        <v>3556.8210937499998</v>
      </c>
      <c r="AS51" s="457">
        <f t="shared" si="107"/>
        <v>3656.0023437499999</v>
      </c>
      <c r="AT51" s="1139">
        <f t="shared" si="65"/>
        <v>1591</v>
      </c>
      <c r="AU51" s="446">
        <f t="shared" si="66"/>
        <v>1690</v>
      </c>
      <c r="AV51" s="446">
        <f t="shared" si="67"/>
        <v>1768</v>
      </c>
      <c r="AW51" s="446">
        <f t="shared" si="68"/>
        <v>2023</v>
      </c>
      <c r="AX51" s="446">
        <f t="shared" si="69"/>
        <v>2081</v>
      </c>
      <c r="AY51" s="1152">
        <f t="shared" si="108"/>
        <v>2139</v>
      </c>
      <c r="AZ51" s="257">
        <f t="shared" si="109"/>
        <v>3112.9375</v>
      </c>
      <c r="BA51" s="248">
        <f t="shared" si="70"/>
        <v>3323.40625</v>
      </c>
      <c r="BB51" s="248">
        <f t="shared" si="71"/>
        <v>3481.5937499999995</v>
      </c>
      <c r="BC51" s="454">
        <f t="shared" si="72"/>
        <v>3846.1</v>
      </c>
      <c r="BD51" s="454">
        <f t="shared" si="73"/>
        <v>3951.2140624999997</v>
      </c>
      <c r="BE51" s="457">
        <f t="shared" si="74"/>
        <v>4057.0015625000001</v>
      </c>
      <c r="BF51" s="452">
        <f t="shared" si="75"/>
        <v>1822</v>
      </c>
      <c r="BG51" s="405">
        <f t="shared" si="76"/>
        <v>1945</v>
      </c>
      <c r="BH51" s="405">
        <f t="shared" si="77"/>
        <v>2037</v>
      </c>
      <c r="BI51" s="405">
        <f t="shared" si="78"/>
        <v>2250</v>
      </c>
      <c r="BJ51" s="405">
        <f t="shared" si="79"/>
        <v>2312</v>
      </c>
      <c r="BK51" s="440">
        <f t="shared" si="110"/>
        <v>2374</v>
      </c>
      <c r="BL51" s="263">
        <f t="shared" si="111"/>
        <v>3506.46875</v>
      </c>
      <c r="BM51" s="264">
        <f t="shared" si="80"/>
        <v>3758.203125</v>
      </c>
      <c r="BN51" s="264">
        <f t="shared" si="81"/>
        <v>3942.2968749999995</v>
      </c>
      <c r="BO51" s="454">
        <f t="shared" si="82"/>
        <v>4235.05</v>
      </c>
      <c r="BP51" s="454">
        <f t="shared" si="83"/>
        <v>4345.6070312499996</v>
      </c>
      <c r="BQ51" s="457">
        <f t="shared" si="84"/>
        <v>4458.0007812499998</v>
      </c>
      <c r="BR51" s="1139">
        <f t="shared" si="85"/>
        <v>2052</v>
      </c>
      <c r="BS51" s="446">
        <f t="shared" si="86"/>
        <v>2199</v>
      </c>
      <c r="BT51" s="446">
        <f t="shared" si="87"/>
        <v>2307</v>
      </c>
      <c r="BU51" s="446">
        <f t="shared" si="88"/>
        <v>2478</v>
      </c>
      <c r="BV51" s="446">
        <f t="shared" si="89"/>
        <v>2543</v>
      </c>
      <c r="BW51" s="447">
        <f t="shared" si="112"/>
        <v>2608</v>
      </c>
      <c r="BX51" s="252">
        <v>3900</v>
      </c>
      <c r="BY51" s="387">
        <f t="shared" si="113"/>
        <v>4193</v>
      </c>
      <c r="BZ51" s="387">
        <f t="shared" si="114"/>
        <v>4403</v>
      </c>
      <c r="CA51" s="387">
        <f t="shared" si="115"/>
        <v>4624</v>
      </c>
      <c r="CB51" s="387">
        <f t="shared" si="116"/>
        <v>4740</v>
      </c>
      <c r="CC51" s="388">
        <f t="shared" si="117"/>
        <v>4859</v>
      </c>
      <c r="CD51" s="409">
        <f t="shared" si="90"/>
        <v>2282</v>
      </c>
      <c r="CE51" s="405">
        <f t="shared" si="91"/>
        <v>2453</v>
      </c>
      <c r="CF51" s="405">
        <f t="shared" si="92"/>
        <v>2576</v>
      </c>
      <c r="CG51" s="405">
        <f t="shared" si="93"/>
        <v>2706</v>
      </c>
      <c r="CH51" s="405">
        <f t="shared" si="94"/>
        <v>2773</v>
      </c>
      <c r="CI51" s="440">
        <f t="shared" si="118"/>
        <v>2843</v>
      </c>
      <c r="CJ51" s="246">
        <v>1.56</v>
      </c>
      <c r="CK51" s="389">
        <f t="shared" si="95"/>
        <v>1.677</v>
      </c>
      <c r="CL51" s="389">
        <f t="shared" si="119"/>
        <v>1.76085</v>
      </c>
      <c r="CM51" s="389">
        <f t="shared" si="120"/>
        <v>1.8488925</v>
      </c>
      <c r="CN51" s="389">
        <f t="shared" si="121"/>
        <v>1.8951148125000001</v>
      </c>
      <c r="CO51" s="390">
        <f t="shared" si="122"/>
        <v>1.9424926828125002</v>
      </c>
    </row>
    <row r="52" spans="1:93" s="340" customFormat="1" x14ac:dyDescent="0.2">
      <c r="A52" s="679"/>
      <c r="B52" s="332" t="s">
        <v>212</v>
      </c>
      <c r="C52" s="333" t="s">
        <v>417</v>
      </c>
      <c r="D52" s="1115">
        <v>1554</v>
      </c>
      <c r="E52" s="1116">
        <v>1639</v>
      </c>
      <c r="F52" s="1116">
        <v>1709</v>
      </c>
      <c r="G52" s="1116">
        <v>1781</v>
      </c>
      <c r="H52" s="1116">
        <v>1835</v>
      </c>
      <c r="I52" s="1117">
        <v>1889</v>
      </c>
      <c r="J52" s="343">
        <f t="shared" si="96"/>
        <v>1090</v>
      </c>
      <c r="K52" s="344">
        <f t="shared" si="42"/>
        <v>1150</v>
      </c>
      <c r="L52" s="344">
        <f t="shared" si="43"/>
        <v>1199</v>
      </c>
      <c r="M52" s="344">
        <f t="shared" si="44"/>
        <v>1250</v>
      </c>
      <c r="N52" s="344">
        <f t="shared" si="45"/>
        <v>1288</v>
      </c>
      <c r="O52" s="414">
        <f t="shared" si="46"/>
        <v>1325</v>
      </c>
      <c r="P52" s="343">
        <f t="shared" si="97"/>
        <v>1787.1</v>
      </c>
      <c r="Q52" s="344">
        <f t="shared" si="47"/>
        <v>1884.85</v>
      </c>
      <c r="R52" s="344">
        <f t="shared" si="48"/>
        <v>1965.35</v>
      </c>
      <c r="S52" s="344">
        <f t="shared" si="49"/>
        <v>2048.1499999999996</v>
      </c>
      <c r="T52" s="344">
        <f t="shared" si="50"/>
        <v>2110.25</v>
      </c>
      <c r="U52" s="345">
        <f t="shared" si="51"/>
        <v>2172.35</v>
      </c>
      <c r="V52" s="474">
        <f t="shared" si="98"/>
        <v>1254</v>
      </c>
      <c r="W52" s="344">
        <f t="shared" si="52"/>
        <v>1323</v>
      </c>
      <c r="X52" s="344">
        <f t="shared" si="53"/>
        <v>1379</v>
      </c>
      <c r="Y52" s="344">
        <f t="shared" si="54"/>
        <v>1437</v>
      </c>
      <c r="Z52" s="344">
        <f t="shared" si="55"/>
        <v>1481</v>
      </c>
      <c r="AA52" s="414">
        <f t="shared" si="56"/>
        <v>1524</v>
      </c>
      <c r="AB52" s="257">
        <f t="shared" si="99"/>
        <v>2233.875</v>
      </c>
      <c r="AC52" s="248">
        <f t="shared" si="57"/>
        <v>2356.0625</v>
      </c>
      <c r="AD52" s="248">
        <f t="shared" si="58"/>
        <v>2456.6875</v>
      </c>
      <c r="AE52" s="454">
        <f t="shared" si="100"/>
        <v>2944.2156249999994</v>
      </c>
      <c r="AF52" s="454">
        <f t="shared" si="59"/>
        <v>3033.4843749999995</v>
      </c>
      <c r="AG52" s="457">
        <f t="shared" si="59"/>
        <v>3122.7531249999997</v>
      </c>
      <c r="AH52" s="452">
        <f t="shared" si="60"/>
        <v>1307</v>
      </c>
      <c r="AI52" s="405">
        <f t="shared" si="61"/>
        <v>1379</v>
      </c>
      <c r="AJ52" s="405">
        <f t="shared" si="62"/>
        <v>1438</v>
      </c>
      <c r="AK52" s="405">
        <f t="shared" si="63"/>
        <v>1723</v>
      </c>
      <c r="AL52" s="405">
        <f t="shared" si="64"/>
        <v>1775</v>
      </c>
      <c r="AM52" s="440">
        <f t="shared" si="101"/>
        <v>1827</v>
      </c>
      <c r="AN52" s="263">
        <f t="shared" si="102"/>
        <v>2637.90625</v>
      </c>
      <c r="AO52" s="264">
        <f t="shared" si="103"/>
        <v>2801.796875</v>
      </c>
      <c r="AP52" s="264">
        <f t="shared" si="104"/>
        <v>2929.015625</v>
      </c>
      <c r="AQ52" s="454">
        <f t="shared" si="105"/>
        <v>3349.1617187499996</v>
      </c>
      <c r="AR52" s="454">
        <f t="shared" si="106"/>
        <v>3444.8632812499995</v>
      </c>
      <c r="AS52" s="457">
        <f t="shared" si="107"/>
        <v>3541.0648437499999</v>
      </c>
      <c r="AT52" s="1139">
        <f t="shared" si="65"/>
        <v>1544</v>
      </c>
      <c r="AU52" s="446">
        <f t="shared" si="66"/>
        <v>1640</v>
      </c>
      <c r="AV52" s="446">
        <f t="shared" si="67"/>
        <v>1714</v>
      </c>
      <c r="AW52" s="446">
        <f t="shared" si="68"/>
        <v>1960</v>
      </c>
      <c r="AX52" s="446">
        <f t="shared" si="69"/>
        <v>2016</v>
      </c>
      <c r="AY52" s="1152">
        <f t="shared" si="108"/>
        <v>2072</v>
      </c>
      <c r="AZ52" s="257">
        <f t="shared" si="109"/>
        <v>3041.9375</v>
      </c>
      <c r="BA52" s="248">
        <f t="shared" si="70"/>
        <v>3247.53125</v>
      </c>
      <c r="BB52" s="248">
        <f t="shared" si="71"/>
        <v>3401.34375</v>
      </c>
      <c r="BC52" s="454">
        <f t="shared" si="72"/>
        <v>3754.1078124999999</v>
      </c>
      <c r="BD52" s="454">
        <f t="shared" si="73"/>
        <v>3856.2421874999995</v>
      </c>
      <c r="BE52" s="457">
        <f t="shared" si="74"/>
        <v>3959.3765625000001</v>
      </c>
      <c r="BF52" s="452">
        <f t="shared" si="75"/>
        <v>1780</v>
      </c>
      <c r="BG52" s="405">
        <f t="shared" si="76"/>
        <v>1900</v>
      </c>
      <c r="BH52" s="405">
        <f t="shared" si="77"/>
        <v>1990</v>
      </c>
      <c r="BI52" s="405">
        <f t="shared" si="78"/>
        <v>2197</v>
      </c>
      <c r="BJ52" s="405">
        <f t="shared" si="79"/>
        <v>2256</v>
      </c>
      <c r="BK52" s="440">
        <f t="shared" si="110"/>
        <v>2317</v>
      </c>
      <c r="BL52" s="263">
        <f t="shared" si="111"/>
        <v>3445.96875</v>
      </c>
      <c r="BM52" s="264">
        <f t="shared" si="80"/>
        <v>3693.265625</v>
      </c>
      <c r="BN52" s="264">
        <f t="shared" si="81"/>
        <v>3873.671875</v>
      </c>
      <c r="BO52" s="454">
        <f t="shared" si="82"/>
        <v>4159.0539062500002</v>
      </c>
      <c r="BP52" s="454">
        <f t="shared" si="83"/>
        <v>4267.62109375</v>
      </c>
      <c r="BQ52" s="457">
        <f t="shared" si="84"/>
        <v>4377.6882812499998</v>
      </c>
      <c r="BR52" s="1139">
        <f t="shared" si="85"/>
        <v>2016</v>
      </c>
      <c r="BS52" s="446">
        <f t="shared" si="86"/>
        <v>2161</v>
      </c>
      <c r="BT52" s="446">
        <f t="shared" si="87"/>
        <v>2267</v>
      </c>
      <c r="BU52" s="446">
        <f t="shared" si="88"/>
        <v>2434</v>
      </c>
      <c r="BV52" s="446">
        <f t="shared" si="89"/>
        <v>2497</v>
      </c>
      <c r="BW52" s="447">
        <f t="shared" si="112"/>
        <v>2561</v>
      </c>
      <c r="BX52" s="252">
        <v>3850</v>
      </c>
      <c r="BY52" s="387">
        <f t="shared" si="113"/>
        <v>4139</v>
      </c>
      <c r="BZ52" s="387">
        <f t="shared" si="114"/>
        <v>4346</v>
      </c>
      <c r="CA52" s="387">
        <f t="shared" si="115"/>
        <v>4564</v>
      </c>
      <c r="CB52" s="387">
        <f t="shared" si="116"/>
        <v>4679</v>
      </c>
      <c r="CC52" s="388">
        <f t="shared" si="117"/>
        <v>4796</v>
      </c>
      <c r="CD52" s="409">
        <f t="shared" si="90"/>
        <v>2253</v>
      </c>
      <c r="CE52" s="405">
        <f t="shared" si="91"/>
        <v>2422</v>
      </c>
      <c r="CF52" s="405">
        <f t="shared" si="92"/>
        <v>2543</v>
      </c>
      <c r="CG52" s="405">
        <f t="shared" si="93"/>
        <v>2670</v>
      </c>
      <c r="CH52" s="405">
        <f t="shared" si="94"/>
        <v>2738</v>
      </c>
      <c r="CI52" s="440">
        <f t="shared" si="118"/>
        <v>2806</v>
      </c>
      <c r="CJ52" s="246">
        <v>1.54</v>
      </c>
      <c r="CK52" s="389">
        <f t="shared" si="95"/>
        <v>1.6555</v>
      </c>
      <c r="CL52" s="389">
        <f t="shared" si="119"/>
        <v>1.738275</v>
      </c>
      <c r="CM52" s="389">
        <f t="shared" si="120"/>
        <v>1.8251887500000001</v>
      </c>
      <c r="CN52" s="389">
        <f t="shared" si="121"/>
        <v>1.8708184687500002</v>
      </c>
      <c r="CO52" s="390">
        <f t="shared" si="122"/>
        <v>1.9175889304687503</v>
      </c>
    </row>
    <row r="53" spans="1:93" s="340" customFormat="1" ht="15.75" thickBot="1" x14ac:dyDescent="0.25">
      <c r="A53" s="678"/>
      <c r="B53" s="334" t="s">
        <v>213</v>
      </c>
      <c r="C53" s="335" t="s">
        <v>417</v>
      </c>
      <c r="D53" s="1118">
        <v>1516</v>
      </c>
      <c r="E53" s="1119">
        <v>1567</v>
      </c>
      <c r="F53" s="1119">
        <v>1604</v>
      </c>
      <c r="G53" s="1119">
        <v>1643</v>
      </c>
      <c r="H53" s="1119">
        <v>1663</v>
      </c>
      <c r="I53" s="1120">
        <v>1683</v>
      </c>
      <c r="J53" s="421">
        <f t="shared" si="96"/>
        <v>1064</v>
      </c>
      <c r="K53" s="422">
        <f t="shared" si="42"/>
        <v>1100</v>
      </c>
      <c r="L53" s="422">
        <f t="shared" si="43"/>
        <v>1126</v>
      </c>
      <c r="M53" s="422">
        <f t="shared" si="44"/>
        <v>1153</v>
      </c>
      <c r="N53" s="422">
        <f t="shared" si="45"/>
        <v>1167</v>
      </c>
      <c r="O53" s="461">
        <f t="shared" si="46"/>
        <v>1181</v>
      </c>
      <c r="P53" s="421">
        <f t="shared" si="97"/>
        <v>1743.3999999999999</v>
      </c>
      <c r="Q53" s="422">
        <f t="shared" si="47"/>
        <v>1802.05</v>
      </c>
      <c r="R53" s="422">
        <f t="shared" si="48"/>
        <v>1844.6</v>
      </c>
      <c r="S53" s="422">
        <f t="shared" si="49"/>
        <v>1889.4499999999998</v>
      </c>
      <c r="T53" s="422">
        <f t="shared" si="50"/>
        <v>1912.4499999999998</v>
      </c>
      <c r="U53" s="423">
        <f t="shared" si="51"/>
        <v>1935.4499999999998</v>
      </c>
      <c r="V53" s="475">
        <f t="shared" si="98"/>
        <v>1223</v>
      </c>
      <c r="W53" s="422">
        <f t="shared" si="52"/>
        <v>1264</v>
      </c>
      <c r="X53" s="422">
        <f t="shared" si="53"/>
        <v>1294</v>
      </c>
      <c r="Y53" s="422">
        <f t="shared" si="54"/>
        <v>1326</v>
      </c>
      <c r="Z53" s="422">
        <f t="shared" si="55"/>
        <v>1342</v>
      </c>
      <c r="AA53" s="461">
        <f t="shared" si="56"/>
        <v>1358</v>
      </c>
      <c r="AB53" s="260">
        <f t="shared" si="99"/>
        <v>2179.25</v>
      </c>
      <c r="AC53" s="261">
        <f t="shared" si="57"/>
        <v>2252.5625</v>
      </c>
      <c r="AD53" s="261">
        <f t="shared" si="58"/>
        <v>2305.75</v>
      </c>
      <c r="AE53" s="458">
        <f t="shared" si="100"/>
        <v>2716.0843749999999</v>
      </c>
      <c r="AF53" s="458">
        <f t="shared" si="59"/>
        <v>2749.1468749999999</v>
      </c>
      <c r="AG53" s="459">
        <f t="shared" si="59"/>
        <v>2782.2093749999999</v>
      </c>
      <c r="AH53" s="453">
        <f t="shared" si="60"/>
        <v>1275</v>
      </c>
      <c r="AI53" s="412">
        <f t="shared" si="61"/>
        <v>1318</v>
      </c>
      <c r="AJ53" s="412">
        <f t="shared" si="62"/>
        <v>1349</v>
      </c>
      <c r="AK53" s="412">
        <f t="shared" si="63"/>
        <v>1589</v>
      </c>
      <c r="AL53" s="412">
        <f t="shared" si="64"/>
        <v>1609</v>
      </c>
      <c r="AM53" s="441">
        <f t="shared" si="101"/>
        <v>1628</v>
      </c>
      <c r="AN53" s="269">
        <f t="shared" si="102"/>
        <v>2571.9375</v>
      </c>
      <c r="AO53" s="270">
        <f t="shared" si="103"/>
        <v>2697.421875</v>
      </c>
      <c r="AP53" s="270">
        <f t="shared" si="104"/>
        <v>2787.8125</v>
      </c>
      <c r="AQ53" s="458">
        <f t="shared" si="105"/>
        <v>3148.5632812499998</v>
      </c>
      <c r="AR53" s="458">
        <f t="shared" si="106"/>
        <v>3201.3601562499998</v>
      </c>
      <c r="AS53" s="459">
        <f t="shared" si="107"/>
        <v>3254.6570312499998</v>
      </c>
      <c r="AT53" s="1140">
        <f t="shared" si="65"/>
        <v>1505</v>
      </c>
      <c r="AU53" s="449">
        <f t="shared" si="66"/>
        <v>1578</v>
      </c>
      <c r="AV53" s="449">
        <f t="shared" si="67"/>
        <v>1631</v>
      </c>
      <c r="AW53" s="449">
        <f t="shared" si="68"/>
        <v>1842</v>
      </c>
      <c r="AX53" s="449">
        <f t="shared" si="69"/>
        <v>1873</v>
      </c>
      <c r="AY53" s="1153">
        <f t="shared" si="108"/>
        <v>1904</v>
      </c>
      <c r="AZ53" s="260">
        <f t="shared" si="109"/>
        <v>2964.625</v>
      </c>
      <c r="BA53" s="261">
        <f t="shared" si="70"/>
        <v>3142.28125</v>
      </c>
      <c r="BB53" s="261">
        <f t="shared" si="71"/>
        <v>3269.875</v>
      </c>
      <c r="BC53" s="458">
        <f t="shared" si="72"/>
        <v>3581.0421874999997</v>
      </c>
      <c r="BD53" s="458">
        <f t="shared" si="73"/>
        <v>3653.5734374999997</v>
      </c>
      <c r="BE53" s="459">
        <f t="shared" si="74"/>
        <v>3727.1046874999997</v>
      </c>
      <c r="BF53" s="453">
        <f t="shared" si="75"/>
        <v>1735</v>
      </c>
      <c r="BG53" s="412">
        <f t="shared" si="76"/>
        <v>1839</v>
      </c>
      <c r="BH53" s="412">
        <f t="shared" si="77"/>
        <v>1913</v>
      </c>
      <c r="BI53" s="412">
        <f t="shared" si="78"/>
        <v>2095</v>
      </c>
      <c r="BJ53" s="412">
        <f t="shared" si="79"/>
        <v>2138</v>
      </c>
      <c r="BK53" s="441">
        <f t="shared" si="110"/>
        <v>2181</v>
      </c>
      <c r="BL53" s="269">
        <f t="shared" si="111"/>
        <v>3357.3125</v>
      </c>
      <c r="BM53" s="270">
        <f t="shared" si="80"/>
        <v>3587.140625</v>
      </c>
      <c r="BN53" s="270">
        <f t="shared" si="81"/>
        <v>3751.9375</v>
      </c>
      <c r="BO53" s="458">
        <f t="shared" si="82"/>
        <v>4013.5210937499996</v>
      </c>
      <c r="BP53" s="458">
        <f t="shared" si="83"/>
        <v>4105.7867187499996</v>
      </c>
      <c r="BQ53" s="459">
        <f t="shared" si="84"/>
        <v>4199.5523437499996</v>
      </c>
      <c r="BR53" s="1140">
        <f t="shared" si="85"/>
        <v>1965</v>
      </c>
      <c r="BS53" s="449">
        <f t="shared" si="86"/>
        <v>2099</v>
      </c>
      <c r="BT53" s="449">
        <f t="shared" si="87"/>
        <v>2195</v>
      </c>
      <c r="BU53" s="449">
        <f t="shared" si="88"/>
        <v>2348</v>
      </c>
      <c r="BV53" s="449">
        <f t="shared" si="89"/>
        <v>2402</v>
      </c>
      <c r="BW53" s="450">
        <f t="shared" si="112"/>
        <v>2457</v>
      </c>
      <c r="BX53" s="253">
        <v>3750</v>
      </c>
      <c r="BY53" s="431">
        <f t="shared" si="113"/>
        <v>4032</v>
      </c>
      <c r="BZ53" s="431">
        <f t="shared" si="114"/>
        <v>4234</v>
      </c>
      <c r="CA53" s="431">
        <f t="shared" si="115"/>
        <v>4446</v>
      </c>
      <c r="CB53" s="431">
        <f t="shared" si="116"/>
        <v>4558</v>
      </c>
      <c r="CC53" s="433">
        <f t="shared" si="117"/>
        <v>4672</v>
      </c>
      <c r="CD53" s="411">
        <f t="shared" si="90"/>
        <v>2194</v>
      </c>
      <c r="CE53" s="412">
        <f t="shared" si="91"/>
        <v>2359</v>
      </c>
      <c r="CF53" s="412">
        <f t="shared" si="92"/>
        <v>2477</v>
      </c>
      <c r="CG53" s="412">
        <f t="shared" si="93"/>
        <v>2601</v>
      </c>
      <c r="CH53" s="412">
        <f t="shared" si="94"/>
        <v>2667</v>
      </c>
      <c r="CI53" s="441">
        <f t="shared" si="118"/>
        <v>2734</v>
      </c>
      <c r="CJ53" s="247">
        <v>1.5</v>
      </c>
      <c r="CK53" s="391">
        <f t="shared" si="95"/>
        <v>1.6125</v>
      </c>
      <c r="CL53" s="391">
        <f t="shared" si="119"/>
        <v>1.693125</v>
      </c>
      <c r="CM53" s="391">
        <f t="shared" si="120"/>
        <v>1.7777812500000001</v>
      </c>
      <c r="CN53" s="391">
        <f t="shared" si="121"/>
        <v>1.82222578125</v>
      </c>
      <c r="CO53" s="392">
        <f t="shared" si="122"/>
        <v>1.8677814257812499</v>
      </c>
    </row>
    <row r="54" spans="1:93" s="340" customFormat="1" ht="38.25" x14ac:dyDescent="0.2">
      <c r="A54" s="677">
        <v>4</v>
      </c>
      <c r="B54" s="330" t="s">
        <v>418</v>
      </c>
      <c r="C54" s="331" t="s">
        <v>136</v>
      </c>
      <c r="D54" s="1112">
        <v>1755</v>
      </c>
      <c r="E54" s="1113">
        <v>1852</v>
      </c>
      <c r="F54" s="1113">
        <v>1933</v>
      </c>
      <c r="G54" s="1113">
        <v>2016</v>
      </c>
      <c r="H54" s="1113">
        <v>2078</v>
      </c>
      <c r="I54" s="1114">
        <v>2140</v>
      </c>
      <c r="J54" s="418">
        <f t="shared" si="96"/>
        <v>1231</v>
      </c>
      <c r="K54" s="419">
        <f t="shared" si="42"/>
        <v>1299</v>
      </c>
      <c r="L54" s="419">
        <f t="shared" si="43"/>
        <v>1356</v>
      </c>
      <c r="M54" s="419">
        <f t="shared" si="44"/>
        <v>1415</v>
      </c>
      <c r="N54" s="419">
        <f t="shared" si="45"/>
        <v>1458</v>
      </c>
      <c r="O54" s="460">
        <f t="shared" si="46"/>
        <v>1501</v>
      </c>
      <c r="P54" s="418">
        <f t="shared" si="97"/>
        <v>2018.2499999999998</v>
      </c>
      <c r="Q54" s="419">
        <f t="shared" si="47"/>
        <v>2129.7999999999997</v>
      </c>
      <c r="R54" s="419">
        <f t="shared" si="48"/>
        <v>2222.9499999999998</v>
      </c>
      <c r="S54" s="419">
        <f t="shared" si="49"/>
        <v>2318.3999999999996</v>
      </c>
      <c r="T54" s="419">
        <f t="shared" si="50"/>
        <v>2389.6999999999998</v>
      </c>
      <c r="U54" s="420">
        <f t="shared" si="51"/>
        <v>2461</v>
      </c>
      <c r="V54" s="473">
        <f t="shared" si="98"/>
        <v>1416</v>
      </c>
      <c r="W54" s="419">
        <f t="shared" si="52"/>
        <v>1494</v>
      </c>
      <c r="X54" s="419">
        <f t="shared" si="53"/>
        <v>1560</v>
      </c>
      <c r="Y54" s="419">
        <f t="shared" si="54"/>
        <v>1627</v>
      </c>
      <c r="Z54" s="419">
        <f t="shared" si="55"/>
        <v>1677</v>
      </c>
      <c r="AA54" s="460">
        <f t="shared" si="56"/>
        <v>1727</v>
      </c>
      <c r="AB54" s="415">
        <f t="shared" si="99"/>
        <v>2522.8124999999995</v>
      </c>
      <c r="AC54" s="416">
        <f t="shared" si="57"/>
        <v>2662.2499999999995</v>
      </c>
      <c r="AD54" s="416">
        <f t="shared" si="58"/>
        <v>2778.6875</v>
      </c>
      <c r="AE54" s="455">
        <f t="shared" si="100"/>
        <v>3332.6999999999994</v>
      </c>
      <c r="AF54" s="455">
        <f t="shared" si="59"/>
        <v>3435.1937499999999</v>
      </c>
      <c r="AG54" s="456">
        <f t="shared" si="59"/>
        <v>3537.6874999999995</v>
      </c>
      <c r="AH54" s="451">
        <f t="shared" si="60"/>
        <v>1476</v>
      </c>
      <c r="AI54" s="407">
        <f t="shared" si="61"/>
        <v>1558</v>
      </c>
      <c r="AJ54" s="407">
        <f t="shared" si="62"/>
        <v>1626</v>
      </c>
      <c r="AK54" s="407">
        <f t="shared" si="63"/>
        <v>1950</v>
      </c>
      <c r="AL54" s="407">
        <f t="shared" si="64"/>
        <v>2010</v>
      </c>
      <c r="AM54" s="439">
        <f t="shared" si="101"/>
        <v>2070</v>
      </c>
      <c r="AN54" s="429">
        <f t="shared" si="102"/>
        <v>2867.1093749999995</v>
      </c>
      <c r="AO54" s="434">
        <f t="shared" si="103"/>
        <v>3044.9374999999995</v>
      </c>
      <c r="AP54" s="434">
        <f t="shared" si="104"/>
        <v>3184.765625</v>
      </c>
      <c r="AQ54" s="455">
        <f t="shared" si="105"/>
        <v>3655.5249999999996</v>
      </c>
      <c r="AR54" s="455">
        <f t="shared" si="106"/>
        <v>3761.3953124999998</v>
      </c>
      <c r="AS54" s="456">
        <f t="shared" si="107"/>
        <v>3868.0156249999995</v>
      </c>
      <c r="AT54" s="1138">
        <f t="shared" si="65"/>
        <v>1678</v>
      </c>
      <c r="AU54" s="443">
        <f t="shared" si="66"/>
        <v>1782</v>
      </c>
      <c r="AV54" s="443">
        <f t="shared" si="67"/>
        <v>1864</v>
      </c>
      <c r="AW54" s="443">
        <f t="shared" si="68"/>
        <v>2139</v>
      </c>
      <c r="AX54" s="443">
        <f t="shared" si="69"/>
        <v>2201</v>
      </c>
      <c r="AY54" s="1151">
        <f t="shared" si="108"/>
        <v>2263</v>
      </c>
      <c r="AZ54" s="415">
        <f t="shared" si="109"/>
        <v>3211.4062499999995</v>
      </c>
      <c r="BA54" s="416">
        <f t="shared" si="70"/>
        <v>3427.6249999999995</v>
      </c>
      <c r="BB54" s="416">
        <f t="shared" si="71"/>
        <v>3590.84375</v>
      </c>
      <c r="BC54" s="455">
        <f t="shared" si="72"/>
        <v>3978.35</v>
      </c>
      <c r="BD54" s="455">
        <f t="shared" si="73"/>
        <v>4087.5968749999997</v>
      </c>
      <c r="BE54" s="456">
        <f t="shared" si="74"/>
        <v>4198.34375</v>
      </c>
      <c r="BF54" s="451">
        <f t="shared" si="75"/>
        <v>1879</v>
      </c>
      <c r="BG54" s="407">
        <f t="shared" si="76"/>
        <v>2006</v>
      </c>
      <c r="BH54" s="407">
        <f t="shared" si="77"/>
        <v>2101</v>
      </c>
      <c r="BI54" s="407">
        <f t="shared" si="78"/>
        <v>2328</v>
      </c>
      <c r="BJ54" s="407">
        <f t="shared" si="79"/>
        <v>2392</v>
      </c>
      <c r="BK54" s="439">
        <f t="shared" si="110"/>
        <v>2457</v>
      </c>
      <c r="BL54" s="429">
        <f t="shared" si="111"/>
        <v>3555.7031249999995</v>
      </c>
      <c r="BM54" s="434">
        <f t="shared" si="80"/>
        <v>3810.3124999999995</v>
      </c>
      <c r="BN54" s="434">
        <f t="shared" si="81"/>
        <v>3996.921875</v>
      </c>
      <c r="BO54" s="455">
        <f t="shared" si="82"/>
        <v>4301.1750000000002</v>
      </c>
      <c r="BP54" s="455">
        <f t="shared" si="83"/>
        <v>4413.7984374999996</v>
      </c>
      <c r="BQ54" s="456">
        <f t="shared" si="84"/>
        <v>4528.671875</v>
      </c>
      <c r="BR54" s="1138">
        <f t="shared" si="85"/>
        <v>2081</v>
      </c>
      <c r="BS54" s="443">
        <f t="shared" si="86"/>
        <v>2230</v>
      </c>
      <c r="BT54" s="443">
        <f t="shared" si="87"/>
        <v>2339</v>
      </c>
      <c r="BU54" s="443">
        <f t="shared" si="88"/>
        <v>2517</v>
      </c>
      <c r="BV54" s="443">
        <f t="shared" si="89"/>
        <v>2583</v>
      </c>
      <c r="BW54" s="444">
        <f t="shared" si="112"/>
        <v>2650</v>
      </c>
      <c r="BX54" s="430">
        <v>3900</v>
      </c>
      <c r="BY54" s="426">
        <f t="shared" si="113"/>
        <v>4193</v>
      </c>
      <c r="BZ54" s="426">
        <f t="shared" si="114"/>
        <v>4403</v>
      </c>
      <c r="CA54" s="426">
        <f t="shared" si="115"/>
        <v>4624</v>
      </c>
      <c r="CB54" s="426">
        <f t="shared" si="116"/>
        <v>4740</v>
      </c>
      <c r="CC54" s="428">
        <f t="shared" si="117"/>
        <v>4859</v>
      </c>
      <c r="CD54" s="406">
        <f t="shared" si="90"/>
        <v>2282</v>
      </c>
      <c r="CE54" s="407">
        <f t="shared" si="91"/>
        <v>2453</v>
      </c>
      <c r="CF54" s="407">
        <f t="shared" si="92"/>
        <v>2576</v>
      </c>
      <c r="CG54" s="407">
        <f t="shared" si="93"/>
        <v>2706</v>
      </c>
      <c r="CH54" s="407">
        <f t="shared" si="94"/>
        <v>2773</v>
      </c>
      <c r="CI54" s="439">
        <f t="shared" si="118"/>
        <v>2843</v>
      </c>
      <c r="CJ54" s="402">
        <v>1.56</v>
      </c>
      <c r="CK54" s="403">
        <f t="shared" si="95"/>
        <v>1.677</v>
      </c>
      <c r="CL54" s="403">
        <f t="shared" si="119"/>
        <v>1.76085</v>
      </c>
      <c r="CM54" s="403">
        <f t="shared" si="120"/>
        <v>1.8488925</v>
      </c>
      <c r="CN54" s="403">
        <f t="shared" si="121"/>
        <v>1.8951148125000001</v>
      </c>
      <c r="CO54" s="404">
        <f t="shared" si="122"/>
        <v>1.9424926828125002</v>
      </c>
    </row>
    <row r="55" spans="1:93" s="340" customFormat="1" x14ac:dyDescent="0.2">
      <c r="A55" s="679"/>
      <c r="B55" s="332" t="s">
        <v>214</v>
      </c>
      <c r="C55" s="333" t="s">
        <v>136</v>
      </c>
      <c r="D55" s="1115">
        <v>1618</v>
      </c>
      <c r="E55" s="1116">
        <v>1707</v>
      </c>
      <c r="F55" s="1116">
        <v>1781</v>
      </c>
      <c r="G55" s="1116">
        <v>1856</v>
      </c>
      <c r="H55" s="1116">
        <v>1913</v>
      </c>
      <c r="I55" s="1117">
        <v>1969</v>
      </c>
      <c r="J55" s="343">
        <f t="shared" si="96"/>
        <v>1135</v>
      </c>
      <c r="K55" s="344">
        <f t="shared" si="42"/>
        <v>1198</v>
      </c>
      <c r="L55" s="344">
        <f t="shared" si="43"/>
        <v>1250</v>
      </c>
      <c r="M55" s="344">
        <f t="shared" si="44"/>
        <v>1302</v>
      </c>
      <c r="N55" s="344">
        <f t="shared" si="45"/>
        <v>1342</v>
      </c>
      <c r="O55" s="414">
        <f t="shared" si="46"/>
        <v>1382</v>
      </c>
      <c r="P55" s="343">
        <f t="shared" si="97"/>
        <v>1860.6999999999998</v>
      </c>
      <c r="Q55" s="344">
        <f t="shared" si="47"/>
        <v>1963.05</v>
      </c>
      <c r="R55" s="344">
        <f t="shared" si="48"/>
        <v>2048.1499999999996</v>
      </c>
      <c r="S55" s="344">
        <f t="shared" si="49"/>
        <v>2134.3999999999996</v>
      </c>
      <c r="T55" s="344">
        <f t="shared" si="50"/>
        <v>2199.9499999999998</v>
      </c>
      <c r="U55" s="345">
        <f t="shared" si="51"/>
        <v>2264.35</v>
      </c>
      <c r="V55" s="474">
        <f t="shared" si="98"/>
        <v>1306</v>
      </c>
      <c r="W55" s="344">
        <f t="shared" si="52"/>
        <v>1377</v>
      </c>
      <c r="X55" s="344">
        <f t="shared" si="53"/>
        <v>1437</v>
      </c>
      <c r="Y55" s="344">
        <f t="shared" si="54"/>
        <v>1498</v>
      </c>
      <c r="Z55" s="344">
        <f t="shared" si="55"/>
        <v>1544</v>
      </c>
      <c r="AA55" s="414">
        <f t="shared" si="56"/>
        <v>1589</v>
      </c>
      <c r="AB55" s="257">
        <f t="shared" si="99"/>
        <v>2325.875</v>
      </c>
      <c r="AC55" s="248">
        <f t="shared" si="57"/>
        <v>2453.8125</v>
      </c>
      <c r="AD55" s="248">
        <f t="shared" si="58"/>
        <v>2560.1874999999995</v>
      </c>
      <c r="AE55" s="454">
        <f t="shared" si="100"/>
        <v>3068.1999999999994</v>
      </c>
      <c r="AF55" s="454">
        <f t="shared" si="59"/>
        <v>3162.4281249999999</v>
      </c>
      <c r="AG55" s="457">
        <f t="shared" si="59"/>
        <v>3255.0031249999997</v>
      </c>
      <c r="AH55" s="452">
        <f t="shared" si="60"/>
        <v>1361</v>
      </c>
      <c r="AI55" s="405">
        <f t="shared" si="61"/>
        <v>1436</v>
      </c>
      <c r="AJ55" s="405">
        <f t="shared" si="62"/>
        <v>1498</v>
      </c>
      <c r="AK55" s="405">
        <f t="shared" si="63"/>
        <v>1795</v>
      </c>
      <c r="AL55" s="405">
        <f t="shared" si="64"/>
        <v>1851</v>
      </c>
      <c r="AM55" s="440">
        <f t="shared" si="101"/>
        <v>1905</v>
      </c>
      <c r="AN55" s="263">
        <f t="shared" si="102"/>
        <v>2706.90625</v>
      </c>
      <c r="AO55" s="264">
        <f t="shared" si="103"/>
        <v>2875.109375</v>
      </c>
      <c r="AP55" s="264">
        <f t="shared" si="104"/>
        <v>3006.6406249999995</v>
      </c>
      <c r="AQ55" s="454">
        <f t="shared" si="105"/>
        <v>3442.1499999999996</v>
      </c>
      <c r="AR55" s="454">
        <f t="shared" si="106"/>
        <v>3541.5710937499998</v>
      </c>
      <c r="AS55" s="457">
        <f t="shared" si="107"/>
        <v>3640.2523437499999</v>
      </c>
      <c r="AT55" s="1139">
        <f t="shared" si="65"/>
        <v>1584</v>
      </c>
      <c r="AU55" s="446">
        <f t="shared" si="66"/>
        <v>1682</v>
      </c>
      <c r="AV55" s="446">
        <f t="shared" si="67"/>
        <v>1759</v>
      </c>
      <c r="AW55" s="446">
        <f t="shared" si="68"/>
        <v>2014</v>
      </c>
      <c r="AX55" s="446">
        <f t="shared" si="69"/>
        <v>2072</v>
      </c>
      <c r="AY55" s="1152">
        <f t="shared" si="108"/>
        <v>2130</v>
      </c>
      <c r="AZ55" s="257">
        <f t="shared" si="109"/>
        <v>3087.9375</v>
      </c>
      <c r="BA55" s="248">
        <f t="shared" si="70"/>
        <v>3296.40625</v>
      </c>
      <c r="BB55" s="248">
        <f t="shared" si="71"/>
        <v>3453.0937499999995</v>
      </c>
      <c r="BC55" s="454">
        <f t="shared" si="72"/>
        <v>3816.1</v>
      </c>
      <c r="BD55" s="454">
        <f t="shared" si="73"/>
        <v>3920.7140624999997</v>
      </c>
      <c r="BE55" s="457">
        <f t="shared" si="74"/>
        <v>4025.5015625000001</v>
      </c>
      <c r="BF55" s="452">
        <f t="shared" si="75"/>
        <v>1807</v>
      </c>
      <c r="BG55" s="405">
        <f t="shared" si="76"/>
        <v>1929</v>
      </c>
      <c r="BH55" s="405">
        <f t="shared" si="77"/>
        <v>2021</v>
      </c>
      <c r="BI55" s="405">
        <f t="shared" si="78"/>
        <v>2233</v>
      </c>
      <c r="BJ55" s="405">
        <f t="shared" si="79"/>
        <v>2294</v>
      </c>
      <c r="BK55" s="440">
        <f t="shared" si="110"/>
        <v>2355</v>
      </c>
      <c r="BL55" s="263">
        <f t="shared" si="111"/>
        <v>3468.96875</v>
      </c>
      <c r="BM55" s="264">
        <f t="shared" si="80"/>
        <v>3717.703125</v>
      </c>
      <c r="BN55" s="264">
        <f t="shared" si="81"/>
        <v>3899.5468749999995</v>
      </c>
      <c r="BO55" s="454">
        <f t="shared" si="82"/>
        <v>4190.05</v>
      </c>
      <c r="BP55" s="454">
        <f t="shared" si="83"/>
        <v>4299.8570312499996</v>
      </c>
      <c r="BQ55" s="457">
        <f t="shared" si="84"/>
        <v>4410.7507812499998</v>
      </c>
      <c r="BR55" s="1139">
        <f t="shared" si="85"/>
        <v>2030</v>
      </c>
      <c r="BS55" s="446">
        <f t="shared" si="86"/>
        <v>2175</v>
      </c>
      <c r="BT55" s="446">
        <f t="shared" si="87"/>
        <v>2282</v>
      </c>
      <c r="BU55" s="446">
        <f t="shared" si="88"/>
        <v>2452</v>
      </c>
      <c r="BV55" s="446">
        <f t="shared" si="89"/>
        <v>2516</v>
      </c>
      <c r="BW55" s="447">
        <f t="shared" si="112"/>
        <v>2581</v>
      </c>
      <c r="BX55" s="252">
        <v>3850</v>
      </c>
      <c r="BY55" s="387">
        <f t="shared" si="113"/>
        <v>4139</v>
      </c>
      <c r="BZ55" s="387">
        <f t="shared" si="114"/>
        <v>4346</v>
      </c>
      <c r="CA55" s="387">
        <f t="shared" si="115"/>
        <v>4564</v>
      </c>
      <c r="CB55" s="387">
        <f t="shared" si="116"/>
        <v>4679</v>
      </c>
      <c r="CC55" s="388">
        <f t="shared" si="117"/>
        <v>4796</v>
      </c>
      <c r="CD55" s="409">
        <f t="shared" si="90"/>
        <v>2253</v>
      </c>
      <c r="CE55" s="405">
        <f t="shared" si="91"/>
        <v>2422</v>
      </c>
      <c r="CF55" s="405">
        <f t="shared" si="92"/>
        <v>2543</v>
      </c>
      <c r="CG55" s="405">
        <f t="shared" si="93"/>
        <v>2670</v>
      </c>
      <c r="CH55" s="405">
        <f t="shared" si="94"/>
        <v>2738</v>
      </c>
      <c r="CI55" s="440">
        <f t="shared" si="118"/>
        <v>2806</v>
      </c>
      <c r="CJ55" s="246">
        <v>1.54</v>
      </c>
      <c r="CK55" s="389">
        <f t="shared" si="95"/>
        <v>1.6555</v>
      </c>
      <c r="CL55" s="389">
        <f t="shared" si="119"/>
        <v>1.738275</v>
      </c>
      <c r="CM55" s="389">
        <f t="shared" si="120"/>
        <v>1.8251887500000001</v>
      </c>
      <c r="CN55" s="389">
        <f t="shared" si="121"/>
        <v>1.8708184687500002</v>
      </c>
      <c r="CO55" s="390">
        <f t="shared" si="122"/>
        <v>1.9175889304687503</v>
      </c>
    </row>
    <row r="56" spans="1:93" s="340" customFormat="1" x14ac:dyDescent="0.2">
      <c r="A56" s="679"/>
      <c r="B56" s="332" t="s">
        <v>215</v>
      </c>
      <c r="C56" s="333" t="s">
        <v>136</v>
      </c>
      <c r="D56" s="1115">
        <v>1554</v>
      </c>
      <c r="E56" s="1116">
        <v>1639</v>
      </c>
      <c r="F56" s="1116">
        <v>1709</v>
      </c>
      <c r="G56" s="1116">
        <v>1781</v>
      </c>
      <c r="H56" s="1116">
        <v>1835</v>
      </c>
      <c r="I56" s="1117">
        <v>1889</v>
      </c>
      <c r="J56" s="343">
        <f t="shared" si="96"/>
        <v>1090</v>
      </c>
      <c r="K56" s="344">
        <f t="shared" si="42"/>
        <v>1150</v>
      </c>
      <c r="L56" s="344">
        <f t="shared" si="43"/>
        <v>1199</v>
      </c>
      <c r="M56" s="344">
        <f t="shared" si="44"/>
        <v>1250</v>
      </c>
      <c r="N56" s="344">
        <f t="shared" si="45"/>
        <v>1288</v>
      </c>
      <c r="O56" s="414">
        <f t="shared" si="46"/>
        <v>1325</v>
      </c>
      <c r="P56" s="343">
        <f t="shared" si="97"/>
        <v>1787.1</v>
      </c>
      <c r="Q56" s="344">
        <f t="shared" si="47"/>
        <v>1884.85</v>
      </c>
      <c r="R56" s="344">
        <f t="shared" si="48"/>
        <v>1965.35</v>
      </c>
      <c r="S56" s="344">
        <f t="shared" si="49"/>
        <v>2048.1499999999996</v>
      </c>
      <c r="T56" s="344">
        <f t="shared" si="50"/>
        <v>2110.25</v>
      </c>
      <c r="U56" s="345">
        <f t="shared" si="51"/>
        <v>2172.35</v>
      </c>
      <c r="V56" s="474">
        <f t="shared" si="98"/>
        <v>1254</v>
      </c>
      <c r="W56" s="344">
        <f t="shared" si="52"/>
        <v>1323</v>
      </c>
      <c r="X56" s="344">
        <f t="shared" si="53"/>
        <v>1379</v>
      </c>
      <c r="Y56" s="344">
        <f t="shared" si="54"/>
        <v>1437</v>
      </c>
      <c r="Z56" s="344">
        <f t="shared" si="55"/>
        <v>1481</v>
      </c>
      <c r="AA56" s="414">
        <f t="shared" si="56"/>
        <v>1524</v>
      </c>
      <c r="AB56" s="257">
        <f t="shared" si="99"/>
        <v>2233.875</v>
      </c>
      <c r="AC56" s="248">
        <f t="shared" si="57"/>
        <v>2356.0625</v>
      </c>
      <c r="AD56" s="248">
        <f t="shared" si="58"/>
        <v>2456.6875</v>
      </c>
      <c r="AE56" s="454">
        <f t="shared" si="100"/>
        <v>2944.2156249999994</v>
      </c>
      <c r="AF56" s="454">
        <f t="shared" si="59"/>
        <v>3033.4843749999995</v>
      </c>
      <c r="AG56" s="457">
        <f t="shared" si="59"/>
        <v>3122.7531249999997</v>
      </c>
      <c r="AH56" s="452">
        <f t="shared" si="60"/>
        <v>1307</v>
      </c>
      <c r="AI56" s="405">
        <f t="shared" si="61"/>
        <v>1379</v>
      </c>
      <c r="AJ56" s="405">
        <f t="shared" si="62"/>
        <v>1438</v>
      </c>
      <c r="AK56" s="405">
        <f t="shared" si="63"/>
        <v>1723</v>
      </c>
      <c r="AL56" s="405">
        <f t="shared" si="64"/>
        <v>1775</v>
      </c>
      <c r="AM56" s="440">
        <f t="shared" si="101"/>
        <v>1827</v>
      </c>
      <c r="AN56" s="263">
        <f t="shared" si="102"/>
        <v>2612.90625</v>
      </c>
      <c r="AO56" s="264">
        <f t="shared" si="103"/>
        <v>2775.046875</v>
      </c>
      <c r="AP56" s="264">
        <f t="shared" si="104"/>
        <v>2901.015625</v>
      </c>
      <c r="AQ56" s="454">
        <f t="shared" si="105"/>
        <v>3319.6617187499996</v>
      </c>
      <c r="AR56" s="454">
        <f t="shared" si="106"/>
        <v>3414.6132812499995</v>
      </c>
      <c r="AS56" s="457">
        <f t="shared" si="107"/>
        <v>3510.0648437499999</v>
      </c>
      <c r="AT56" s="1139">
        <f t="shared" si="65"/>
        <v>1529</v>
      </c>
      <c r="AU56" s="446">
        <f t="shared" si="66"/>
        <v>1624</v>
      </c>
      <c r="AV56" s="446">
        <f t="shared" si="67"/>
        <v>1698</v>
      </c>
      <c r="AW56" s="446">
        <f t="shared" si="68"/>
        <v>1943</v>
      </c>
      <c r="AX56" s="446">
        <f t="shared" si="69"/>
        <v>1998</v>
      </c>
      <c r="AY56" s="1152">
        <f t="shared" si="108"/>
        <v>2054</v>
      </c>
      <c r="AZ56" s="257">
        <f t="shared" si="109"/>
        <v>2991.9375</v>
      </c>
      <c r="BA56" s="248">
        <f t="shared" si="70"/>
        <v>3194.03125</v>
      </c>
      <c r="BB56" s="248">
        <f t="shared" si="71"/>
        <v>3345.34375</v>
      </c>
      <c r="BC56" s="454">
        <f t="shared" si="72"/>
        <v>3695.1078124999999</v>
      </c>
      <c r="BD56" s="454">
        <f t="shared" si="73"/>
        <v>3795.7421874999995</v>
      </c>
      <c r="BE56" s="457">
        <f t="shared" si="74"/>
        <v>3897.3765625000001</v>
      </c>
      <c r="BF56" s="452">
        <f t="shared" si="75"/>
        <v>1751</v>
      </c>
      <c r="BG56" s="405">
        <f t="shared" si="76"/>
        <v>1869</v>
      </c>
      <c r="BH56" s="405">
        <f t="shared" si="77"/>
        <v>1958</v>
      </c>
      <c r="BI56" s="405">
        <f t="shared" si="78"/>
        <v>2162</v>
      </c>
      <c r="BJ56" s="405">
        <f t="shared" si="79"/>
        <v>2221</v>
      </c>
      <c r="BK56" s="440">
        <f t="shared" si="110"/>
        <v>2280</v>
      </c>
      <c r="BL56" s="263">
        <f t="shared" si="111"/>
        <v>3370.96875</v>
      </c>
      <c r="BM56" s="264">
        <f t="shared" si="80"/>
        <v>3613.015625</v>
      </c>
      <c r="BN56" s="264">
        <f t="shared" si="81"/>
        <v>3789.671875</v>
      </c>
      <c r="BO56" s="454">
        <f t="shared" si="82"/>
        <v>4070.5539062500002</v>
      </c>
      <c r="BP56" s="454">
        <f t="shared" si="83"/>
        <v>4176.87109375</v>
      </c>
      <c r="BQ56" s="457">
        <f t="shared" si="84"/>
        <v>4284.6882812499998</v>
      </c>
      <c r="BR56" s="1139">
        <f t="shared" si="85"/>
        <v>1973</v>
      </c>
      <c r="BS56" s="446">
        <f t="shared" si="86"/>
        <v>2114</v>
      </c>
      <c r="BT56" s="446">
        <f t="shared" si="87"/>
        <v>2217</v>
      </c>
      <c r="BU56" s="446">
        <f t="shared" si="88"/>
        <v>2382</v>
      </c>
      <c r="BV56" s="446">
        <f t="shared" si="89"/>
        <v>2444</v>
      </c>
      <c r="BW56" s="447">
        <f t="shared" si="112"/>
        <v>2507</v>
      </c>
      <c r="BX56" s="252">
        <v>3750</v>
      </c>
      <c r="BY56" s="387">
        <f t="shared" si="113"/>
        <v>4032</v>
      </c>
      <c r="BZ56" s="387">
        <f t="shared" si="114"/>
        <v>4234</v>
      </c>
      <c r="CA56" s="387">
        <f t="shared" si="115"/>
        <v>4446</v>
      </c>
      <c r="CB56" s="387">
        <f t="shared" si="116"/>
        <v>4558</v>
      </c>
      <c r="CC56" s="388">
        <f t="shared" si="117"/>
        <v>4672</v>
      </c>
      <c r="CD56" s="409">
        <f t="shared" si="90"/>
        <v>2194</v>
      </c>
      <c r="CE56" s="405">
        <f t="shared" si="91"/>
        <v>2359</v>
      </c>
      <c r="CF56" s="405">
        <f t="shared" si="92"/>
        <v>2477</v>
      </c>
      <c r="CG56" s="405">
        <f t="shared" si="93"/>
        <v>2601</v>
      </c>
      <c r="CH56" s="405">
        <f t="shared" si="94"/>
        <v>2667</v>
      </c>
      <c r="CI56" s="440">
        <f t="shared" si="118"/>
        <v>2734</v>
      </c>
      <c r="CJ56" s="246">
        <v>1.5</v>
      </c>
      <c r="CK56" s="389">
        <f t="shared" si="95"/>
        <v>1.6125</v>
      </c>
      <c r="CL56" s="389">
        <f t="shared" si="119"/>
        <v>1.693125</v>
      </c>
      <c r="CM56" s="389">
        <f t="shared" si="120"/>
        <v>1.7777812500000001</v>
      </c>
      <c r="CN56" s="389">
        <f t="shared" si="121"/>
        <v>1.82222578125</v>
      </c>
      <c r="CO56" s="390">
        <f t="shared" si="122"/>
        <v>1.8677814257812499</v>
      </c>
    </row>
    <row r="57" spans="1:93" s="340" customFormat="1" ht="15.75" thickBot="1" x14ac:dyDescent="0.25">
      <c r="A57" s="678"/>
      <c r="B57" s="334" t="s">
        <v>216</v>
      </c>
      <c r="C57" s="335" t="s">
        <v>136</v>
      </c>
      <c r="D57" s="1118">
        <v>1516</v>
      </c>
      <c r="E57" s="1119">
        <v>1567</v>
      </c>
      <c r="F57" s="1119">
        <v>1604</v>
      </c>
      <c r="G57" s="1119">
        <v>1643</v>
      </c>
      <c r="H57" s="1119">
        <v>1663</v>
      </c>
      <c r="I57" s="1120">
        <v>1683</v>
      </c>
      <c r="J57" s="421">
        <f t="shared" si="96"/>
        <v>1064</v>
      </c>
      <c r="K57" s="422">
        <f t="shared" si="42"/>
        <v>1100</v>
      </c>
      <c r="L57" s="422">
        <f t="shared" si="43"/>
        <v>1126</v>
      </c>
      <c r="M57" s="422">
        <f t="shared" si="44"/>
        <v>1153</v>
      </c>
      <c r="N57" s="422">
        <f t="shared" si="45"/>
        <v>1167</v>
      </c>
      <c r="O57" s="461">
        <f t="shared" si="46"/>
        <v>1181</v>
      </c>
      <c r="P57" s="1163">
        <f t="shared" si="97"/>
        <v>1743.3999999999999</v>
      </c>
      <c r="Q57" s="1164">
        <f t="shared" si="47"/>
        <v>1802.05</v>
      </c>
      <c r="R57" s="1164">
        <f t="shared" si="48"/>
        <v>1844.6</v>
      </c>
      <c r="S57" s="1164">
        <f t="shared" si="49"/>
        <v>1889.4499999999998</v>
      </c>
      <c r="T57" s="1164">
        <f t="shared" si="50"/>
        <v>1912.4499999999998</v>
      </c>
      <c r="U57" s="1165">
        <f t="shared" si="51"/>
        <v>1935.4499999999998</v>
      </c>
      <c r="V57" s="475">
        <f t="shared" si="98"/>
        <v>1223</v>
      </c>
      <c r="W57" s="422">
        <f t="shared" si="52"/>
        <v>1264</v>
      </c>
      <c r="X57" s="422">
        <f t="shared" si="53"/>
        <v>1294</v>
      </c>
      <c r="Y57" s="422">
        <f t="shared" si="54"/>
        <v>1326</v>
      </c>
      <c r="Z57" s="422">
        <f t="shared" si="55"/>
        <v>1342</v>
      </c>
      <c r="AA57" s="461">
        <f t="shared" si="56"/>
        <v>1358</v>
      </c>
      <c r="AB57" s="260">
        <f t="shared" si="99"/>
        <v>2179.25</v>
      </c>
      <c r="AC57" s="261">
        <f t="shared" si="57"/>
        <v>2252.5625</v>
      </c>
      <c r="AD57" s="261">
        <f t="shared" si="58"/>
        <v>2305.75</v>
      </c>
      <c r="AE57" s="458">
        <f t="shared" si="100"/>
        <v>2716.0843749999999</v>
      </c>
      <c r="AF57" s="458">
        <f t="shared" si="59"/>
        <v>2749.1468749999999</v>
      </c>
      <c r="AG57" s="459">
        <f t="shared" si="59"/>
        <v>2782.2093749999999</v>
      </c>
      <c r="AH57" s="453">
        <f t="shared" si="60"/>
        <v>1275</v>
      </c>
      <c r="AI57" s="412">
        <f t="shared" si="61"/>
        <v>1318</v>
      </c>
      <c r="AJ57" s="412">
        <f t="shared" si="62"/>
        <v>1349</v>
      </c>
      <c r="AK57" s="412">
        <f t="shared" si="63"/>
        <v>1589</v>
      </c>
      <c r="AL57" s="412">
        <f t="shared" si="64"/>
        <v>1609</v>
      </c>
      <c r="AM57" s="441">
        <f t="shared" si="101"/>
        <v>1628</v>
      </c>
      <c r="AN57" s="269">
        <f t="shared" si="102"/>
        <v>2536.9375</v>
      </c>
      <c r="AO57" s="270">
        <f t="shared" si="103"/>
        <v>2659.671875</v>
      </c>
      <c r="AP57" s="270">
        <f t="shared" si="104"/>
        <v>2748.3125</v>
      </c>
      <c r="AQ57" s="458">
        <f t="shared" si="105"/>
        <v>3107.0632812499998</v>
      </c>
      <c r="AR57" s="458">
        <f t="shared" si="106"/>
        <v>3158.6101562499998</v>
      </c>
      <c r="AS57" s="459">
        <f t="shared" si="107"/>
        <v>3210.9070312499998</v>
      </c>
      <c r="AT57" s="1140">
        <f t="shared" si="65"/>
        <v>1485</v>
      </c>
      <c r="AU57" s="449">
        <f t="shared" si="66"/>
        <v>1556</v>
      </c>
      <c r="AV57" s="449">
        <f t="shared" si="67"/>
        <v>1608</v>
      </c>
      <c r="AW57" s="449">
        <f t="shared" si="68"/>
        <v>1818</v>
      </c>
      <c r="AX57" s="449">
        <f t="shared" si="69"/>
        <v>1848</v>
      </c>
      <c r="AY57" s="1153">
        <f t="shared" si="108"/>
        <v>1879</v>
      </c>
      <c r="AZ57" s="1158">
        <f t="shared" si="109"/>
        <v>2894.625</v>
      </c>
      <c r="BA57" s="1159">
        <f t="shared" si="70"/>
        <v>3066.78125</v>
      </c>
      <c r="BB57" s="1159">
        <f t="shared" si="71"/>
        <v>3190.875</v>
      </c>
      <c r="BC57" s="1166">
        <f t="shared" si="72"/>
        <v>3498.0421874999997</v>
      </c>
      <c r="BD57" s="1166">
        <f t="shared" si="73"/>
        <v>3568.0734374999997</v>
      </c>
      <c r="BE57" s="1167">
        <f t="shared" si="74"/>
        <v>3639.6046874999997</v>
      </c>
      <c r="BF57" s="453">
        <f t="shared" si="75"/>
        <v>1694</v>
      </c>
      <c r="BG57" s="412">
        <f t="shared" si="76"/>
        <v>1795</v>
      </c>
      <c r="BH57" s="412">
        <f t="shared" si="77"/>
        <v>1867</v>
      </c>
      <c r="BI57" s="412">
        <f t="shared" si="78"/>
        <v>2047</v>
      </c>
      <c r="BJ57" s="412">
        <f t="shared" si="79"/>
        <v>2088</v>
      </c>
      <c r="BK57" s="441">
        <f t="shared" si="110"/>
        <v>2130</v>
      </c>
      <c r="BL57" s="1142">
        <f t="shared" si="111"/>
        <v>3252.3125</v>
      </c>
      <c r="BM57" s="1143">
        <f t="shared" si="80"/>
        <v>3473.890625</v>
      </c>
      <c r="BN57" s="1143">
        <f t="shared" si="81"/>
        <v>3633.4375</v>
      </c>
      <c r="BO57" s="1166">
        <f t="shared" si="82"/>
        <v>3889.0210937499996</v>
      </c>
      <c r="BP57" s="1166">
        <f t="shared" si="83"/>
        <v>3977.5367187499996</v>
      </c>
      <c r="BQ57" s="1167">
        <f t="shared" si="84"/>
        <v>4068.3023437499996</v>
      </c>
      <c r="BR57" s="1140">
        <f t="shared" si="85"/>
        <v>1903</v>
      </c>
      <c r="BS57" s="449">
        <f t="shared" si="86"/>
        <v>2033</v>
      </c>
      <c r="BT57" s="449">
        <f t="shared" si="87"/>
        <v>2126</v>
      </c>
      <c r="BU57" s="449">
        <f t="shared" si="88"/>
        <v>2276</v>
      </c>
      <c r="BV57" s="449">
        <f t="shared" si="89"/>
        <v>2327</v>
      </c>
      <c r="BW57" s="450">
        <f t="shared" si="112"/>
        <v>2380</v>
      </c>
      <c r="BX57" s="253">
        <v>3610</v>
      </c>
      <c r="BY57" s="431">
        <f t="shared" si="113"/>
        <v>3881</v>
      </c>
      <c r="BZ57" s="431">
        <f t="shared" si="114"/>
        <v>4076</v>
      </c>
      <c r="CA57" s="431">
        <f t="shared" si="115"/>
        <v>4280</v>
      </c>
      <c r="CB57" s="431">
        <f t="shared" si="116"/>
        <v>4387</v>
      </c>
      <c r="CC57" s="433">
        <f t="shared" si="117"/>
        <v>4497</v>
      </c>
      <c r="CD57" s="411">
        <f t="shared" si="90"/>
        <v>2112</v>
      </c>
      <c r="CE57" s="412">
        <f t="shared" si="91"/>
        <v>2271</v>
      </c>
      <c r="CF57" s="412">
        <f t="shared" si="92"/>
        <v>2385</v>
      </c>
      <c r="CG57" s="412">
        <f t="shared" si="93"/>
        <v>2504</v>
      </c>
      <c r="CH57" s="412">
        <f t="shared" si="94"/>
        <v>2567</v>
      </c>
      <c r="CI57" s="441">
        <f t="shared" si="118"/>
        <v>2631</v>
      </c>
      <c r="CJ57" s="247">
        <v>1.44</v>
      </c>
      <c r="CK57" s="391">
        <f t="shared" si="95"/>
        <v>1.548</v>
      </c>
      <c r="CL57" s="391">
        <f t="shared" si="119"/>
        <v>1.6254</v>
      </c>
      <c r="CM57" s="391">
        <f t="shared" si="120"/>
        <v>1.7066699999999999</v>
      </c>
      <c r="CN57" s="391">
        <f t="shared" si="121"/>
        <v>1.7493367499999999</v>
      </c>
      <c r="CO57" s="392">
        <f t="shared" si="122"/>
        <v>1.7930701687499999</v>
      </c>
    </row>
    <row r="58" spans="1:93" s="340" customFormat="1" ht="15.75" thickBot="1" x14ac:dyDescent="0.25">
      <c r="A58" s="1110">
        <v>5</v>
      </c>
      <c r="B58" s="1083" t="s">
        <v>176</v>
      </c>
      <c r="C58" s="1084" t="s">
        <v>15</v>
      </c>
      <c r="D58" s="1121">
        <v>1516</v>
      </c>
      <c r="E58" s="1122">
        <v>1599</v>
      </c>
      <c r="F58" s="1122">
        <v>1668</v>
      </c>
      <c r="G58" s="1122">
        <v>1738</v>
      </c>
      <c r="H58" s="1122">
        <v>1790</v>
      </c>
      <c r="I58" s="1123">
        <v>1842</v>
      </c>
      <c r="J58" s="1085">
        <f t="shared" si="96"/>
        <v>1064</v>
      </c>
      <c r="K58" s="1086">
        <f t="shared" si="42"/>
        <v>1122</v>
      </c>
      <c r="L58" s="1086">
        <f t="shared" si="43"/>
        <v>1170</v>
      </c>
      <c r="M58" s="1086">
        <f t="shared" si="44"/>
        <v>1220</v>
      </c>
      <c r="N58" s="1086">
        <f t="shared" si="45"/>
        <v>1256</v>
      </c>
      <c r="O58" s="1161">
        <f t="shared" si="46"/>
        <v>1292</v>
      </c>
      <c r="P58" s="1085">
        <f t="shared" si="97"/>
        <v>1743.3999999999999</v>
      </c>
      <c r="Q58" s="1086">
        <f t="shared" si="47"/>
        <v>1838.85</v>
      </c>
      <c r="R58" s="1086">
        <f t="shared" si="48"/>
        <v>1918.1999999999998</v>
      </c>
      <c r="S58" s="1086">
        <f t="shared" si="49"/>
        <v>1998.6999999999998</v>
      </c>
      <c r="T58" s="1086">
        <f t="shared" si="50"/>
        <v>2058.5</v>
      </c>
      <c r="U58" s="1087">
        <f t="shared" si="51"/>
        <v>2118.2999999999997</v>
      </c>
      <c r="V58" s="1162">
        <f t="shared" si="98"/>
        <v>1223</v>
      </c>
      <c r="W58" s="1086">
        <f t="shared" si="52"/>
        <v>1290</v>
      </c>
      <c r="X58" s="1086">
        <f t="shared" si="53"/>
        <v>1346</v>
      </c>
      <c r="Y58" s="1086">
        <f t="shared" si="54"/>
        <v>1402</v>
      </c>
      <c r="Z58" s="1086">
        <f t="shared" si="55"/>
        <v>1444</v>
      </c>
      <c r="AA58" s="1161">
        <f t="shared" si="56"/>
        <v>1486</v>
      </c>
      <c r="AB58" s="1088">
        <f t="shared" si="99"/>
        <v>2179.25</v>
      </c>
      <c r="AC58" s="1089">
        <f t="shared" si="57"/>
        <v>2298.5625</v>
      </c>
      <c r="AD58" s="1089">
        <f t="shared" si="58"/>
        <v>2397.75</v>
      </c>
      <c r="AE58" s="1136">
        <f t="shared" si="100"/>
        <v>2873.1312499999999</v>
      </c>
      <c r="AF58" s="1136">
        <f t="shared" si="100"/>
        <v>2959.0937499999995</v>
      </c>
      <c r="AG58" s="1137">
        <f t="shared" si="100"/>
        <v>3045.0562499999992</v>
      </c>
      <c r="AH58" s="1127">
        <f t="shared" si="60"/>
        <v>1275</v>
      </c>
      <c r="AI58" s="1092">
        <f t="shared" si="61"/>
        <v>1345</v>
      </c>
      <c r="AJ58" s="1092">
        <f t="shared" si="62"/>
        <v>1403</v>
      </c>
      <c r="AK58" s="1092">
        <f t="shared" si="63"/>
        <v>1681</v>
      </c>
      <c r="AL58" s="1092">
        <f t="shared" si="64"/>
        <v>1732</v>
      </c>
      <c r="AM58" s="1105">
        <f t="shared" si="101"/>
        <v>1782</v>
      </c>
      <c r="AN58" s="1094">
        <f t="shared" si="102"/>
        <v>2359.4375</v>
      </c>
      <c r="AO58" s="1100">
        <f t="shared" si="103"/>
        <v>2503.421875</v>
      </c>
      <c r="AP58" s="1100">
        <f t="shared" si="104"/>
        <v>2616.8125</v>
      </c>
      <c r="AQ58" s="1136">
        <f t="shared" si="105"/>
        <v>3014.3484374999998</v>
      </c>
      <c r="AR58" s="1136">
        <f t="shared" si="106"/>
        <v>3100.3203124999995</v>
      </c>
      <c r="AS58" s="1137">
        <f t="shared" si="107"/>
        <v>3187.0421874999993</v>
      </c>
      <c r="AT58" s="1141">
        <f t="shared" si="65"/>
        <v>1381</v>
      </c>
      <c r="AU58" s="1098">
        <f t="shared" si="66"/>
        <v>1465</v>
      </c>
      <c r="AV58" s="1098">
        <f t="shared" si="67"/>
        <v>1531</v>
      </c>
      <c r="AW58" s="1098">
        <f t="shared" si="68"/>
        <v>1764</v>
      </c>
      <c r="AX58" s="1098">
        <f t="shared" si="69"/>
        <v>1814</v>
      </c>
      <c r="AY58" s="1154">
        <f t="shared" si="108"/>
        <v>1865</v>
      </c>
      <c r="AZ58" s="1088">
        <f t="shared" si="109"/>
        <v>2539.625</v>
      </c>
      <c r="BA58" s="1089">
        <f t="shared" si="70"/>
        <v>2708.28125</v>
      </c>
      <c r="BB58" s="1089">
        <f t="shared" si="71"/>
        <v>2835.875</v>
      </c>
      <c r="BC58" s="1136">
        <f t="shared" si="72"/>
        <v>3155.5656249999997</v>
      </c>
      <c r="BD58" s="1136">
        <f t="shared" si="73"/>
        <v>3241.5468749999995</v>
      </c>
      <c r="BE58" s="1137">
        <f t="shared" si="74"/>
        <v>3329.0281249999994</v>
      </c>
      <c r="BF58" s="1127">
        <f t="shared" si="75"/>
        <v>1486</v>
      </c>
      <c r="BG58" s="1092">
        <f t="shared" si="76"/>
        <v>1585</v>
      </c>
      <c r="BH58" s="1092">
        <f t="shared" si="77"/>
        <v>1659</v>
      </c>
      <c r="BI58" s="1092">
        <f t="shared" si="78"/>
        <v>1847</v>
      </c>
      <c r="BJ58" s="1092">
        <f t="shared" si="79"/>
        <v>1897</v>
      </c>
      <c r="BK58" s="1105">
        <f t="shared" si="110"/>
        <v>1948</v>
      </c>
      <c r="BL58" s="1094">
        <f t="shared" si="111"/>
        <v>2719.8125</v>
      </c>
      <c r="BM58" s="1100">
        <f t="shared" si="80"/>
        <v>2913.140625</v>
      </c>
      <c r="BN58" s="1100">
        <f t="shared" si="81"/>
        <v>3054.9375</v>
      </c>
      <c r="BO58" s="1136">
        <f t="shared" si="82"/>
        <v>3296.7828124999996</v>
      </c>
      <c r="BP58" s="1136">
        <f t="shared" si="83"/>
        <v>3382.7734374999995</v>
      </c>
      <c r="BQ58" s="1137">
        <f t="shared" si="84"/>
        <v>3471.0140624999995</v>
      </c>
      <c r="BR58" s="1141">
        <f t="shared" si="85"/>
        <v>1592</v>
      </c>
      <c r="BS58" s="1098">
        <f t="shared" si="86"/>
        <v>1705</v>
      </c>
      <c r="BT58" s="1098">
        <f t="shared" si="87"/>
        <v>1788</v>
      </c>
      <c r="BU58" s="1098">
        <f t="shared" si="88"/>
        <v>1929</v>
      </c>
      <c r="BV58" s="1098">
        <f t="shared" si="89"/>
        <v>1979</v>
      </c>
      <c r="BW58" s="1099">
        <f t="shared" si="112"/>
        <v>2031</v>
      </c>
      <c r="BX58" s="1102">
        <v>2900</v>
      </c>
      <c r="BY58" s="1103">
        <f t="shared" si="113"/>
        <v>3118</v>
      </c>
      <c r="BZ58" s="1103">
        <f t="shared" si="114"/>
        <v>3274</v>
      </c>
      <c r="CA58" s="1103">
        <f t="shared" si="115"/>
        <v>3438</v>
      </c>
      <c r="CB58" s="1103">
        <f t="shared" si="116"/>
        <v>3524</v>
      </c>
      <c r="CC58" s="1104">
        <f t="shared" si="117"/>
        <v>3613</v>
      </c>
      <c r="CD58" s="1091">
        <f t="shared" si="90"/>
        <v>1697</v>
      </c>
      <c r="CE58" s="1092">
        <f t="shared" si="91"/>
        <v>1825</v>
      </c>
      <c r="CF58" s="1092">
        <f t="shared" si="92"/>
        <v>1916</v>
      </c>
      <c r="CG58" s="1092">
        <f t="shared" si="93"/>
        <v>2012</v>
      </c>
      <c r="CH58" s="1092">
        <f t="shared" si="94"/>
        <v>2062</v>
      </c>
      <c r="CI58" s="1105">
        <f t="shared" si="118"/>
        <v>2114</v>
      </c>
      <c r="CJ58" s="1106">
        <v>1.1599999999999999</v>
      </c>
      <c r="CK58" s="1107">
        <f t="shared" si="95"/>
        <v>1.2469999999999999</v>
      </c>
      <c r="CL58" s="1107">
        <f t="shared" si="119"/>
        <v>1.3093499999999998</v>
      </c>
      <c r="CM58" s="1107">
        <f t="shared" si="120"/>
        <v>1.3748174999999998</v>
      </c>
      <c r="CN58" s="1107">
        <f t="shared" si="121"/>
        <v>1.4091879374999998</v>
      </c>
      <c r="CO58" s="1108">
        <f t="shared" si="122"/>
        <v>1.4444176359374998</v>
      </c>
    </row>
    <row r="59" spans="1:93" s="340" customFormat="1" ht="15.75" thickBot="1" x14ac:dyDescent="0.25">
      <c r="A59" s="1110">
        <v>6</v>
      </c>
      <c r="B59" s="1083" t="s">
        <v>177</v>
      </c>
      <c r="C59" s="1084" t="s">
        <v>15</v>
      </c>
      <c r="D59" s="1121">
        <v>1516</v>
      </c>
      <c r="E59" s="1122">
        <v>1599</v>
      </c>
      <c r="F59" s="1122">
        <v>1668</v>
      </c>
      <c r="G59" s="1122">
        <v>1738</v>
      </c>
      <c r="H59" s="1122">
        <v>1790</v>
      </c>
      <c r="I59" s="1123">
        <v>1842</v>
      </c>
      <c r="J59" s="1085">
        <f t="shared" si="96"/>
        <v>1064</v>
      </c>
      <c r="K59" s="1086">
        <f t="shared" si="42"/>
        <v>1122</v>
      </c>
      <c r="L59" s="1086">
        <f t="shared" si="43"/>
        <v>1170</v>
      </c>
      <c r="M59" s="1086">
        <f t="shared" si="44"/>
        <v>1220</v>
      </c>
      <c r="N59" s="1086">
        <f t="shared" si="45"/>
        <v>1256</v>
      </c>
      <c r="O59" s="1161">
        <f t="shared" si="46"/>
        <v>1292</v>
      </c>
      <c r="P59" s="1085">
        <f t="shared" si="97"/>
        <v>1743.3999999999999</v>
      </c>
      <c r="Q59" s="1086">
        <f t="shared" si="47"/>
        <v>1838.85</v>
      </c>
      <c r="R59" s="1086">
        <f t="shared" si="48"/>
        <v>1918.1999999999998</v>
      </c>
      <c r="S59" s="1086">
        <f t="shared" si="49"/>
        <v>1998.6999999999998</v>
      </c>
      <c r="T59" s="1086">
        <f t="shared" si="50"/>
        <v>2058.5</v>
      </c>
      <c r="U59" s="1087">
        <f t="shared" si="51"/>
        <v>2118.2999999999997</v>
      </c>
      <c r="V59" s="1162">
        <f t="shared" si="98"/>
        <v>1223</v>
      </c>
      <c r="W59" s="1086">
        <f t="shared" si="52"/>
        <v>1290</v>
      </c>
      <c r="X59" s="1086">
        <f t="shared" si="53"/>
        <v>1346</v>
      </c>
      <c r="Y59" s="1086">
        <f t="shared" si="54"/>
        <v>1402</v>
      </c>
      <c r="Z59" s="1086">
        <f t="shared" si="55"/>
        <v>1444</v>
      </c>
      <c r="AA59" s="1161">
        <f t="shared" si="56"/>
        <v>1486</v>
      </c>
      <c r="AB59" s="1088">
        <f t="shared" si="99"/>
        <v>2179.25</v>
      </c>
      <c r="AC59" s="1089">
        <f t="shared" si="57"/>
        <v>2298.5625</v>
      </c>
      <c r="AD59" s="1089">
        <f t="shared" si="58"/>
        <v>2397.75</v>
      </c>
      <c r="AE59" s="1136">
        <f t="shared" si="100"/>
        <v>2873.1312499999999</v>
      </c>
      <c r="AF59" s="1136">
        <f t="shared" si="100"/>
        <v>2959.0937499999995</v>
      </c>
      <c r="AG59" s="1137">
        <f t="shared" si="100"/>
        <v>3045.0562499999992</v>
      </c>
      <c r="AH59" s="1127">
        <f t="shared" si="60"/>
        <v>1275</v>
      </c>
      <c r="AI59" s="1092">
        <f t="shared" si="61"/>
        <v>1345</v>
      </c>
      <c r="AJ59" s="1092">
        <f t="shared" si="62"/>
        <v>1403</v>
      </c>
      <c r="AK59" s="1092">
        <f t="shared" si="63"/>
        <v>1681</v>
      </c>
      <c r="AL59" s="1092">
        <f t="shared" si="64"/>
        <v>1732</v>
      </c>
      <c r="AM59" s="1105">
        <f t="shared" si="101"/>
        <v>1782</v>
      </c>
      <c r="AN59" s="1094">
        <f t="shared" si="102"/>
        <v>2359.4375</v>
      </c>
      <c r="AO59" s="1100">
        <f t="shared" si="103"/>
        <v>2503.421875</v>
      </c>
      <c r="AP59" s="1100">
        <f t="shared" si="104"/>
        <v>2616.8125</v>
      </c>
      <c r="AQ59" s="1136">
        <f t="shared" si="105"/>
        <v>3014.3484374999998</v>
      </c>
      <c r="AR59" s="1136">
        <f t="shared" si="106"/>
        <v>3100.3203124999995</v>
      </c>
      <c r="AS59" s="1137">
        <f t="shared" si="107"/>
        <v>3187.0421874999993</v>
      </c>
      <c r="AT59" s="1141">
        <f t="shared" si="65"/>
        <v>1381</v>
      </c>
      <c r="AU59" s="1098">
        <f t="shared" si="66"/>
        <v>1465</v>
      </c>
      <c r="AV59" s="1098">
        <f t="shared" si="67"/>
        <v>1531</v>
      </c>
      <c r="AW59" s="1098">
        <f t="shared" si="68"/>
        <v>1764</v>
      </c>
      <c r="AX59" s="1098">
        <f t="shared" si="69"/>
        <v>1814</v>
      </c>
      <c r="AY59" s="1154">
        <f t="shared" si="108"/>
        <v>1865</v>
      </c>
      <c r="AZ59" s="1088">
        <f t="shared" si="109"/>
        <v>2539.625</v>
      </c>
      <c r="BA59" s="1089">
        <f t="shared" si="70"/>
        <v>2708.28125</v>
      </c>
      <c r="BB59" s="1089">
        <f t="shared" si="71"/>
        <v>2835.875</v>
      </c>
      <c r="BC59" s="1136">
        <f t="shared" si="72"/>
        <v>3155.5656249999997</v>
      </c>
      <c r="BD59" s="1136">
        <f t="shared" si="73"/>
        <v>3241.5468749999995</v>
      </c>
      <c r="BE59" s="1137">
        <f t="shared" si="74"/>
        <v>3329.0281249999994</v>
      </c>
      <c r="BF59" s="1127">
        <f t="shared" si="75"/>
        <v>1486</v>
      </c>
      <c r="BG59" s="1092">
        <f t="shared" si="76"/>
        <v>1585</v>
      </c>
      <c r="BH59" s="1092">
        <f t="shared" si="77"/>
        <v>1659</v>
      </c>
      <c r="BI59" s="1092">
        <f t="shared" si="78"/>
        <v>1847</v>
      </c>
      <c r="BJ59" s="1092">
        <f t="shared" si="79"/>
        <v>1897</v>
      </c>
      <c r="BK59" s="1105">
        <f t="shared" si="110"/>
        <v>1948</v>
      </c>
      <c r="BL59" s="1094">
        <f t="shared" si="111"/>
        <v>2719.8125</v>
      </c>
      <c r="BM59" s="1100">
        <f t="shared" si="80"/>
        <v>2913.140625</v>
      </c>
      <c r="BN59" s="1100">
        <f t="shared" si="81"/>
        <v>3054.9375</v>
      </c>
      <c r="BO59" s="1136">
        <f t="shared" si="82"/>
        <v>3296.7828124999996</v>
      </c>
      <c r="BP59" s="1136">
        <f t="shared" si="83"/>
        <v>3382.7734374999995</v>
      </c>
      <c r="BQ59" s="1137">
        <f t="shared" si="84"/>
        <v>3471.0140624999995</v>
      </c>
      <c r="BR59" s="1141">
        <f t="shared" si="85"/>
        <v>1592</v>
      </c>
      <c r="BS59" s="1098">
        <f t="shared" si="86"/>
        <v>1705</v>
      </c>
      <c r="BT59" s="1098">
        <f t="shared" si="87"/>
        <v>1788</v>
      </c>
      <c r="BU59" s="1098">
        <f t="shared" si="88"/>
        <v>1929</v>
      </c>
      <c r="BV59" s="1098">
        <f t="shared" si="89"/>
        <v>1979</v>
      </c>
      <c r="BW59" s="1099">
        <f t="shared" si="112"/>
        <v>2031</v>
      </c>
      <c r="BX59" s="1102">
        <v>2900</v>
      </c>
      <c r="BY59" s="1103">
        <f t="shared" si="113"/>
        <v>3118</v>
      </c>
      <c r="BZ59" s="1103">
        <f t="shared" si="114"/>
        <v>3274</v>
      </c>
      <c r="CA59" s="1103">
        <f t="shared" si="115"/>
        <v>3438</v>
      </c>
      <c r="CB59" s="1103">
        <f t="shared" si="116"/>
        <v>3524</v>
      </c>
      <c r="CC59" s="1104">
        <f t="shared" si="117"/>
        <v>3613</v>
      </c>
      <c r="CD59" s="1091">
        <f t="shared" si="90"/>
        <v>1697</v>
      </c>
      <c r="CE59" s="1092">
        <f t="shared" si="91"/>
        <v>1825</v>
      </c>
      <c r="CF59" s="1092">
        <f t="shared" si="92"/>
        <v>1916</v>
      </c>
      <c r="CG59" s="1092">
        <f t="shared" si="93"/>
        <v>2012</v>
      </c>
      <c r="CH59" s="1092">
        <f t="shared" si="94"/>
        <v>2062</v>
      </c>
      <c r="CI59" s="1105">
        <f t="shared" si="118"/>
        <v>2114</v>
      </c>
      <c r="CJ59" s="1106">
        <v>1.1599999999999999</v>
      </c>
      <c r="CK59" s="1107">
        <f t="shared" si="95"/>
        <v>1.2469999999999999</v>
      </c>
      <c r="CL59" s="1107">
        <f t="shared" si="119"/>
        <v>1.3093499999999998</v>
      </c>
      <c r="CM59" s="1107">
        <f t="shared" si="120"/>
        <v>1.3748174999999998</v>
      </c>
      <c r="CN59" s="1107">
        <f t="shared" si="121"/>
        <v>1.4091879374999998</v>
      </c>
      <c r="CO59" s="1108">
        <f t="shared" si="122"/>
        <v>1.4444176359374998</v>
      </c>
    </row>
    <row r="60" spans="1:93" s="340" customFormat="1" ht="13.5" thickBot="1" x14ac:dyDescent="0.25">
      <c r="A60" s="363"/>
      <c r="B60" s="364"/>
      <c r="C60" s="365"/>
      <c r="D60" s="342"/>
      <c r="E60" s="342"/>
      <c r="F60" s="342"/>
      <c r="G60" s="342"/>
      <c r="H60" s="342"/>
      <c r="I60" s="342"/>
      <c r="AB60" s="700"/>
      <c r="AC60" s="701"/>
      <c r="AD60" s="701"/>
      <c r="AE60" s="701"/>
      <c r="AF60" s="702"/>
      <c r="AG60" s="393"/>
      <c r="AH60" s="701"/>
      <c r="AI60" s="701"/>
      <c r="AJ60" s="701"/>
      <c r="AK60" s="701"/>
      <c r="AL60" s="702"/>
      <c r="AM60" s="393"/>
      <c r="AN60" s="703" t="s">
        <v>45</v>
      </c>
      <c r="AO60" s="704"/>
      <c r="AP60" s="704"/>
      <c r="AQ60" s="704"/>
      <c r="AR60" s="705"/>
      <c r="AS60" s="393">
        <f>ROUNDUP(2*$AU$5/12,0)</f>
        <v>347</v>
      </c>
      <c r="AT60" s="708" t="s">
        <v>49</v>
      </c>
      <c r="AU60" s="706"/>
      <c r="AV60" s="706"/>
      <c r="AW60" s="706"/>
      <c r="AX60" s="707"/>
      <c r="AY60" s="394">
        <f>ROUNDUP(AS60*0.585,0)</f>
        <v>203</v>
      </c>
      <c r="AZ60" s="704" t="s">
        <v>45</v>
      </c>
      <c r="BA60" s="704"/>
      <c r="BB60" s="704"/>
      <c r="BC60" s="704"/>
      <c r="BD60" s="705"/>
      <c r="BE60" s="393">
        <f>ROUNDUP(2*$BG$5/12,0)</f>
        <v>367</v>
      </c>
      <c r="BF60" s="706" t="s">
        <v>49</v>
      </c>
      <c r="BG60" s="706"/>
      <c r="BH60" s="706"/>
      <c r="BI60" s="706"/>
      <c r="BJ60" s="707"/>
      <c r="BK60" s="395">
        <f>ROUNDUP(BE60*0.585,0)</f>
        <v>215</v>
      </c>
      <c r="BL60" s="703" t="s">
        <v>45</v>
      </c>
      <c r="BM60" s="704"/>
      <c r="BN60" s="704"/>
      <c r="BO60" s="704"/>
      <c r="BP60" s="705"/>
      <c r="BQ60" s="393">
        <f>ROUNDUP(2*$BS$5/12,0)</f>
        <v>392</v>
      </c>
      <c r="BR60" s="706" t="s">
        <v>49</v>
      </c>
      <c r="BS60" s="706"/>
      <c r="BT60" s="706"/>
      <c r="BU60" s="706"/>
      <c r="BV60" s="707"/>
      <c r="BW60" s="395">
        <f>ROUNDUP(BQ60*0.585,0)</f>
        <v>230</v>
      </c>
      <c r="BX60" s="703" t="s">
        <v>45</v>
      </c>
      <c r="BY60" s="704"/>
      <c r="BZ60" s="704"/>
      <c r="CA60" s="704"/>
      <c r="CB60" s="705"/>
      <c r="CC60" s="396">
        <f>ROUNDUP(2*$CE$5/12,0)</f>
        <v>417</v>
      </c>
      <c r="CD60" s="709" t="s">
        <v>49</v>
      </c>
      <c r="CE60" s="710"/>
      <c r="CF60" s="710"/>
      <c r="CG60" s="710"/>
      <c r="CH60" s="710"/>
      <c r="CI60" s="394">
        <f>ROUNDUP(CC60*0.585,0)</f>
        <v>244</v>
      </c>
      <c r="CJ60" s="397"/>
      <c r="CK60" s="397"/>
      <c r="CL60" s="397"/>
      <c r="CM60" s="397"/>
      <c r="CN60" s="397"/>
      <c r="CO60" s="397"/>
    </row>
    <row r="61" spans="1:93" s="340" customFormat="1" ht="13.5" thickBot="1" x14ac:dyDescent="0.25">
      <c r="A61" s="789"/>
      <c r="B61" s="790"/>
      <c r="C61" s="791"/>
      <c r="D61" s="342"/>
      <c r="E61" s="342"/>
      <c r="F61" s="342"/>
      <c r="G61" s="342"/>
      <c r="H61" s="342"/>
      <c r="I61" s="342"/>
      <c r="AB61" s="693"/>
      <c r="AC61" s="694"/>
      <c r="AD61" s="694"/>
      <c r="AE61" s="694"/>
      <c r="AF61" s="695"/>
      <c r="AG61" s="398"/>
      <c r="AH61" s="694"/>
      <c r="AI61" s="694"/>
      <c r="AJ61" s="694"/>
      <c r="AK61" s="694"/>
      <c r="AL61" s="695"/>
      <c r="AM61" s="398"/>
      <c r="AN61" s="688" t="s">
        <v>193</v>
      </c>
      <c r="AO61" s="689"/>
      <c r="AP61" s="689"/>
      <c r="AQ61" s="689"/>
      <c r="AR61" s="690"/>
      <c r="AS61" s="398">
        <v>1450</v>
      </c>
      <c r="AT61" s="696" t="s">
        <v>194</v>
      </c>
      <c r="AU61" s="686"/>
      <c r="AV61" s="686"/>
      <c r="AW61" s="686"/>
      <c r="AX61" s="687"/>
      <c r="AY61" s="399">
        <f>AS61-AS61/10</f>
        <v>1305</v>
      </c>
      <c r="AZ61" s="688" t="s">
        <v>193</v>
      </c>
      <c r="BA61" s="689"/>
      <c r="BB61" s="689"/>
      <c r="BC61" s="689"/>
      <c r="BD61" s="690"/>
      <c r="BE61" s="398">
        <v>1450</v>
      </c>
      <c r="BF61" s="686" t="s">
        <v>194</v>
      </c>
      <c r="BG61" s="686"/>
      <c r="BH61" s="686"/>
      <c r="BI61" s="686"/>
      <c r="BJ61" s="687"/>
      <c r="BK61" s="399">
        <f>BE61-BE61/10</f>
        <v>1305</v>
      </c>
      <c r="BL61" s="688" t="s">
        <v>46</v>
      </c>
      <c r="BM61" s="689"/>
      <c r="BN61" s="689"/>
      <c r="BO61" s="689"/>
      <c r="BP61" s="690"/>
      <c r="BQ61" s="398">
        <f>ROUNDUP($BS$5/12,0)</f>
        <v>196</v>
      </c>
      <c r="BR61" s="686" t="s">
        <v>48</v>
      </c>
      <c r="BS61" s="686"/>
      <c r="BT61" s="686"/>
      <c r="BU61" s="686"/>
      <c r="BV61" s="687"/>
      <c r="BW61" s="400">
        <f>ROUNDUP(BQ61*0.585,0)</f>
        <v>115</v>
      </c>
      <c r="BX61" s="688" t="s">
        <v>46</v>
      </c>
      <c r="BY61" s="689"/>
      <c r="BZ61" s="689"/>
      <c r="CA61" s="689"/>
      <c r="CB61" s="690"/>
      <c r="CC61" s="401">
        <f>ROUNDUP($CE$5/12,0)</f>
        <v>209</v>
      </c>
      <c r="CD61" s="691" t="s">
        <v>48</v>
      </c>
      <c r="CE61" s="692"/>
      <c r="CF61" s="692"/>
      <c r="CG61" s="692"/>
      <c r="CH61" s="692"/>
      <c r="CI61" s="399">
        <f>ROUNDUP(CC61*0.585,0)</f>
        <v>123</v>
      </c>
      <c r="CJ61" s="397"/>
      <c r="CK61" s="397"/>
      <c r="CL61" s="397"/>
      <c r="CM61" s="397"/>
      <c r="CN61" s="397"/>
      <c r="CO61" s="397"/>
    </row>
    <row r="99" spans="1:3" ht="15.75" thickBot="1" x14ac:dyDescent="0.3"/>
    <row r="100" spans="1:3" x14ac:dyDescent="0.25">
      <c r="A100" s="783" t="s">
        <v>409</v>
      </c>
      <c r="B100" s="761"/>
      <c r="C100" s="762"/>
    </row>
    <row r="101" spans="1:3" ht="15.75" thickBot="1" x14ac:dyDescent="0.3">
      <c r="A101" s="784"/>
      <c r="B101" s="785"/>
      <c r="C101" s="786"/>
    </row>
    <row r="102" spans="1:3" x14ac:dyDescent="0.25">
      <c r="A102" s="718" t="s">
        <v>10</v>
      </c>
      <c r="B102" s="720" t="s">
        <v>410</v>
      </c>
      <c r="C102" s="722" t="s">
        <v>12</v>
      </c>
    </row>
    <row r="103" spans="1:3" x14ac:dyDescent="0.25">
      <c r="A103" s="719"/>
      <c r="B103" s="721"/>
      <c r="C103" s="723"/>
    </row>
    <row r="104" spans="1:3" x14ac:dyDescent="0.25">
      <c r="A104" s="719"/>
      <c r="B104" s="721"/>
      <c r="C104" s="723"/>
    </row>
    <row r="105" spans="1:3" x14ac:dyDescent="0.25">
      <c r="A105" s="719"/>
      <c r="B105" s="721"/>
      <c r="C105" s="724"/>
    </row>
    <row r="533" spans="1:29" ht="15.75" thickBot="1" x14ac:dyDescent="0.3"/>
    <row r="534" spans="1:29" ht="45.75" thickBot="1" x14ac:dyDescent="0.3">
      <c r="A534" s="861"/>
      <c r="B534" s="1068" t="s">
        <v>408</v>
      </c>
      <c r="C534" s="861"/>
      <c r="D534" s="861"/>
      <c r="E534" s="862"/>
      <c r="F534" s="862"/>
      <c r="G534" s="862"/>
      <c r="H534" s="862"/>
      <c r="I534" s="862"/>
      <c r="J534" s="862"/>
      <c r="K534" s="255"/>
      <c r="L534" s="862"/>
      <c r="M534" s="862"/>
      <c r="N534" s="862"/>
      <c r="O534" s="862"/>
      <c r="P534" s="862"/>
      <c r="Q534" s="862"/>
      <c r="R534" s="862"/>
      <c r="S534" s="862"/>
      <c r="T534" s="862"/>
      <c r="U534" s="862"/>
      <c r="V534" s="862"/>
      <c r="W534" s="862"/>
      <c r="X534" s="862"/>
      <c r="Y534" s="862"/>
      <c r="Z534" s="862"/>
      <c r="AA534" s="862"/>
      <c r="AB534" s="862"/>
      <c r="AC534" s="863"/>
    </row>
    <row r="535" spans="1:29" ht="15.75" thickBot="1" x14ac:dyDescent="0.3">
      <c r="A535" s="864"/>
      <c r="B535" s="865"/>
      <c r="C535" s="866"/>
      <c r="D535" s="866"/>
      <c r="E535" s="867"/>
      <c r="F535" s="868"/>
      <c r="G535" s="868"/>
      <c r="H535" s="868"/>
      <c r="I535" s="868"/>
      <c r="J535" s="868"/>
      <c r="K535" s="869"/>
      <c r="L535" s="863"/>
      <c r="M535" s="863"/>
      <c r="N535" s="863"/>
      <c r="O535" s="863"/>
      <c r="P535" s="863"/>
      <c r="Q535" s="863"/>
      <c r="R535" s="863"/>
      <c r="S535" s="863"/>
      <c r="T535" s="863"/>
      <c r="U535" s="863"/>
      <c r="V535" s="863"/>
      <c r="W535" s="863"/>
      <c r="X535" s="863"/>
      <c r="Y535" s="863"/>
      <c r="Z535" s="863"/>
      <c r="AA535" s="863"/>
      <c r="AB535" s="863"/>
      <c r="AC535" s="863"/>
    </row>
    <row r="536" spans="1:29" ht="16.5" thickBot="1" x14ac:dyDescent="0.3">
      <c r="A536" s="718" t="s">
        <v>10</v>
      </c>
      <c r="B536" s="720" t="s">
        <v>312</v>
      </c>
      <c r="C536" s="722" t="s">
        <v>12</v>
      </c>
      <c r="D536" s="870" t="s">
        <v>313</v>
      </c>
      <c r="E536" s="871" t="s">
        <v>314</v>
      </c>
      <c r="F536" s="872"/>
      <c r="G536" s="872"/>
      <c r="H536" s="872"/>
      <c r="I536" s="872"/>
      <c r="J536" s="873"/>
      <c r="K536" s="874"/>
      <c r="L536" s="835" t="s">
        <v>315</v>
      </c>
      <c r="M536" s="836"/>
      <c r="N536" s="836"/>
      <c r="O536" s="836"/>
      <c r="P536" s="836"/>
      <c r="Q536" s="836"/>
      <c r="R536" s="836"/>
      <c r="S536" s="836"/>
      <c r="T536" s="836"/>
      <c r="U536" s="836"/>
      <c r="V536" s="836"/>
      <c r="W536" s="836"/>
      <c r="X536" s="836"/>
      <c r="Y536" s="836"/>
      <c r="Z536" s="836"/>
      <c r="AA536" s="836"/>
      <c r="AB536" s="836"/>
      <c r="AC536" s="837"/>
    </row>
    <row r="537" spans="1:29" x14ac:dyDescent="0.25">
      <c r="A537" s="719"/>
      <c r="B537" s="721"/>
      <c r="C537" s="723"/>
      <c r="D537" s="875"/>
      <c r="E537" s="876">
        <v>0</v>
      </c>
      <c r="F537" s="877">
        <v>1</v>
      </c>
      <c r="G537" s="877">
        <v>2</v>
      </c>
      <c r="H537" s="877">
        <v>3</v>
      </c>
      <c r="I537" s="877">
        <v>4</v>
      </c>
      <c r="J537" s="878">
        <v>5</v>
      </c>
      <c r="K537" s="879"/>
      <c r="L537" s="225">
        <v>0</v>
      </c>
      <c r="M537" s="226">
        <v>1</v>
      </c>
      <c r="N537" s="226">
        <v>2</v>
      </c>
      <c r="O537" s="226">
        <v>3</v>
      </c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>
        <v>4</v>
      </c>
      <c r="AC537" s="227">
        <v>5</v>
      </c>
    </row>
    <row r="538" spans="1:29" x14ac:dyDescent="0.25">
      <c r="A538" s="719"/>
      <c r="B538" s="721"/>
      <c r="C538" s="723"/>
      <c r="D538" s="875"/>
      <c r="E538" s="876"/>
      <c r="F538" s="877"/>
      <c r="G538" s="877"/>
      <c r="H538" s="877"/>
      <c r="I538" s="877"/>
      <c r="J538" s="878"/>
      <c r="K538" s="879"/>
      <c r="L538" s="225" t="s">
        <v>160</v>
      </c>
      <c r="M538" s="226" t="s">
        <v>161</v>
      </c>
      <c r="N538" s="226" t="s">
        <v>162</v>
      </c>
      <c r="O538" s="226" t="s">
        <v>163</v>
      </c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 t="s">
        <v>164</v>
      </c>
      <c r="AC538" s="227" t="s">
        <v>165</v>
      </c>
    </row>
    <row r="539" spans="1:29" ht="15.75" thickBot="1" x14ac:dyDescent="0.3">
      <c r="A539" s="880"/>
      <c r="B539" s="881"/>
      <c r="C539" s="882"/>
      <c r="D539" s="883"/>
      <c r="E539" s="884"/>
      <c r="F539" s="885"/>
      <c r="G539" s="885"/>
      <c r="H539" s="885"/>
      <c r="I539" s="885"/>
      <c r="J539" s="886"/>
      <c r="K539" s="879"/>
      <c r="L539" s="887"/>
      <c r="M539" s="888"/>
      <c r="N539" s="888"/>
      <c r="O539" s="888"/>
      <c r="P539" s="888"/>
      <c r="Q539" s="888"/>
      <c r="R539" s="888"/>
      <c r="S539" s="888"/>
      <c r="T539" s="888"/>
      <c r="U539" s="888"/>
      <c r="V539" s="888"/>
      <c r="W539" s="888"/>
      <c r="X539" s="888"/>
      <c r="Y539" s="888"/>
      <c r="Z539" s="888"/>
      <c r="AA539" s="888"/>
      <c r="AB539" s="888"/>
      <c r="AC539" s="889"/>
    </row>
    <row r="540" spans="1:29" x14ac:dyDescent="0.25">
      <c r="A540" s="890">
        <v>1</v>
      </c>
      <c r="B540" s="891" t="s">
        <v>316</v>
      </c>
      <c r="C540" s="892" t="s">
        <v>15</v>
      </c>
      <c r="D540" s="893">
        <f>SUM(E540:J540)</f>
        <v>0</v>
      </c>
      <c r="E540" s="894"/>
      <c r="F540" s="895"/>
      <c r="G540" s="895"/>
      <c r="H540" s="895"/>
      <c r="I540" s="895"/>
      <c r="J540" s="896"/>
      <c r="K540" s="869"/>
      <c r="L540" s="308">
        <v>2425</v>
      </c>
      <c r="M540" s="309">
        <v>2565</v>
      </c>
      <c r="N540" s="309">
        <v>2681</v>
      </c>
      <c r="O540" s="309">
        <v>2799</v>
      </c>
      <c r="P540" s="309"/>
      <c r="Q540" s="309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>
        <v>2887</v>
      </c>
      <c r="AC540" s="310">
        <v>2976</v>
      </c>
    </row>
    <row r="541" spans="1:29" x14ac:dyDescent="0.25">
      <c r="A541" s="897"/>
      <c r="B541" s="898" t="s">
        <v>317</v>
      </c>
      <c r="C541" s="899" t="s">
        <v>15</v>
      </c>
      <c r="D541" s="900">
        <f>SUM(E541:J541)</f>
        <v>0</v>
      </c>
      <c r="E541" s="901"/>
      <c r="F541" s="902"/>
      <c r="G541" s="902"/>
      <c r="H541" s="902"/>
      <c r="I541" s="902"/>
      <c r="J541" s="903"/>
      <c r="K541" s="869"/>
      <c r="L541" s="855">
        <v>2024</v>
      </c>
      <c r="M541" s="856">
        <v>2139</v>
      </c>
      <c r="N541" s="856">
        <v>2234</v>
      </c>
      <c r="O541" s="856">
        <v>2331</v>
      </c>
      <c r="P541" s="856"/>
      <c r="Q541" s="856"/>
      <c r="R541" s="856"/>
      <c r="S541" s="856"/>
      <c r="T541" s="856"/>
      <c r="U541" s="856"/>
      <c r="V541" s="856"/>
      <c r="W541" s="856"/>
      <c r="X541" s="856"/>
      <c r="Y541" s="856"/>
      <c r="Z541" s="856"/>
      <c r="AA541" s="856"/>
      <c r="AB541" s="856">
        <v>2403</v>
      </c>
      <c r="AC541" s="857">
        <v>2475</v>
      </c>
    </row>
    <row r="542" spans="1:29" x14ac:dyDescent="0.25">
      <c r="A542" s="897"/>
      <c r="B542" s="898" t="s">
        <v>318</v>
      </c>
      <c r="C542" s="899" t="s">
        <v>15</v>
      </c>
      <c r="D542" s="900">
        <f>SUM(E542:J542)</f>
        <v>0</v>
      </c>
      <c r="E542" s="901"/>
      <c r="F542" s="904"/>
      <c r="G542" s="904"/>
      <c r="H542" s="904"/>
      <c r="I542" s="904"/>
      <c r="J542" s="905"/>
      <c r="K542" s="906"/>
      <c r="L542" s="855">
        <v>1905</v>
      </c>
      <c r="M542" s="856">
        <v>2013</v>
      </c>
      <c r="N542" s="856">
        <v>2102</v>
      </c>
      <c r="O542" s="856">
        <v>2193</v>
      </c>
      <c r="P542" s="856"/>
      <c r="Q542" s="856"/>
      <c r="R542" s="856"/>
      <c r="S542" s="856"/>
      <c r="T542" s="856"/>
      <c r="U542" s="856"/>
      <c r="V542" s="856"/>
      <c r="W542" s="856"/>
      <c r="X542" s="856"/>
      <c r="Y542" s="856"/>
      <c r="Z542" s="856"/>
      <c r="AA542" s="856"/>
      <c r="AB542" s="856">
        <v>2260</v>
      </c>
      <c r="AC542" s="857">
        <v>2327</v>
      </c>
    </row>
    <row r="543" spans="1:29" ht="15.75" thickBot="1" x14ac:dyDescent="0.3">
      <c r="A543" s="907"/>
      <c r="B543" s="908" t="s">
        <v>319</v>
      </c>
      <c r="C543" s="909" t="s">
        <v>15</v>
      </c>
      <c r="D543" s="910">
        <f>SUM(E543:J543)</f>
        <v>0</v>
      </c>
      <c r="E543" s="911"/>
      <c r="F543" s="912"/>
      <c r="G543" s="912"/>
      <c r="H543" s="912"/>
      <c r="I543" s="912"/>
      <c r="J543" s="913"/>
      <c r="K543" s="869"/>
      <c r="L543" s="858">
        <v>1604</v>
      </c>
      <c r="M543" s="859">
        <v>1662</v>
      </c>
      <c r="N543" s="859">
        <v>1703</v>
      </c>
      <c r="O543" s="859">
        <v>1747</v>
      </c>
      <c r="P543" s="859"/>
      <c r="Q543" s="859"/>
      <c r="R543" s="859"/>
      <c r="S543" s="859"/>
      <c r="T543" s="859"/>
      <c r="U543" s="859"/>
      <c r="V543" s="859"/>
      <c r="W543" s="859"/>
      <c r="X543" s="859"/>
      <c r="Y543" s="859"/>
      <c r="Z543" s="859"/>
      <c r="AA543" s="859"/>
      <c r="AB543" s="859">
        <v>1770</v>
      </c>
      <c r="AC543" s="860">
        <v>1793</v>
      </c>
    </row>
    <row r="544" spans="1:29" x14ac:dyDescent="0.25">
      <c r="A544" s="890">
        <v>2</v>
      </c>
      <c r="B544" s="914" t="s">
        <v>320</v>
      </c>
      <c r="C544" s="915" t="s">
        <v>15</v>
      </c>
      <c r="D544" s="893">
        <f>SUM(E544:J544)</f>
        <v>0</v>
      </c>
      <c r="E544" s="916"/>
      <c r="F544" s="917"/>
      <c r="G544" s="917"/>
      <c r="H544" s="917"/>
      <c r="I544" s="917"/>
      <c r="J544" s="918"/>
      <c r="K544" s="869"/>
      <c r="L544" s="308">
        <v>2425</v>
      </c>
      <c r="M544" s="309">
        <v>2565</v>
      </c>
      <c r="N544" s="309">
        <v>2681</v>
      </c>
      <c r="O544" s="309">
        <v>2799</v>
      </c>
      <c r="P544" s="309"/>
      <c r="Q544" s="309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>
        <v>2887</v>
      </c>
      <c r="AC544" s="310">
        <v>2976</v>
      </c>
    </row>
    <row r="545" spans="1:29" x14ac:dyDescent="0.25">
      <c r="A545" s="897"/>
      <c r="B545" s="919" t="s">
        <v>178</v>
      </c>
      <c r="C545" s="920" t="s">
        <v>15</v>
      </c>
      <c r="D545" s="900">
        <f>SUM(E545:J545)</f>
        <v>0</v>
      </c>
      <c r="E545" s="921"/>
      <c r="F545" s="922"/>
      <c r="G545" s="922"/>
      <c r="H545" s="922"/>
      <c r="I545" s="922"/>
      <c r="J545" s="923"/>
      <c r="K545" s="869"/>
      <c r="L545" s="855">
        <v>2024</v>
      </c>
      <c r="M545" s="856">
        <v>2139</v>
      </c>
      <c r="N545" s="856">
        <v>2234</v>
      </c>
      <c r="O545" s="856">
        <v>2331</v>
      </c>
      <c r="P545" s="856"/>
      <c r="Q545" s="856"/>
      <c r="R545" s="856"/>
      <c r="S545" s="856"/>
      <c r="T545" s="856"/>
      <c r="U545" s="856"/>
      <c r="V545" s="856"/>
      <c r="W545" s="856"/>
      <c r="X545" s="856"/>
      <c r="Y545" s="856"/>
      <c r="Z545" s="856"/>
      <c r="AA545" s="856"/>
      <c r="AB545" s="856">
        <v>2403</v>
      </c>
      <c r="AC545" s="857">
        <v>2475</v>
      </c>
    </row>
    <row r="546" spans="1:29" x14ac:dyDescent="0.25">
      <c r="A546" s="897"/>
      <c r="B546" s="919" t="s">
        <v>179</v>
      </c>
      <c r="C546" s="920" t="s">
        <v>15</v>
      </c>
      <c r="D546" s="900">
        <f>SUM(E546:J546)</f>
        <v>0</v>
      </c>
      <c r="E546" s="921"/>
      <c r="F546" s="922"/>
      <c r="G546" s="922"/>
      <c r="H546" s="922"/>
      <c r="I546" s="922"/>
      <c r="J546" s="923"/>
      <c r="K546" s="869"/>
      <c r="L546" s="855">
        <v>1905</v>
      </c>
      <c r="M546" s="856">
        <v>2013</v>
      </c>
      <c r="N546" s="856">
        <v>2102</v>
      </c>
      <c r="O546" s="856">
        <v>2193</v>
      </c>
      <c r="P546" s="856"/>
      <c r="Q546" s="856"/>
      <c r="R546" s="856"/>
      <c r="S546" s="856"/>
      <c r="T546" s="856"/>
      <c r="U546" s="856"/>
      <c r="V546" s="856"/>
      <c r="W546" s="856"/>
      <c r="X546" s="856"/>
      <c r="Y546" s="856"/>
      <c r="Z546" s="856"/>
      <c r="AA546" s="856"/>
      <c r="AB546" s="856">
        <v>2260</v>
      </c>
      <c r="AC546" s="857">
        <v>2327</v>
      </c>
    </row>
    <row r="547" spans="1:29" ht="15.75" thickBot="1" x14ac:dyDescent="0.3">
      <c r="A547" s="907"/>
      <c r="B547" s="924" t="s">
        <v>138</v>
      </c>
      <c r="C547" s="925" t="s">
        <v>15</v>
      </c>
      <c r="D547" s="910">
        <f>SUM(E547:J547)</f>
        <v>0</v>
      </c>
      <c r="E547" s="926"/>
      <c r="F547" s="927"/>
      <c r="G547" s="927"/>
      <c r="H547" s="927"/>
      <c r="I547" s="927"/>
      <c r="J547" s="928"/>
      <c r="K547" s="869"/>
      <c r="L547" s="858">
        <v>1604</v>
      </c>
      <c r="M547" s="859">
        <v>1662</v>
      </c>
      <c r="N547" s="859">
        <v>1703</v>
      </c>
      <c r="O547" s="859">
        <v>1747</v>
      </c>
      <c r="P547" s="859"/>
      <c r="Q547" s="859"/>
      <c r="R547" s="859"/>
      <c r="S547" s="859"/>
      <c r="T547" s="859"/>
      <c r="U547" s="859"/>
      <c r="V547" s="859"/>
      <c r="W547" s="859"/>
      <c r="X547" s="859"/>
      <c r="Y547" s="859"/>
      <c r="Z547" s="859"/>
      <c r="AA547" s="859"/>
      <c r="AB547" s="859">
        <v>1770</v>
      </c>
      <c r="AC547" s="860">
        <v>1793</v>
      </c>
    </row>
    <row r="548" spans="1:29" x14ac:dyDescent="0.25">
      <c r="A548" s="890">
        <v>3</v>
      </c>
      <c r="B548" s="914" t="s">
        <v>321</v>
      </c>
      <c r="C548" s="915" t="s">
        <v>15</v>
      </c>
      <c r="D548" s="893">
        <f>SUM(E548:J548)</f>
        <v>0</v>
      </c>
      <c r="E548" s="916"/>
      <c r="F548" s="917"/>
      <c r="G548" s="917"/>
      <c r="H548" s="917"/>
      <c r="I548" s="917"/>
      <c r="J548" s="918"/>
      <c r="K548" s="869"/>
      <c r="L548" s="308">
        <v>2458</v>
      </c>
      <c r="M548" s="309">
        <v>2600</v>
      </c>
      <c r="N548" s="309">
        <v>2717</v>
      </c>
      <c r="O548" s="309">
        <v>2837</v>
      </c>
      <c r="P548" s="309"/>
      <c r="Q548" s="309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>
        <v>2926</v>
      </c>
      <c r="AC548" s="310">
        <v>3017</v>
      </c>
    </row>
    <row r="549" spans="1:29" x14ac:dyDescent="0.25">
      <c r="A549" s="897"/>
      <c r="B549" s="929" t="s">
        <v>322</v>
      </c>
      <c r="C549" s="899" t="s">
        <v>15</v>
      </c>
      <c r="D549" s="900">
        <f>SUM(E549:J549)</f>
        <v>0</v>
      </c>
      <c r="E549" s="901"/>
      <c r="F549" s="902"/>
      <c r="G549" s="902"/>
      <c r="H549" s="902"/>
      <c r="I549" s="902"/>
      <c r="J549" s="903"/>
      <c r="K549" s="869"/>
      <c r="L549" s="855">
        <v>2344</v>
      </c>
      <c r="M549" s="856">
        <v>2478</v>
      </c>
      <c r="N549" s="856">
        <v>2589</v>
      </c>
      <c r="O549" s="856">
        <v>2703</v>
      </c>
      <c r="P549" s="856"/>
      <c r="Q549" s="856"/>
      <c r="R549" s="856"/>
      <c r="S549" s="856"/>
      <c r="T549" s="856"/>
      <c r="U549" s="856"/>
      <c r="V549" s="856"/>
      <c r="W549" s="856"/>
      <c r="X549" s="856"/>
      <c r="Y549" s="856"/>
      <c r="Z549" s="856"/>
      <c r="AA549" s="856"/>
      <c r="AB549" s="856">
        <v>2788</v>
      </c>
      <c r="AC549" s="857">
        <v>2875</v>
      </c>
    </row>
    <row r="550" spans="1:29" x14ac:dyDescent="0.25">
      <c r="A550" s="897"/>
      <c r="B550" s="898" t="s">
        <v>179</v>
      </c>
      <c r="C550" s="899" t="s">
        <v>15</v>
      </c>
      <c r="D550" s="900">
        <f>SUM(E550:J550)</f>
        <v>0</v>
      </c>
      <c r="E550" s="901"/>
      <c r="F550" s="902"/>
      <c r="G550" s="902"/>
      <c r="H550" s="902"/>
      <c r="I550" s="902"/>
      <c r="J550" s="903"/>
      <c r="K550" s="869"/>
      <c r="L550" s="855">
        <v>2245</v>
      </c>
      <c r="M550" s="856">
        <v>2373</v>
      </c>
      <c r="N550" s="856">
        <v>2479</v>
      </c>
      <c r="O550" s="856">
        <v>2587</v>
      </c>
      <c r="P550" s="856"/>
      <c r="Q550" s="856"/>
      <c r="R550" s="856"/>
      <c r="S550" s="856"/>
      <c r="T550" s="856"/>
      <c r="U550" s="856"/>
      <c r="V550" s="856"/>
      <c r="W550" s="856"/>
      <c r="X550" s="856"/>
      <c r="Y550" s="856"/>
      <c r="Z550" s="856"/>
      <c r="AA550" s="856"/>
      <c r="AB550" s="856">
        <v>2669</v>
      </c>
      <c r="AC550" s="857">
        <v>2751</v>
      </c>
    </row>
    <row r="551" spans="1:29" ht="15.75" thickBot="1" x14ac:dyDescent="0.3">
      <c r="A551" s="907"/>
      <c r="B551" s="908" t="s">
        <v>138</v>
      </c>
      <c r="C551" s="909" t="s">
        <v>15</v>
      </c>
      <c r="D551" s="910">
        <f>SUM(E551:J551)</f>
        <v>0</v>
      </c>
      <c r="E551" s="911"/>
      <c r="F551" s="912"/>
      <c r="G551" s="912"/>
      <c r="H551" s="912"/>
      <c r="I551" s="912"/>
      <c r="J551" s="913"/>
      <c r="K551" s="869"/>
      <c r="L551" s="858">
        <v>1604</v>
      </c>
      <c r="M551" s="859">
        <v>1662</v>
      </c>
      <c r="N551" s="859">
        <v>1703</v>
      </c>
      <c r="O551" s="859">
        <v>1747</v>
      </c>
      <c r="P551" s="859"/>
      <c r="Q551" s="859"/>
      <c r="R551" s="859"/>
      <c r="S551" s="859"/>
      <c r="T551" s="859"/>
      <c r="U551" s="859"/>
      <c r="V551" s="859"/>
      <c r="W551" s="859"/>
      <c r="X551" s="859"/>
      <c r="Y551" s="859"/>
      <c r="Z551" s="859"/>
      <c r="AA551" s="859"/>
      <c r="AB551" s="859">
        <v>1770</v>
      </c>
      <c r="AC551" s="860">
        <v>1793</v>
      </c>
    </row>
    <row r="552" spans="1:29" ht="30" x14ac:dyDescent="0.25">
      <c r="A552" s="890">
        <v>4</v>
      </c>
      <c r="B552" s="891" t="s">
        <v>323</v>
      </c>
      <c r="C552" s="892" t="s">
        <v>15</v>
      </c>
      <c r="D552" s="893">
        <f>SUM(E552:J552)</f>
        <v>0</v>
      </c>
      <c r="E552" s="894"/>
      <c r="F552" s="895"/>
      <c r="G552" s="895"/>
      <c r="H552" s="895"/>
      <c r="I552" s="895"/>
      <c r="J552" s="896"/>
      <c r="K552" s="869"/>
      <c r="L552" s="308">
        <v>2391</v>
      </c>
      <c r="M552" s="309">
        <v>2528</v>
      </c>
      <c r="N552" s="309">
        <v>2642</v>
      </c>
      <c r="O552" s="309">
        <v>2759</v>
      </c>
      <c r="P552" s="309"/>
      <c r="Q552" s="309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>
        <v>2845</v>
      </c>
      <c r="AC552" s="310">
        <v>2933</v>
      </c>
    </row>
    <row r="553" spans="1:29" x14ac:dyDescent="0.25">
      <c r="A553" s="897"/>
      <c r="B553" s="898" t="s">
        <v>317</v>
      </c>
      <c r="C553" s="899" t="s">
        <v>15</v>
      </c>
      <c r="D553" s="900">
        <f>SUM(E553:J553)</f>
        <v>0</v>
      </c>
      <c r="E553" s="901"/>
      <c r="F553" s="904"/>
      <c r="G553" s="904"/>
      <c r="H553" s="904"/>
      <c r="I553" s="904"/>
      <c r="J553" s="905"/>
      <c r="K553" s="869"/>
      <c r="L553" s="855">
        <v>2290</v>
      </c>
      <c r="M553" s="856">
        <v>2421</v>
      </c>
      <c r="N553" s="856">
        <v>2530</v>
      </c>
      <c r="O553" s="856">
        <v>2641</v>
      </c>
      <c r="P553" s="856"/>
      <c r="Q553" s="856"/>
      <c r="R553" s="856"/>
      <c r="S553" s="856"/>
      <c r="T553" s="856"/>
      <c r="U553" s="856"/>
      <c r="V553" s="856"/>
      <c r="W553" s="856"/>
      <c r="X553" s="856"/>
      <c r="Y553" s="856"/>
      <c r="Z553" s="856"/>
      <c r="AA553" s="856"/>
      <c r="AB553" s="856">
        <v>2724</v>
      </c>
      <c r="AC553" s="857">
        <v>2807</v>
      </c>
    </row>
    <row r="554" spans="1:29" x14ac:dyDescent="0.25">
      <c r="A554" s="897"/>
      <c r="B554" s="898" t="s">
        <v>318</v>
      </c>
      <c r="C554" s="899" t="s">
        <v>15</v>
      </c>
      <c r="D554" s="900">
        <f>SUM(E554:J554)</f>
        <v>0</v>
      </c>
      <c r="E554" s="901"/>
      <c r="F554" s="904"/>
      <c r="G554" s="904"/>
      <c r="H554" s="904"/>
      <c r="I554" s="904"/>
      <c r="J554" s="905"/>
      <c r="K554" s="869"/>
      <c r="L554" s="855">
        <v>1905</v>
      </c>
      <c r="M554" s="856">
        <v>2013</v>
      </c>
      <c r="N554" s="856">
        <v>2102</v>
      </c>
      <c r="O554" s="856">
        <v>2193</v>
      </c>
      <c r="P554" s="856"/>
      <c r="Q554" s="856"/>
      <c r="R554" s="856"/>
      <c r="S554" s="856"/>
      <c r="T554" s="856"/>
      <c r="U554" s="856"/>
      <c r="V554" s="856"/>
      <c r="W554" s="856"/>
      <c r="X554" s="856"/>
      <c r="Y554" s="856"/>
      <c r="Z554" s="856"/>
      <c r="AA554" s="856"/>
      <c r="AB554" s="856">
        <v>2260</v>
      </c>
      <c r="AC554" s="857">
        <v>2327</v>
      </c>
    </row>
    <row r="555" spans="1:29" ht="15.75" thickBot="1" x14ac:dyDescent="0.3">
      <c r="A555" s="907"/>
      <c r="B555" s="908" t="s">
        <v>319</v>
      </c>
      <c r="C555" s="909" t="s">
        <v>15</v>
      </c>
      <c r="D555" s="910">
        <f>SUM(E555:J555)</f>
        <v>0</v>
      </c>
      <c r="E555" s="911"/>
      <c r="F555" s="912"/>
      <c r="G555" s="912"/>
      <c r="H555" s="912"/>
      <c r="I555" s="912"/>
      <c r="J555" s="913"/>
      <c r="K555" s="869"/>
      <c r="L555" s="858">
        <v>1604</v>
      </c>
      <c r="M555" s="859">
        <v>1662</v>
      </c>
      <c r="N555" s="859">
        <v>1703</v>
      </c>
      <c r="O555" s="859">
        <v>1747</v>
      </c>
      <c r="P555" s="859"/>
      <c r="Q555" s="859"/>
      <c r="R555" s="859"/>
      <c r="S555" s="859"/>
      <c r="T555" s="859"/>
      <c r="U555" s="859"/>
      <c r="V555" s="859"/>
      <c r="W555" s="859"/>
      <c r="X555" s="859"/>
      <c r="Y555" s="859"/>
      <c r="Z555" s="859"/>
      <c r="AA555" s="859"/>
      <c r="AB555" s="859">
        <v>1770</v>
      </c>
      <c r="AC555" s="860">
        <v>1793</v>
      </c>
    </row>
    <row r="556" spans="1:29" x14ac:dyDescent="0.25">
      <c r="A556" s="890">
        <v>5</v>
      </c>
      <c r="B556" s="891" t="s">
        <v>324</v>
      </c>
      <c r="C556" s="892" t="s">
        <v>15</v>
      </c>
      <c r="D556" s="893">
        <f>SUM(E556:J556)</f>
        <v>0</v>
      </c>
      <c r="E556" s="894"/>
      <c r="F556" s="895"/>
      <c r="G556" s="895"/>
      <c r="H556" s="895"/>
      <c r="I556" s="895"/>
      <c r="J556" s="896"/>
      <c r="K556" s="869"/>
      <c r="L556" s="308">
        <v>2142</v>
      </c>
      <c r="M556" s="309">
        <v>2264</v>
      </c>
      <c r="N556" s="309">
        <v>2365</v>
      </c>
      <c r="O556" s="309">
        <v>2469</v>
      </c>
      <c r="P556" s="309"/>
      <c r="Q556" s="309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>
        <v>2545</v>
      </c>
      <c r="AC556" s="310">
        <v>2623</v>
      </c>
    </row>
    <row r="557" spans="1:29" x14ac:dyDescent="0.25">
      <c r="A557" s="897"/>
      <c r="B557" s="929" t="s">
        <v>325</v>
      </c>
      <c r="C557" s="899" t="s">
        <v>15</v>
      </c>
      <c r="D557" s="900">
        <f>SUM(E557:J557)</f>
        <v>0</v>
      </c>
      <c r="E557" s="901"/>
      <c r="F557" s="902"/>
      <c r="G557" s="902"/>
      <c r="H557" s="902"/>
      <c r="I557" s="902"/>
      <c r="J557" s="903"/>
      <c r="K557" s="869"/>
      <c r="L557" s="855">
        <v>1951</v>
      </c>
      <c r="M557" s="856">
        <v>2061</v>
      </c>
      <c r="N557" s="856">
        <v>2152</v>
      </c>
      <c r="O557" s="856">
        <v>2245</v>
      </c>
      <c r="P557" s="856"/>
      <c r="Q557" s="856"/>
      <c r="R557" s="856"/>
      <c r="S557" s="856"/>
      <c r="T557" s="856"/>
      <c r="U557" s="856"/>
      <c r="V557" s="856"/>
      <c r="W557" s="856"/>
      <c r="X557" s="856"/>
      <c r="Y557" s="856"/>
      <c r="Z557" s="856"/>
      <c r="AA557" s="856"/>
      <c r="AB557" s="856">
        <v>2314</v>
      </c>
      <c r="AC557" s="857">
        <v>2384</v>
      </c>
    </row>
    <row r="558" spans="1:29" x14ac:dyDescent="0.25">
      <c r="A558" s="897"/>
      <c r="B558" s="898" t="s">
        <v>179</v>
      </c>
      <c r="C558" s="899" t="s">
        <v>15</v>
      </c>
      <c r="D558" s="900">
        <f>SUM(E558:J558)</f>
        <v>0</v>
      </c>
      <c r="E558" s="901"/>
      <c r="F558" s="902"/>
      <c r="G558" s="902"/>
      <c r="H558" s="902"/>
      <c r="I558" s="902"/>
      <c r="J558" s="903"/>
      <c r="K558" s="869"/>
      <c r="L558" s="855">
        <v>1791</v>
      </c>
      <c r="M558" s="856">
        <v>1891</v>
      </c>
      <c r="N558" s="856">
        <v>1974</v>
      </c>
      <c r="O558" s="856">
        <v>2059</v>
      </c>
      <c r="P558" s="856"/>
      <c r="Q558" s="856"/>
      <c r="R558" s="856"/>
      <c r="S558" s="856"/>
      <c r="T558" s="856"/>
      <c r="U558" s="856"/>
      <c r="V558" s="856"/>
      <c r="W558" s="856"/>
      <c r="X558" s="856"/>
      <c r="Y558" s="856"/>
      <c r="Z558" s="856"/>
      <c r="AA558" s="856"/>
      <c r="AB558" s="856">
        <v>2122</v>
      </c>
      <c r="AC558" s="857">
        <v>2185</v>
      </c>
    </row>
    <row r="559" spans="1:29" ht="15.75" thickBot="1" x14ac:dyDescent="0.3">
      <c r="A559" s="907"/>
      <c r="B559" s="908" t="s">
        <v>138</v>
      </c>
      <c r="C559" s="909" t="s">
        <v>15</v>
      </c>
      <c r="D559" s="910">
        <f>SUM(E559:J559)</f>
        <v>0</v>
      </c>
      <c r="E559" s="911"/>
      <c r="F559" s="930"/>
      <c r="G559" s="930"/>
      <c r="H559" s="930"/>
      <c r="I559" s="930"/>
      <c r="J559" s="931"/>
      <c r="K559" s="869"/>
      <c r="L559" s="858">
        <v>1604</v>
      </c>
      <c r="M559" s="859">
        <v>1662</v>
      </c>
      <c r="N559" s="859">
        <v>1703</v>
      </c>
      <c r="O559" s="859">
        <v>1747</v>
      </c>
      <c r="P559" s="859"/>
      <c r="Q559" s="859"/>
      <c r="R559" s="859"/>
      <c r="S559" s="859"/>
      <c r="T559" s="859"/>
      <c r="U559" s="859"/>
      <c r="V559" s="859"/>
      <c r="W559" s="859"/>
      <c r="X559" s="859"/>
      <c r="Y559" s="859"/>
      <c r="Z559" s="859"/>
      <c r="AA559" s="859"/>
      <c r="AB559" s="859">
        <v>1770</v>
      </c>
      <c r="AC559" s="860">
        <v>1793</v>
      </c>
    </row>
    <row r="560" spans="1:29" ht="30" x14ac:dyDescent="0.25">
      <c r="A560" s="890">
        <v>6</v>
      </c>
      <c r="B560" s="891" t="s">
        <v>326</v>
      </c>
      <c r="C560" s="892" t="s">
        <v>15</v>
      </c>
      <c r="D560" s="893">
        <f>SUM(E560:J560)</f>
        <v>0</v>
      </c>
      <c r="E560" s="894"/>
      <c r="F560" s="895"/>
      <c r="G560" s="895"/>
      <c r="H560" s="895"/>
      <c r="I560" s="895"/>
      <c r="J560" s="896"/>
      <c r="K560" s="869"/>
      <c r="L560" s="308">
        <v>1763</v>
      </c>
      <c r="M560" s="309">
        <v>1862</v>
      </c>
      <c r="N560" s="309">
        <v>1943</v>
      </c>
      <c r="O560" s="309">
        <v>2026</v>
      </c>
      <c r="P560" s="309"/>
      <c r="Q560" s="309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>
        <v>2088</v>
      </c>
      <c r="AC560" s="310">
        <v>2150</v>
      </c>
    </row>
    <row r="561" spans="1:29" x14ac:dyDescent="0.25">
      <c r="A561" s="897"/>
      <c r="B561" s="929" t="s">
        <v>327</v>
      </c>
      <c r="C561" s="899" t="s">
        <v>15</v>
      </c>
      <c r="D561" s="900">
        <f>SUM(E561:J561)</f>
        <v>0</v>
      </c>
      <c r="E561" s="901"/>
      <c r="F561" s="902"/>
      <c r="G561" s="902"/>
      <c r="H561" s="902"/>
      <c r="I561" s="902"/>
      <c r="J561" s="903"/>
      <c r="K561" s="869"/>
      <c r="L561" s="855">
        <v>1637</v>
      </c>
      <c r="M561" s="856">
        <v>1729</v>
      </c>
      <c r="N561" s="856">
        <v>1803</v>
      </c>
      <c r="O561" s="856">
        <v>1880</v>
      </c>
      <c r="P561" s="856"/>
      <c r="Q561" s="856"/>
      <c r="R561" s="856"/>
      <c r="S561" s="856"/>
      <c r="T561" s="856"/>
      <c r="U561" s="856"/>
      <c r="V561" s="856"/>
      <c r="W561" s="856"/>
      <c r="X561" s="856"/>
      <c r="Y561" s="856"/>
      <c r="Z561" s="856"/>
      <c r="AA561" s="856"/>
      <c r="AB561" s="856">
        <v>1936</v>
      </c>
      <c r="AC561" s="857">
        <v>1993</v>
      </c>
    </row>
    <row r="562" spans="1:29" ht="15.75" thickBot="1" x14ac:dyDescent="0.3">
      <c r="A562" s="907"/>
      <c r="B562" s="908" t="s">
        <v>138</v>
      </c>
      <c r="C562" s="909" t="s">
        <v>15</v>
      </c>
      <c r="D562" s="910">
        <f>SUM(E562:J562)</f>
        <v>0</v>
      </c>
      <c r="E562" s="911"/>
      <c r="F562" s="912"/>
      <c r="G562" s="912"/>
      <c r="H562" s="912"/>
      <c r="I562" s="912"/>
      <c r="J562" s="913"/>
      <c r="K562" s="869"/>
      <c r="L562" s="858">
        <v>1604</v>
      </c>
      <c r="M562" s="859">
        <v>1662</v>
      </c>
      <c r="N562" s="859">
        <v>1703</v>
      </c>
      <c r="O562" s="859">
        <v>1747</v>
      </c>
      <c r="P562" s="859"/>
      <c r="Q562" s="859"/>
      <c r="R562" s="859"/>
      <c r="S562" s="859"/>
      <c r="T562" s="859"/>
      <c r="U562" s="859"/>
      <c r="V562" s="859"/>
      <c r="W562" s="859"/>
      <c r="X562" s="859"/>
      <c r="Y562" s="859"/>
      <c r="Z562" s="859"/>
      <c r="AA562" s="859"/>
      <c r="AB562" s="859">
        <v>1770</v>
      </c>
      <c r="AC562" s="860">
        <v>1793</v>
      </c>
    </row>
    <row r="563" spans="1:29" x14ac:dyDescent="0.25">
      <c r="A563" s="890">
        <v>7</v>
      </c>
      <c r="B563" s="891" t="s">
        <v>328</v>
      </c>
      <c r="C563" s="892" t="s">
        <v>15</v>
      </c>
      <c r="D563" s="893">
        <f>SUM(E563:J563)</f>
        <v>0</v>
      </c>
      <c r="E563" s="894"/>
      <c r="F563" s="895"/>
      <c r="G563" s="895"/>
      <c r="H563" s="895"/>
      <c r="I563" s="895"/>
      <c r="J563" s="896"/>
      <c r="K563" s="869"/>
      <c r="L563" s="308">
        <v>2425</v>
      </c>
      <c r="M563" s="309">
        <v>2565</v>
      </c>
      <c r="N563" s="309">
        <v>2680</v>
      </c>
      <c r="O563" s="309">
        <v>2799</v>
      </c>
      <c r="P563" s="309"/>
      <c r="Q563" s="309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>
        <v>2887</v>
      </c>
      <c r="AC563" s="310">
        <v>2975</v>
      </c>
    </row>
    <row r="564" spans="1:29" x14ac:dyDescent="0.25">
      <c r="A564" s="897"/>
      <c r="B564" s="929" t="s">
        <v>317</v>
      </c>
      <c r="C564" s="899" t="s">
        <v>15</v>
      </c>
      <c r="D564" s="900">
        <f>SUM(E564:J564)</f>
        <v>0</v>
      </c>
      <c r="E564" s="901"/>
      <c r="F564" s="902"/>
      <c r="G564" s="902"/>
      <c r="H564" s="902"/>
      <c r="I564" s="902"/>
      <c r="J564" s="903"/>
      <c r="K564" s="869"/>
      <c r="L564" s="855">
        <v>1980</v>
      </c>
      <c r="M564" s="856">
        <v>2092</v>
      </c>
      <c r="N564" s="856">
        <v>2185</v>
      </c>
      <c r="O564" s="856">
        <v>2279</v>
      </c>
      <c r="P564" s="856"/>
      <c r="Q564" s="856"/>
      <c r="R564" s="856"/>
      <c r="S564" s="856"/>
      <c r="T564" s="856"/>
      <c r="U564" s="856"/>
      <c r="V564" s="856"/>
      <c r="W564" s="856"/>
      <c r="X564" s="856"/>
      <c r="Y564" s="856"/>
      <c r="Z564" s="856"/>
      <c r="AA564" s="856"/>
      <c r="AB564" s="856">
        <v>2350</v>
      </c>
      <c r="AC564" s="857">
        <v>2421</v>
      </c>
    </row>
    <row r="565" spans="1:29" x14ac:dyDescent="0.25">
      <c r="A565" s="897"/>
      <c r="B565" s="929" t="s">
        <v>329</v>
      </c>
      <c r="C565" s="899" t="s">
        <v>15</v>
      </c>
      <c r="D565" s="900">
        <f>SUM(E565:J565)</f>
        <v>0</v>
      </c>
      <c r="E565" s="901"/>
      <c r="F565" s="902"/>
      <c r="G565" s="902"/>
      <c r="H565" s="902"/>
      <c r="I565" s="902"/>
      <c r="J565" s="903"/>
      <c r="K565" s="869"/>
      <c r="L565" s="855">
        <v>1841</v>
      </c>
      <c r="M565" s="856">
        <v>1944</v>
      </c>
      <c r="N565" s="856">
        <v>2029</v>
      </c>
      <c r="O565" s="856">
        <v>2117</v>
      </c>
      <c r="P565" s="856"/>
      <c r="Q565" s="856"/>
      <c r="R565" s="856"/>
      <c r="S565" s="856"/>
      <c r="T565" s="856"/>
      <c r="U565" s="856"/>
      <c r="V565" s="856"/>
      <c r="W565" s="856"/>
      <c r="X565" s="856"/>
      <c r="Y565" s="856"/>
      <c r="Z565" s="856"/>
      <c r="AA565" s="856"/>
      <c r="AB565" s="856">
        <v>2181</v>
      </c>
      <c r="AC565" s="857">
        <v>2247</v>
      </c>
    </row>
    <row r="566" spans="1:29" ht="15.75" thickBot="1" x14ac:dyDescent="0.3">
      <c r="A566" s="907"/>
      <c r="B566" s="932" t="s">
        <v>138</v>
      </c>
      <c r="C566" s="909" t="s">
        <v>15</v>
      </c>
      <c r="D566" s="910">
        <f>SUM(E566:J566)</f>
        <v>0</v>
      </c>
      <c r="E566" s="911"/>
      <c r="F566" s="912"/>
      <c r="G566" s="912"/>
      <c r="H566" s="912"/>
      <c r="I566" s="912"/>
      <c r="J566" s="913"/>
      <c r="K566" s="869"/>
      <c r="L566" s="858">
        <v>1604</v>
      </c>
      <c r="M566" s="859">
        <v>1662</v>
      </c>
      <c r="N566" s="859">
        <v>1703</v>
      </c>
      <c r="O566" s="859">
        <v>1747</v>
      </c>
      <c r="P566" s="859"/>
      <c r="Q566" s="859"/>
      <c r="R566" s="859"/>
      <c r="S566" s="859"/>
      <c r="T566" s="859"/>
      <c r="U566" s="859"/>
      <c r="V566" s="859"/>
      <c r="W566" s="859"/>
      <c r="X566" s="859"/>
      <c r="Y566" s="859"/>
      <c r="Z566" s="859"/>
      <c r="AA566" s="859"/>
      <c r="AB566" s="859">
        <v>1770</v>
      </c>
      <c r="AC566" s="860">
        <v>1793</v>
      </c>
    </row>
    <row r="567" spans="1:29" x14ac:dyDescent="0.25">
      <c r="A567" s="890">
        <v>8</v>
      </c>
      <c r="B567" s="891" t="s">
        <v>316</v>
      </c>
      <c r="C567" s="892" t="s">
        <v>195</v>
      </c>
      <c r="D567" s="893">
        <f>SUM(E567:J567)</f>
        <v>0</v>
      </c>
      <c r="E567" s="894"/>
      <c r="F567" s="895"/>
      <c r="G567" s="895"/>
      <c r="H567" s="895"/>
      <c r="I567" s="895"/>
      <c r="J567" s="896"/>
      <c r="K567" s="869"/>
      <c r="L567" s="933">
        <v>1935</v>
      </c>
      <c r="M567" s="934">
        <v>2044</v>
      </c>
      <c r="N567" s="934">
        <v>2134</v>
      </c>
      <c r="O567" s="934">
        <v>2226</v>
      </c>
      <c r="P567" s="934"/>
      <c r="Q567" s="934"/>
      <c r="R567" s="934"/>
      <c r="S567" s="934"/>
      <c r="T567" s="934"/>
      <c r="U567" s="934"/>
      <c r="V567" s="934"/>
      <c r="W567" s="934"/>
      <c r="X567" s="934"/>
      <c r="Y567" s="934"/>
      <c r="Z567" s="934"/>
      <c r="AA567" s="934"/>
      <c r="AB567" s="934">
        <v>2295</v>
      </c>
      <c r="AC567" s="935">
        <v>2364</v>
      </c>
    </row>
    <row r="568" spans="1:29" x14ac:dyDescent="0.25">
      <c r="A568" s="897"/>
      <c r="B568" s="898" t="s">
        <v>317</v>
      </c>
      <c r="C568" s="899" t="s">
        <v>195</v>
      </c>
      <c r="D568" s="900">
        <f>SUM(E568:J568)</f>
        <v>0</v>
      </c>
      <c r="E568" s="901"/>
      <c r="F568" s="902"/>
      <c r="G568" s="902"/>
      <c r="H568" s="902"/>
      <c r="I568" s="902"/>
      <c r="J568" s="903"/>
      <c r="K568" s="869"/>
      <c r="L568" s="855">
        <v>1813</v>
      </c>
      <c r="M568" s="856">
        <v>1914</v>
      </c>
      <c r="N568" s="856">
        <v>1998</v>
      </c>
      <c r="O568" s="856">
        <v>2084</v>
      </c>
      <c r="P568" s="856"/>
      <c r="Q568" s="856"/>
      <c r="R568" s="856"/>
      <c r="S568" s="856"/>
      <c r="T568" s="856"/>
      <c r="U568" s="856"/>
      <c r="V568" s="856"/>
      <c r="W568" s="856"/>
      <c r="X568" s="856"/>
      <c r="Y568" s="856"/>
      <c r="Z568" s="856"/>
      <c r="AA568" s="856"/>
      <c r="AB568" s="856">
        <v>2148</v>
      </c>
      <c r="AC568" s="857">
        <v>2212</v>
      </c>
    </row>
    <row r="569" spans="1:29" x14ac:dyDescent="0.25">
      <c r="A569" s="897"/>
      <c r="B569" s="898" t="s">
        <v>318</v>
      </c>
      <c r="C569" s="899" t="s">
        <v>195</v>
      </c>
      <c r="D569" s="900">
        <f>SUM(E569:J569)</f>
        <v>0</v>
      </c>
      <c r="E569" s="901"/>
      <c r="F569" s="902"/>
      <c r="G569" s="902"/>
      <c r="H569" s="902"/>
      <c r="I569" s="902"/>
      <c r="J569" s="903"/>
      <c r="K569" s="869"/>
      <c r="L569" s="855">
        <v>1633</v>
      </c>
      <c r="M569" s="856">
        <v>1723</v>
      </c>
      <c r="N569" s="856">
        <v>1797</v>
      </c>
      <c r="O569" s="856">
        <v>1874</v>
      </c>
      <c r="P569" s="856"/>
      <c r="Q569" s="856"/>
      <c r="R569" s="856"/>
      <c r="S569" s="856"/>
      <c r="T569" s="856"/>
      <c r="U569" s="856"/>
      <c r="V569" s="856"/>
      <c r="W569" s="856"/>
      <c r="X569" s="856"/>
      <c r="Y569" s="856"/>
      <c r="Z569" s="856"/>
      <c r="AA569" s="856"/>
      <c r="AB569" s="856">
        <v>1930</v>
      </c>
      <c r="AC569" s="857">
        <v>1988</v>
      </c>
    </row>
    <row r="570" spans="1:29" ht="15.75" thickBot="1" x14ac:dyDescent="0.3">
      <c r="A570" s="907"/>
      <c r="B570" s="908" t="s">
        <v>319</v>
      </c>
      <c r="C570" s="909" t="s">
        <v>195</v>
      </c>
      <c r="D570" s="910">
        <f>SUM(E570:J570)</f>
        <v>0</v>
      </c>
      <c r="E570" s="911"/>
      <c r="F570" s="912"/>
      <c r="G570" s="912"/>
      <c r="H570" s="912"/>
      <c r="I570" s="912"/>
      <c r="J570" s="913"/>
      <c r="K570" s="869"/>
      <c r="L570" s="858">
        <v>1554</v>
      </c>
      <c r="M570" s="859">
        <v>1608</v>
      </c>
      <c r="N570" s="859">
        <v>1646</v>
      </c>
      <c r="O570" s="859">
        <v>1687</v>
      </c>
      <c r="P570" s="859"/>
      <c r="Q570" s="859"/>
      <c r="R570" s="859"/>
      <c r="S570" s="859"/>
      <c r="T570" s="859"/>
      <c r="U570" s="859"/>
      <c r="V570" s="859"/>
      <c r="W570" s="859"/>
      <c r="X570" s="859"/>
      <c r="Y570" s="859"/>
      <c r="Z570" s="859"/>
      <c r="AA570" s="859"/>
      <c r="AB570" s="859">
        <v>1708</v>
      </c>
      <c r="AC570" s="860">
        <v>1730</v>
      </c>
    </row>
    <row r="571" spans="1:29" x14ac:dyDescent="0.25">
      <c r="A571" s="890">
        <v>9</v>
      </c>
      <c r="B571" s="891" t="s">
        <v>330</v>
      </c>
      <c r="C571" s="892" t="s">
        <v>195</v>
      </c>
      <c r="D571" s="893">
        <f>SUM(E571:J571)</f>
        <v>0</v>
      </c>
      <c r="E571" s="894"/>
      <c r="F571" s="895"/>
      <c r="G571" s="895"/>
      <c r="H571" s="895"/>
      <c r="I571" s="895"/>
      <c r="J571" s="896"/>
      <c r="K571" s="869"/>
      <c r="L571" s="308">
        <v>2014</v>
      </c>
      <c r="M571" s="309">
        <v>2128</v>
      </c>
      <c r="N571" s="309">
        <v>2222</v>
      </c>
      <c r="O571" s="309">
        <v>2319</v>
      </c>
      <c r="P571" s="309"/>
      <c r="Q571" s="309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>
        <v>2391</v>
      </c>
      <c r="AC571" s="310">
        <v>2463</v>
      </c>
    </row>
    <row r="572" spans="1:29" x14ac:dyDescent="0.25">
      <c r="A572" s="897"/>
      <c r="B572" s="898" t="s">
        <v>331</v>
      </c>
      <c r="C572" s="899" t="s">
        <v>195</v>
      </c>
      <c r="D572" s="900">
        <f>SUM(E572:J572)</f>
        <v>0</v>
      </c>
      <c r="E572" s="901"/>
      <c r="F572" s="902"/>
      <c r="G572" s="902"/>
      <c r="H572" s="902"/>
      <c r="I572" s="902"/>
      <c r="J572" s="903"/>
      <c r="K572" s="869"/>
      <c r="L572" s="855">
        <v>1842</v>
      </c>
      <c r="M572" s="856">
        <v>1945</v>
      </c>
      <c r="N572" s="856">
        <v>2030</v>
      </c>
      <c r="O572" s="856">
        <v>2117</v>
      </c>
      <c r="P572" s="856"/>
      <c r="Q572" s="856"/>
      <c r="R572" s="856"/>
      <c r="S572" s="856"/>
      <c r="T572" s="856"/>
      <c r="U572" s="856"/>
      <c r="V572" s="856"/>
      <c r="W572" s="856"/>
      <c r="X572" s="856"/>
      <c r="Y572" s="856"/>
      <c r="Z572" s="856"/>
      <c r="AA572" s="856"/>
      <c r="AB572" s="856">
        <v>2182</v>
      </c>
      <c r="AC572" s="857">
        <v>2248</v>
      </c>
    </row>
    <row r="573" spans="1:29" x14ac:dyDescent="0.25">
      <c r="A573" s="897"/>
      <c r="B573" s="898" t="s">
        <v>332</v>
      </c>
      <c r="C573" s="899" t="s">
        <v>195</v>
      </c>
      <c r="D573" s="900">
        <f>SUM(E573:J573)</f>
        <v>0</v>
      </c>
      <c r="E573" s="901"/>
      <c r="F573" s="902"/>
      <c r="G573" s="902"/>
      <c r="H573" s="902"/>
      <c r="I573" s="902"/>
      <c r="J573" s="903"/>
      <c r="K573" s="869"/>
      <c r="L573" s="855">
        <v>1662</v>
      </c>
      <c r="M573" s="856">
        <v>1754</v>
      </c>
      <c r="N573" s="856">
        <v>1830</v>
      </c>
      <c r="O573" s="856">
        <v>1908</v>
      </c>
      <c r="P573" s="856"/>
      <c r="Q573" s="856"/>
      <c r="R573" s="856"/>
      <c r="S573" s="856"/>
      <c r="T573" s="856"/>
      <c r="U573" s="856"/>
      <c r="V573" s="856"/>
      <c r="W573" s="856"/>
      <c r="X573" s="856"/>
      <c r="Y573" s="856"/>
      <c r="Z573" s="856"/>
      <c r="AA573" s="856"/>
      <c r="AB573" s="856">
        <v>1966</v>
      </c>
      <c r="AC573" s="857">
        <v>2024</v>
      </c>
    </row>
    <row r="574" spans="1:29" ht="15.75" thickBot="1" x14ac:dyDescent="0.3">
      <c r="A574" s="907"/>
      <c r="B574" s="908" t="s">
        <v>138</v>
      </c>
      <c r="C574" s="909" t="s">
        <v>195</v>
      </c>
      <c r="D574" s="910">
        <f>SUM(E574:J574)</f>
        <v>0</v>
      </c>
      <c r="E574" s="911"/>
      <c r="F574" s="912"/>
      <c r="G574" s="912"/>
      <c r="H574" s="912"/>
      <c r="I574" s="912"/>
      <c r="J574" s="913"/>
      <c r="K574" s="869"/>
      <c r="L574" s="858">
        <v>1554</v>
      </c>
      <c r="M574" s="859">
        <v>1608</v>
      </c>
      <c r="N574" s="859">
        <v>1646</v>
      </c>
      <c r="O574" s="859">
        <v>1687</v>
      </c>
      <c r="P574" s="859"/>
      <c r="Q574" s="859"/>
      <c r="R574" s="859"/>
      <c r="S574" s="859"/>
      <c r="T574" s="859"/>
      <c r="U574" s="859"/>
      <c r="V574" s="859"/>
      <c r="W574" s="859"/>
      <c r="X574" s="859"/>
      <c r="Y574" s="859"/>
      <c r="Z574" s="859"/>
      <c r="AA574" s="859"/>
      <c r="AB574" s="859">
        <v>1708</v>
      </c>
      <c r="AC574" s="860">
        <v>1730</v>
      </c>
    </row>
    <row r="575" spans="1:29" ht="30" x14ac:dyDescent="0.25">
      <c r="A575" s="890">
        <v>10</v>
      </c>
      <c r="B575" s="891" t="s">
        <v>323</v>
      </c>
      <c r="C575" s="892" t="s">
        <v>195</v>
      </c>
      <c r="D575" s="893">
        <f>SUM(E575:J575)</f>
        <v>0</v>
      </c>
      <c r="E575" s="894"/>
      <c r="F575" s="895"/>
      <c r="G575" s="895"/>
      <c r="H575" s="895"/>
      <c r="I575" s="895"/>
      <c r="J575" s="896"/>
      <c r="K575" s="869"/>
      <c r="L575" s="308">
        <v>2069</v>
      </c>
      <c r="M575" s="309">
        <v>2186</v>
      </c>
      <c r="N575" s="309">
        <v>2283</v>
      </c>
      <c r="O575" s="309">
        <v>2382</v>
      </c>
      <c r="P575" s="309"/>
      <c r="Q575" s="309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>
        <v>2457</v>
      </c>
      <c r="AC575" s="310">
        <v>2531</v>
      </c>
    </row>
    <row r="576" spans="1:29" x14ac:dyDescent="0.25">
      <c r="A576" s="897"/>
      <c r="B576" s="898" t="s">
        <v>327</v>
      </c>
      <c r="C576" s="899" t="s">
        <v>195</v>
      </c>
      <c r="D576" s="900">
        <f>SUM(E576:J576)</f>
        <v>0</v>
      </c>
      <c r="E576" s="901"/>
      <c r="F576" s="902"/>
      <c r="G576" s="902"/>
      <c r="H576" s="902"/>
      <c r="I576" s="902"/>
      <c r="J576" s="903"/>
      <c r="K576" s="869"/>
      <c r="L576" s="855">
        <v>1870</v>
      </c>
      <c r="M576" s="856">
        <v>1975</v>
      </c>
      <c r="N576" s="856">
        <v>2061</v>
      </c>
      <c r="O576" s="856">
        <v>2150</v>
      </c>
      <c r="P576" s="856"/>
      <c r="Q576" s="856"/>
      <c r="R576" s="856"/>
      <c r="S576" s="856"/>
      <c r="T576" s="856"/>
      <c r="U576" s="856"/>
      <c r="V576" s="856"/>
      <c r="W576" s="856"/>
      <c r="X576" s="856"/>
      <c r="Y576" s="856"/>
      <c r="Z576" s="856"/>
      <c r="AA576" s="856"/>
      <c r="AB576" s="856">
        <v>2217</v>
      </c>
      <c r="AC576" s="857">
        <v>2284</v>
      </c>
    </row>
    <row r="577" spans="1:29" x14ac:dyDescent="0.25">
      <c r="A577" s="897"/>
      <c r="B577" s="898" t="s">
        <v>180</v>
      </c>
      <c r="C577" s="899" t="s">
        <v>195</v>
      </c>
      <c r="D577" s="900">
        <f>SUM(E577:J577)</f>
        <v>0</v>
      </c>
      <c r="E577" s="901"/>
      <c r="F577" s="902"/>
      <c r="G577" s="902"/>
      <c r="H577" s="902"/>
      <c r="I577" s="902"/>
      <c r="J577" s="903"/>
      <c r="K577" s="869"/>
      <c r="L577" s="855">
        <v>1690</v>
      </c>
      <c r="M577" s="856">
        <v>1783</v>
      </c>
      <c r="N577" s="856">
        <v>1861</v>
      </c>
      <c r="O577" s="856">
        <v>1940</v>
      </c>
      <c r="P577" s="856"/>
      <c r="Q577" s="856"/>
      <c r="R577" s="856"/>
      <c r="S577" s="856"/>
      <c r="T577" s="856"/>
      <c r="U577" s="856"/>
      <c r="V577" s="856"/>
      <c r="W577" s="856"/>
      <c r="X577" s="856"/>
      <c r="Y577" s="856"/>
      <c r="Z577" s="856"/>
      <c r="AA577" s="856"/>
      <c r="AB577" s="856">
        <v>1999</v>
      </c>
      <c r="AC577" s="857">
        <v>2059</v>
      </c>
    </row>
    <row r="578" spans="1:29" ht="15.75" thickBot="1" x14ac:dyDescent="0.3">
      <c r="A578" s="907"/>
      <c r="B578" s="908" t="s">
        <v>333</v>
      </c>
      <c r="C578" s="909" t="s">
        <v>195</v>
      </c>
      <c r="D578" s="910">
        <f>SUM(E578:J578)</f>
        <v>0</v>
      </c>
      <c r="E578" s="911"/>
      <c r="F578" s="912"/>
      <c r="G578" s="912"/>
      <c r="H578" s="912"/>
      <c r="I578" s="912"/>
      <c r="J578" s="913"/>
      <c r="K578" s="869"/>
      <c r="L578" s="858">
        <v>1554</v>
      </c>
      <c r="M578" s="859">
        <v>1608</v>
      </c>
      <c r="N578" s="859">
        <v>1646</v>
      </c>
      <c r="O578" s="859">
        <v>1687</v>
      </c>
      <c r="P578" s="859"/>
      <c r="Q578" s="859"/>
      <c r="R578" s="859"/>
      <c r="S578" s="859"/>
      <c r="T578" s="859"/>
      <c r="U578" s="859"/>
      <c r="V578" s="859"/>
      <c r="W578" s="859"/>
      <c r="X578" s="859"/>
      <c r="Y578" s="859"/>
      <c r="Z578" s="859"/>
      <c r="AA578" s="859"/>
      <c r="AB578" s="859">
        <v>1708</v>
      </c>
      <c r="AC578" s="860">
        <v>1730</v>
      </c>
    </row>
    <row r="579" spans="1:29" x14ac:dyDescent="0.25">
      <c r="A579" s="890">
        <v>11</v>
      </c>
      <c r="B579" s="891" t="s">
        <v>334</v>
      </c>
      <c r="C579" s="892" t="s">
        <v>195</v>
      </c>
      <c r="D579" s="893">
        <f>SUM(E579:J579)</f>
        <v>0</v>
      </c>
      <c r="E579" s="894"/>
      <c r="F579" s="895"/>
      <c r="G579" s="895"/>
      <c r="H579" s="895"/>
      <c r="I579" s="895"/>
      <c r="J579" s="896"/>
      <c r="K579" s="869"/>
      <c r="L579" s="308">
        <v>1894</v>
      </c>
      <c r="M579" s="309">
        <v>2000</v>
      </c>
      <c r="N579" s="309">
        <v>2088</v>
      </c>
      <c r="O579" s="309">
        <v>2178</v>
      </c>
      <c r="P579" s="309"/>
      <c r="Q579" s="309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>
        <v>2245</v>
      </c>
      <c r="AC579" s="310">
        <v>2313</v>
      </c>
    </row>
    <row r="580" spans="1:29" x14ac:dyDescent="0.25">
      <c r="A580" s="897"/>
      <c r="B580" s="898" t="s">
        <v>179</v>
      </c>
      <c r="C580" s="899" t="s">
        <v>195</v>
      </c>
      <c r="D580" s="900">
        <f>SUM(E580:J580)</f>
        <v>0</v>
      </c>
      <c r="E580" s="901"/>
      <c r="F580" s="902"/>
      <c r="G580" s="902"/>
      <c r="H580" s="902"/>
      <c r="I580" s="902"/>
      <c r="J580" s="903"/>
      <c r="K580" s="869"/>
      <c r="L580" s="855">
        <v>1777</v>
      </c>
      <c r="M580" s="856">
        <v>1876</v>
      </c>
      <c r="N580" s="856">
        <v>1958</v>
      </c>
      <c r="O580" s="856">
        <v>2042</v>
      </c>
      <c r="P580" s="856"/>
      <c r="Q580" s="856"/>
      <c r="R580" s="856"/>
      <c r="S580" s="856"/>
      <c r="T580" s="856"/>
      <c r="U580" s="856"/>
      <c r="V580" s="856"/>
      <c r="W580" s="856"/>
      <c r="X580" s="856"/>
      <c r="Y580" s="856"/>
      <c r="Z580" s="856"/>
      <c r="AA580" s="856"/>
      <c r="AB580" s="856">
        <v>2105</v>
      </c>
      <c r="AC580" s="857">
        <v>2168</v>
      </c>
    </row>
    <row r="581" spans="1:29" x14ac:dyDescent="0.25">
      <c r="A581" s="897"/>
      <c r="B581" s="898" t="s">
        <v>180</v>
      </c>
      <c r="C581" s="899" t="s">
        <v>195</v>
      </c>
      <c r="D581" s="900">
        <f>SUM(E581:J581)</f>
        <v>0</v>
      </c>
      <c r="E581" s="901"/>
      <c r="F581" s="902"/>
      <c r="G581" s="902"/>
      <c r="H581" s="902"/>
      <c r="I581" s="902"/>
      <c r="J581" s="903"/>
      <c r="K581" s="869"/>
      <c r="L581" s="855">
        <v>1605</v>
      </c>
      <c r="M581" s="856">
        <v>1693</v>
      </c>
      <c r="N581" s="856">
        <v>1766</v>
      </c>
      <c r="O581" s="856">
        <v>1841</v>
      </c>
      <c r="P581" s="856"/>
      <c r="Q581" s="856"/>
      <c r="R581" s="856"/>
      <c r="S581" s="856"/>
      <c r="T581" s="856"/>
      <c r="U581" s="856"/>
      <c r="V581" s="856"/>
      <c r="W581" s="856"/>
      <c r="X581" s="856"/>
      <c r="Y581" s="856"/>
      <c r="Z581" s="856"/>
      <c r="AA581" s="856"/>
      <c r="AB581" s="856">
        <v>1896</v>
      </c>
      <c r="AC581" s="857">
        <v>1952</v>
      </c>
    </row>
    <row r="582" spans="1:29" ht="15.75" thickBot="1" x14ac:dyDescent="0.3">
      <c r="A582" s="907"/>
      <c r="B582" s="908" t="s">
        <v>138</v>
      </c>
      <c r="C582" s="909" t="s">
        <v>195</v>
      </c>
      <c r="D582" s="910">
        <f>SUM(E582:J582)</f>
        <v>0</v>
      </c>
      <c r="E582" s="911"/>
      <c r="F582" s="912"/>
      <c r="G582" s="912"/>
      <c r="H582" s="912"/>
      <c r="I582" s="912"/>
      <c r="J582" s="913"/>
      <c r="K582" s="869"/>
      <c r="L582" s="858">
        <v>1554</v>
      </c>
      <c r="M582" s="859">
        <v>1608</v>
      </c>
      <c r="N582" s="859">
        <v>1646</v>
      </c>
      <c r="O582" s="859">
        <v>1687</v>
      </c>
      <c r="P582" s="859"/>
      <c r="Q582" s="859"/>
      <c r="R582" s="859"/>
      <c r="S582" s="859"/>
      <c r="T582" s="859"/>
      <c r="U582" s="859"/>
      <c r="V582" s="859"/>
      <c r="W582" s="859"/>
      <c r="X582" s="859"/>
      <c r="Y582" s="859"/>
      <c r="Z582" s="859"/>
      <c r="AA582" s="859"/>
      <c r="AB582" s="859">
        <v>1708</v>
      </c>
      <c r="AC582" s="860">
        <v>1730</v>
      </c>
    </row>
    <row r="583" spans="1:29" ht="30" x14ac:dyDescent="0.25">
      <c r="A583" s="890">
        <v>12</v>
      </c>
      <c r="B583" s="891" t="s">
        <v>335</v>
      </c>
      <c r="C583" s="892" t="s">
        <v>195</v>
      </c>
      <c r="D583" s="893">
        <f>SUM(E583:J583)</f>
        <v>0</v>
      </c>
      <c r="E583" s="894"/>
      <c r="F583" s="895"/>
      <c r="G583" s="895"/>
      <c r="H583" s="895"/>
      <c r="I583" s="895"/>
      <c r="J583" s="896"/>
      <c r="K583" s="869"/>
      <c r="L583" s="308">
        <v>1639</v>
      </c>
      <c r="M583" s="309">
        <v>1729</v>
      </c>
      <c r="N583" s="309">
        <v>1804</v>
      </c>
      <c r="O583" s="309">
        <v>1881</v>
      </c>
      <c r="P583" s="309"/>
      <c r="Q583" s="309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>
        <v>1937</v>
      </c>
      <c r="AC583" s="310">
        <v>1995</v>
      </c>
    </row>
    <row r="584" spans="1:29" x14ac:dyDescent="0.25">
      <c r="A584" s="897"/>
      <c r="B584" s="898" t="s">
        <v>327</v>
      </c>
      <c r="C584" s="899" t="s">
        <v>195</v>
      </c>
      <c r="D584" s="900">
        <f>SUM(E584:J584)</f>
        <v>0</v>
      </c>
      <c r="E584" s="901"/>
      <c r="F584" s="902"/>
      <c r="G584" s="902"/>
      <c r="H584" s="902"/>
      <c r="I584" s="902"/>
      <c r="J584" s="903"/>
      <c r="K584" s="869"/>
      <c r="L584" s="855">
        <v>1564</v>
      </c>
      <c r="M584" s="856">
        <v>1650</v>
      </c>
      <c r="N584" s="856">
        <v>1721</v>
      </c>
      <c r="O584" s="856">
        <v>1794</v>
      </c>
      <c r="P584" s="856"/>
      <c r="Q584" s="856"/>
      <c r="R584" s="856"/>
      <c r="S584" s="856"/>
      <c r="T584" s="856"/>
      <c r="U584" s="856"/>
      <c r="V584" s="856"/>
      <c r="W584" s="856"/>
      <c r="X584" s="856"/>
      <c r="Y584" s="856"/>
      <c r="Z584" s="856"/>
      <c r="AA584" s="856"/>
      <c r="AB584" s="856">
        <v>1847</v>
      </c>
      <c r="AC584" s="857">
        <v>1901</v>
      </c>
    </row>
    <row r="585" spans="1:29" ht="15.75" thickBot="1" x14ac:dyDescent="0.3">
      <c r="A585" s="907"/>
      <c r="B585" s="908" t="s">
        <v>138</v>
      </c>
      <c r="C585" s="909" t="s">
        <v>195</v>
      </c>
      <c r="D585" s="910">
        <f>SUM(E585:J585)</f>
        <v>0</v>
      </c>
      <c r="E585" s="911"/>
      <c r="F585" s="912"/>
      <c r="G585" s="912"/>
      <c r="H585" s="912"/>
      <c r="I585" s="912"/>
      <c r="J585" s="913"/>
      <c r="K585" s="869"/>
      <c r="L585" s="858">
        <v>1554</v>
      </c>
      <c r="M585" s="859">
        <v>1608</v>
      </c>
      <c r="N585" s="859">
        <v>1646</v>
      </c>
      <c r="O585" s="859">
        <v>1687</v>
      </c>
      <c r="P585" s="859"/>
      <c r="Q585" s="859"/>
      <c r="R585" s="859"/>
      <c r="S585" s="859"/>
      <c r="T585" s="859"/>
      <c r="U585" s="859"/>
      <c r="V585" s="859"/>
      <c r="W585" s="859"/>
      <c r="X585" s="859"/>
      <c r="Y585" s="859"/>
      <c r="Z585" s="859"/>
      <c r="AA585" s="859"/>
      <c r="AB585" s="859">
        <v>1708</v>
      </c>
      <c r="AC585" s="860">
        <v>1730</v>
      </c>
    </row>
    <row r="586" spans="1:29" ht="15.75" thickBot="1" x14ac:dyDescent="0.3">
      <c r="A586" s="890">
        <v>13</v>
      </c>
      <c r="B586" s="891" t="s">
        <v>328</v>
      </c>
      <c r="C586" s="892" t="s">
        <v>195</v>
      </c>
      <c r="D586" s="893">
        <f>SUM(E586:J586)</f>
        <v>0</v>
      </c>
      <c r="E586" s="894"/>
      <c r="F586" s="895"/>
      <c r="G586" s="895"/>
      <c r="H586" s="895"/>
      <c r="I586" s="895"/>
      <c r="J586" s="896"/>
      <c r="K586" s="869"/>
      <c r="L586" s="308">
        <v>1706</v>
      </c>
      <c r="M586" s="309">
        <v>1800</v>
      </c>
      <c r="N586" s="309">
        <v>1877</v>
      </c>
      <c r="O586" s="309">
        <v>1956</v>
      </c>
      <c r="P586" s="309"/>
      <c r="Q586" s="309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>
        <v>2014</v>
      </c>
      <c r="AC586" s="310">
        <v>2074</v>
      </c>
    </row>
    <row r="587" spans="1:29" x14ac:dyDescent="0.25">
      <c r="A587" s="897"/>
      <c r="B587" s="898" t="s">
        <v>317</v>
      </c>
      <c r="C587" s="899" t="s">
        <v>195</v>
      </c>
      <c r="D587" s="900">
        <f>SUM(E587:J587)</f>
        <v>0</v>
      </c>
      <c r="E587" s="901"/>
      <c r="F587" s="902"/>
      <c r="G587" s="902"/>
      <c r="H587" s="902"/>
      <c r="I587" s="902"/>
      <c r="J587" s="903"/>
      <c r="K587" s="869"/>
      <c r="L587" s="308">
        <v>1611</v>
      </c>
      <c r="M587" s="309">
        <v>1700</v>
      </c>
      <c r="N587" s="309">
        <v>1773</v>
      </c>
      <c r="O587" s="309">
        <v>1848</v>
      </c>
      <c r="P587" s="309"/>
      <c r="Q587" s="309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>
        <v>1904</v>
      </c>
      <c r="AC587" s="310">
        <v>1960</v>
      </c>
    </row>
    <row r="588" spans="1:29" x14ac:dyDescent="0.25">
      <c r="A588" s="897"/>
      <c r="B588" s="898" t="s">
        <v>329</v>
      </c>
      <c r="C588" s="899" t="s">
        <v>195</v>
      </c>
      <c r="D588" s="900">
        <f>SUM(E588:J588)</f>
        <v>0</v>
      </c>
      <c r="E588" s="901"/>
      <c r="F588" s="902"/>
      <c r="G588" s="902"/>
      <c r="H588" s="902"/>
      <c r="I588" s="902"/>
      <c r="J588" s="903"/>
      <c r="K588" s="869"/>
      <c r="L588" s="855">
        <v>1559</v>
      </c>
      <c r="M588" s="856">
        <v>1645</v>
      </c>
      <c r="N588" s="856">
        <v>1716</v>
      </c>
      <c r="O588" s="856">
        <v>1788</v>
      </c>
      <c r="P588" s="856"/>
      <c r="Q588" s="856"/>
      <c r="R588" s="856"/>
      <c r="S588" s="856"/>
      <c r="T588" s="856"/>
      <c r="U588" s="856"/>
      <c r="V588" s="856"/>
      <c r="W588" s="856"/>
      <c r="X588" s="856"/>
      <c r="Y588" s="856"/>
      <c r="Z588" s="856"/>
      <c r="AA588" s="856"/>
      <c r="AB588" s="856">
        <v>1841</v>
      </c>
      <c r="AC588" s="857">
        <v>1895</v>
      </c>
    </row>
    <row r="589" spans="1:29" ht="15.75" thickBot="1" x14ac:dyDescent="0.3">
      <c r="A589" s="907"/>
      <c r="B589" s="908" t="s">
        <v>138</v>
      </c>
      <c r="C589" s="909" t="s">
        <v>195</v>
      </c>
      <c r="D589" s="910">
        <f>SUM(E589:J589)</f>
        <v>0</v>
      </c>
      <c r="E589" s="911"/>
      <c r="F589" s="912"/>
      <c r="G589" s="912"/>
      <c r="H589" s="912"/>
      <c r="I589" s="912"/>
      <c r="J589" s="913"/>
      <c r="K589" s="869"/>
      <c r="L589" s="858">
        <v>1554</v>
      </c>
      <c r="M589" s="859">
        <v>1608</v>
      </c>
      <c r="N589" s="859">
        <v>1646</v>
      </c>
      <c r="O589" s="859">
        <v>1687</v>
      </c>
      <c r="P589" s="859"/>
      <c r="Q589" s="859"/>
      <c r="R589" s="859"/>
      <c r="S589" s="859"/>
      <c r="T589" s="859"/>
      <c r="U589" s="859"/>
      <c r="V589" s="859"/>
      <c r="W589" s="859"/>
      <c r="X589" s="859"/>
      <c r="Y589" s="859"/>
      <c r="Z589" s="859"/>
      <c r="AA589" s="859"/>
      <c r="AB589" s="859">
        <v>1708</v>
      </c>
      <c r="AC589" s="860">
        <v>1730</v>
      </c>
    </row>
    <row r="590" spans="1:29" x14ac:dyDescent="0.25">
      <c r="A590" s="890">
        <v>14</v>
      </c>
      <c r="B590" s="891" t="s">
        <v>336</v>
      </c>
      <c r="C590" s="892" t="s">
        <v>136</v>
      </c>
      <c r="D590" s="893">
        <f>SUM(E590:J590)</f>
        <v>0</v>
      </c>
      <c r="E590" s="894"/>
      <c r="F590" s="895"/>
      <c r="G590" s="895"/>
      <c r="H590" s="895"/>
      <c r="I590" s="895"/>
      <c r="J590" s="896"/>
      <c r="K590" s="869"/>
      <c r="L590" s="308">
        <v>1686</v>
      </c>
      <c r="M590" s="309">
        <v>1780</v>
      </c>
      <c r="N590" s="309">
        <v>1857</v>
      </c>
      <c r="O590" s="309">
        <v>1936</v>
      </c>
      <c r="P590" s="309"/>
      <c r="Q590" s="309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>
        <v>1994</v>
      </c>
      <c r="AC590" s="310">
        <v>2054</v>
      </c>
    </row>
    <row r="591" spans="1:29" x14ac:dyDescent="0.25">
      <c r="A591" s="897"/>
      <c r="B591" s="898" t="s">
        <v>337</v>
      </c>
      <c r="C591" s="899" t="s">
        <v>136</v>
      </c>
      <c r="D591" s="900">
        <f>SUM(E591:J591)</f>
        <v>0</v>
      </c>
      <c r="E591" s="901"/>
      <c r="F591" s="902"/>
      <c r="G591" s="902"/>
      <c r="H591" s="902"/>
      <c r="I591" s="902"/>
      <c r="J591" s="903"/>
      <c r="K591" s="869"/>
      <c r="L591" s="855">
        <v>1602</v>
      </c>
      <c r="M591" s="856">
        <v>1690</v>
      </c>
      <c r="N591" s="856">
        <v>1763</v>
      </c>
      <c r="O591" s="856">
        <v>1838</v>
      </c>
      <c r="P591" s="856"/>
      <c r="Q591" s="856"/>
      <c r="R591" s="856"/>
      <c r="S591" s="856"/>
      <c r="T591" s="856"/>
      <c r="U591" s="856"/>
      <c r="V591" s="856"/>
      <c r="W591" s="856"/>
      <c r="X591" s="856"/>
      <c r="Y591" s="856"/>
      <c r="Z591" s="856"/>
      <c r="AA591" s="856"/>
      <c r="AB591" s="856">
        <v>1893</v>
      </c>
      <c r="AC591" s="857">
        <v>1950</v>
      </c>
    </row>
    <row r="592" spans="1:29" x14ac:dyDescent="0.25">
      <c r="A592" s="897"/>
      <c r="B592" s="898" t="s">
        <v>338</v>
      </c>
      <c r="C592" s="899" t="s">
        <v>136</v>
      </c>
      <c r="D592" s="900">
        <f>SUM(E592:J592)</f>
        <v>0</v>
      </c>
      <c r="E592" s="901"/>
      <c r="F592" s="902"/>
      <c r="G592" s="902"/>
      <c r="H592" s="902"/>
      <c r="I592" s="902"/>
      <c r="J592" s="903"/>
      <c r="K592" s="869"/>
      <c r="L592" s="855">
        <v>1534</v>
      </c>
      <c r="M592" s="856">
        <v>1618</v>
      </c>
      <c r="N592" s="856">
        <v>1687</v>
      </c>
      <c r="O592" s="856">
        <v>1758</v>
      </c>
      <c r="P592" s="856"/>
      <c r="Q592" s="856"/>
      <c r="R592" s="856"/>
      <c r="S592" s="856"/>
      <c r="T592" s="856"/>
      <c r="U592" s="856"/>
      <c r="V592" s="856"/>
      <c r="W592" s="856"/>
      <c r="X592" s="856"/>
      <c r="Y592" s="856"/>
      <c r="Z592" s="856"/>
      <c r="AA592" s="856"/>
      <c r="AB592" s="856">
        <v>1811</v>
      </c>
      <c r="AC592" s="857">
        <v>1864</v>
      </c>
    </row>
    <row r="593" spans="1:29" ht="15.75" thickBot="1" x14ac:dyDescent="0.3">
      <c r="A593" s="907"/>
      <c r="B593" s="908" t="s">
        <v>319</v>
      </c>
      <c r="C593" s="909" t="s">
        <v>136</v>
      </c>
      <c r="D593" s="910">
        <f>SUM(E593:J593)</f>
        <v>0</v>
      </c>
      <c r="E593" s="911"/>
      <c r="F593" s="912"/>
      <c r="G593" s="912"/>
      <c r="H593" s="912"/>
      <c r="I593" s="912"/>
      <c r="J593" s="913"/>
      <c r="K593" s="869"/>
      <c r="L593" s="858">
        <v>1529</v>
      </c>
      <c r="M593" s="859">
        <v>1581</v>
      </c>
      <c r="N593" s="859">
        <v>1618</v>
      </c>
      <c r="O593" s="859">
        <v>1657</v>
      </c>
      <c r="P593" s="859"/>
      <c r="Q593" s="859"/>
      <c r="R593" s="859"/>
      <c r="S593" s="859"/>
      <c r="T593" s="859"/>
      <c r="U593" s="859"/>
      <c r="V593" s="859"/>
      <c r="W593" s="859"/>
      <c r="X593" s="859"/>
      <c r="Y593" s="859"/>
      <c r="Z593" s="859"/>
      <c r="AA593" s="859"/>
      <c r="AB593" s="859">
        <v>1678</v>
      </c>
      <c r="AC593" s="860">
        <v>1699</v>
      </c>
    </row>
    <row r="594" spans="1:29" x14ac:dyDescent="0.25">
      <c r="A594" s="890">
        <v>15</v>
      </c>
      <c r="B594" s="891" t="s">
        <v>339</v>
      </c>
      <c r="C594" s="892" t="s">
        <v>196</v>
      </c>
      <c r="D594" s="893">
        <f>SUM(E594:J594)</f>
        <v>0</v>
      </c>
      <c r="E594" s="894"/>
      <c r="F594" s="895"/>
      <c r="G594" s="895"/>
      <c r="H594" s="895"/>
      <c r="I594" s="895"/>
      <c r="J594" s="896"/>
      <c r="K594" s="869"/>
      <c r="L594" s="308">
        <v>1802</v>
      </c>
      <c r="M594" s="309">
        <v>1902</v>
      </c>
      <c r="N594" s="309">
        <v>1985</v>
      </c>
      <c r="O594" s="309">
        <v>2070</v>
      </c>
      <c r="P594" s="309"/>
      <c r="Q594" s="309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>
        <v>2134</v>
      </c>
      <c r="AC594" s="310">
        <v>2198</v>
      </c>
    </row>
    <row r="595" spans="1:29" x14ac:dyDescent="0.25">
      <c r="A595" s="897"/>
      <c r="B595" s="898" t="s">
        <v>340</v>
      </c>
      <c r="C595" s="899" t="s">
        <v>196</v>
      </c>
      <c r="D595" s="900">
        <f>SUM(E595:J595)</f>
        <v>0</v>
      </c>
      <c r="E595" s="901"/>
      <c r="F595" s="902"/>
      <c r="G595" s="902"/>
      <c r="H595" s="902"/>
      <c r="I595" s="902"/>
      <c r="J595" s="903"/>
      <c r="K595" s="869"/>
      <c r="L595" s="855">
        <v>1681</v>
      </c>
      <c r="M595" s="856">
        <v>1774</v>
      </c>
      <c r="N595" s="856">
        <v>1851</v>
      </c>
      <c r="O595" s="856">
        <v>1930</v>
      </c>
      <c r="P595" s="856"/>
      <c r="Q595" s="856"/>
      <c r="R595" s="856"/>
      <c r="S595" s="856"/>
      <c r="T595" s="856"/>
      <c r="U595" s="856"/>
      <c r="V595" s="856"/>
      <c r="W595" s="856"/>
      <c r="X595" s="856"/>
      <c r="Y595" s="856"/>
      <c r="Z595" s="856"/>
      <c r="AA595" s="856"/>
      <c r="AB595" s="856">
        <v>1988</v>
      </c>
      <c r="AC595" s="857">
        <v>2047</v>
      </c>
    </row>
    <row r="596" spans="1:29" x14ac:dyDescent="0.25">
      <c r="A596" s="897"/>
      <c r="B596" s="898" t="s">
        <v>337</v>
      </c>
      <c r="C596" s="899" t="s">
        <v>196</v>
      </c>
      <c r="D596" s="900">
        <f>SUM(E596:J596)</f>
        <v>0</v>
      </c>
      <c r="E596" s="901"/>
      <c r="F596" s="902"/>
      <c r="G596" s="902"/>
      <c r="H596" s="902"/>
      <c r="I596" s="902"/>
      <c r="J596" s="903"/>
      <c r="K596" s="869"/>
      <c r="L596" s="855">
        <v>1546</v>
      </c>
      <c r="M596" s="856">
        <v>1631</v>
      </c>
      <c r="N596" s="856">
        <v>1700</v>
      </c>
      <c r="O596" s="856">
        <v>1772</v>
      </c>
      <c r="P596" s="856"/>
      <c r="Q596" s="856"/>
      <c r="R596" s="856"/>
      <c r="S596" s="856"/>
      <c r="T596" s="856"/>
      <c r="U596" s="856"/>
      <c r="V596" s="856"/>
      <c r="W596" s="856"/>
      <c r="X596" s="856"/>
      <c r="Y596" s="856"/>
      <c r="Z596" s="856"/>
      <c r="AA596" s="856"/>
      <c r="AB596" s="856">
        <v>1825</v>
      </c>
      <c r="AC596" s="857">
        <v>1879</v>
      </c>
    </row>
    <row r="597" spans="1:29" x14ac:dyDescent="0.25">
      <c r="A597" s="897"/>
      <c r="B597" s="898" t="s">
        <v>338</v>
      </c>
      <c r="C597" s="899" t="s">
        <v>196</v>
      </c>
      <c r="D597" s="900">
        <f>SUM(E597:J597)</f>
        <v>0</v>
      </c>
      <c r="E597" s="901"/>
      <c r="F597" s="902"/>
      <c r="G597" s="902"/>
      <c r="H597" s="902"/>
      <c r="I597" s="902"/>
      <c r="J597" s="903"/>
      <c r="K597" s="869"/>
      <c r="L597" s="855">
        <v>1534</v>
      </c>
      <c r="M597" s="856">
        <v>1618</v>
      </c>
      <c r="N597" s="856">
        <v>1687</v>
      </c>
      <c r="O597" s="856">
        <v>1758</v>
      </c>
      <c r="P597" s="856"/>
      <c r="Q597" s="856"/>
      <c r="R597" s="856"/>
      <c r="S597" s="856"/>
      <c r="T597" s="856"/>
      <c r="U597" s="856"/>
      <c r="V597" s="856"/>
      <c r="W597" s="856"/>
      <c r="X597" s="856"/>
      <c r="Y597" s="856"/>
      <c r="Z597" s="856"/>
      <c r="AA597" s="856"/>
      <c r="AB597" s="856">
        <v>1811</v>
      </c>
      <c r="AC597" s="857">
        <v>1864</v>
      </c>
    </row>
    <row r="598" spans="1:29" ht="15.75" thickBot="1" x14ac:dyDescent="0.3">
      <c r="A598" s="907"/>
      <c r="B598" s="908" t="s">
        <v>319</v>
      </c>
      <c r="C598" s="909" t="s">
        <v>196</v>
      </c>
      <c r="D598" s="910">
        <f>SUM(E598:J598)</f>
        <v>0</v>
      </c>
      <c r="E598" s="911"/>
      <c r="F598" s="912"/>
      <c r="G598" s="912"/>
      <c r="H598" s="912"/>
      <c r="I598" s="912"/>
      <c r="J598" s="913"/>
      <c r="K598" s="869"/>
      <c r="L598" s="858">
        <v>1529</v>
      </c>
      <c r="M598" s="859">
        <v>1581</v>
      </c>
      <c r="N598" s="859">
        <v>1618</v>
      </c>
      <c r="O598" s="859">
        <v>1657</v>
      </c>
      <c r="P598" s="859"/>
      <c r="Q598" s="859"/>
      <c r="R598" s="859"/>
      <c r="S598" s="859"/>
      <c r="T598" s="859"/>
      <c r="U598" s="859"/>
      <c r="V598" s="859"/>
      <c r="W598" s="859"/>
      <c r="X598" s="859"/>
      <c r="Y598" s="859"/>
      <c r="Z598" s="859"/>
      <c r="AA598" s="859"/>
      <c r="AB598" s="859">
        <v>1678</v>
      </c>
      <c r="AC598" s="860">
        <v>1699</v>
      </c>
    </row>
    <row r="599" spans="1:29" ht="30" x14ac:dyDescent="0.25">
      <c r="A599" s="890">
        <v>16</v>
      </c>
      <c r="B599" s="891" t="s">
        <v>341</v>
      </c>
      <c r="C599" s="892" t="s">
        <v>136</v>
      </c>
      <c r="D599" s="893">
        <f>SUM(E599:J599)</f>
        <v>0</v>
      </c>
      <c r="E599" s="894"/>
      <c r="F599" s="895"/>
      <c r="G599" s="895"/>
      <c r="H599" s="895"/>
      <c r="I599" s="895"/>
      <c r="J599" s="896"/>
      <c r="K599" s="869"/>
      <c r="L599" s="308">
        <v>1802</v>
      </c>
      <c r="M599" s="309">
        <v>1902</v>
      </c>
      <c r="N599" s="309">
        <v>1985</v>
      </c>
      <c r="O599" s="309">
        <v>2070</v>
      </c>
      <c r="P599" s="309"/>
      <c r="Q599" s="309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>
        <v>2134</v>
      </c>
      <c r="AC599" s="310">
        <v>2198</v>
      </c>
    </row>
    <row r="600" spans="1:29" x14ac:dyDescent="0.25">
      <c r="A600" s="897"/>
      <c r="B600" s="898" t="s">
        <v>340</v>
      </c>
      <c r="C600" s="899" t="s">
        <v>136</v>
      </c>
      <c r="D600" s="900">
        <f>SUM(E600:J600)</f>
        <v>0</v>
      </c>
      <c r="E600" s="901"/>
      <c r="F600" s="902"/>
      <c r="G600" s="902"/>
      <c r="H600" s="902"/>
      <c r="I600" s="902"/>
      <c r="J600" s="903"/>
      <c r="K600" s="869"/>
      <c r="L600" s="855">
        <v>1681</v>
      </c>
      <c r="M600" s="856">
        <v>1774</v>
      </c>
      <c r="N600" s="856">
        <v>1851</v>
      </c>
      <c r="O600" s="856">
        <v>1930</v>
      </c>
      <c r="P600" s="856"/>
      <c r="Q600" s="856"/>
      <c r="R600" s="856"/>
      <c r="S600" s="856"/>
      <c r="T600" s="856"/>
      <c r="U600" s="856"/>
      <c r="V600" s="856"/>
      <c r="W600" s="856"/>
      <c r="X600" s="856"/>
      <c r="Y600" s="856"/>
      <c r="Z600" s="856"/>
      <c r="AA600" s="856"/>
      <c r="AB600" s="856">
        <v>1988</v>
      </c>
      <c r="AC600" s="857">
        <v>2047</v>
      </c>
    </row>
    <row r="601" spans="1:29" x14ac:dyDescent="0.25">
      <c r="A601" s="897"/>
      <c r="B601" s="898" t="s">
        <v>337</v>
      </c>
      <c r="C601" s="899" t="s">
        <v>136</v>
      </c>
      <c r="D601" s="900">
        <f>SUM(E601:J601)</f>
        <v>0</v>
      </c>
      <c r="E601" s="901"/>
      <c r="F601" s="902"/>
      <c r="G601" s="902"/>
      <c r="H601" s="902"/>
      <c r="I601" s="902"/>
      <c r="J601" s="903"/>
      <c r="K601" s="869"/>
      <c r="L601" s="855">
        <v>1546</v>
      </c>
      <c r="M601" s="856">
        <v>1631</v>
      </c>
      <c r="N601" s="856">
        <v>1700</v>
      </c>
      <c r="O601" s="856">
        <v>1772</v>
      </c>
      <c r="P601" s="856"/>
      <c r="Q601" s="856"/>
      <c r="R601" s="856"/>
      <c r="S601" s="856"/>
      <c r="T601" s="856"/>
      <c r="U601" s="856"/>
      <c r="V601" s="856"/>
      <c r="W601" s="856"/>
      <c r="X601" s="856"/>
      <c r="Y601" s="856"/>
      <c r="Z601" s="856"/>
      <c r="AA601" s="856"/>
      <c r="AB601" s="856">
        <v>1825</v>
      </c>
      <c r="AC601" s="857">
        <v>1879</v>
      </c>
    </row>
    <row r="602" spans="1:29" x14ac:dyDescent="0.25">
      <c r="A602" s="897"/>
      <c r="B602" s="898" t="s">
        <v>338</v>
      </c>
      <c r="C602" s="899" t="s">
        <v>136</v>
      </c>
      <c r="D602" s="900">
        <f>SUM(E602:J602)</f>
        <v>0</v>
      </c>
      <c r="E602" s="901"/>
      <c r="F602" s="902"/>
      <c r="G602" s="902"/>
      <c r="H602" s="902"/>
      <c r="I602" s="902"/>
      <c r="J602" s="903"/>
      <c r="K602" s="869"/>
      <c r="L602" s="855">
        <v>1534</v>
      </c>
      <c r="M602" s="856">
        <v>1618</v>
      </c>
      <c r="N602" s="856">
        <v>1687</v>
      </c>
      <c r="O602" s="856">
        <v>1758</v>
      </c>
      <c r="P602" s="856"/>
      <c r="Q602" s="856"/>
      <c r="R602" s="856"/>
      <c r="S602" s="856"/>
      <c r="T602" s="856"/>
      <c r="U602" s="856"/>
      <c r="V602" s="856"/>
      <c r="W602" s="856"/>
      <c r="X602" s="856"/>
      <c r="Y602" s="856"/>
      <c r="Z602" s="856"/>
      <c r="AA602" s="856"/>
      <c r="AB602" s="856">
        <v>1811</v>
      </c>
      <c r="AC602" s="857">
        <v>1864</v>
      </c>
    </row>
    <row r="603" spans="1:29" ht="15.75" thickBot="1" x14ac:dyDescent="0.3">
      <c r="A603" s="907"/>
      <c r="B603" s="908" t="s">
        <v>319</v>
      </c>
      <c r="C603" s="909" t="s">
        <v>136</v>
      </c>
      <c r="D603" s="910">
        <f>SUM(E603:J603)</f>
        <v>0</v>
      </c>
      <c r="E603" s="911"/>
      <c r="F603" s="912"/>
      <c r="G603" s="912"/>
      <c r="H603" s="912"/>
      <c r="I603" s="912"/>
      <c r="J603" s="913"/>
      <c r="K603" s="869"/>
      <c r="L603" s="858">
        <v>1529</v>
      </c>
      <c r="M603" s="859">
        <v>1581</v>
      </c>
      <c r="N603" s="859">
        <v>1618</v>
      </c>
      <c r="O603" s="859">
        <v>1657</v>
      </c>
      <c r="P603" s="859"/>
      <c r="Q603" s="859"/>
      <c r="R603" s="859"/>
      <c r="S603" s="859"/>
      <c r="T603" s="859"/>
      <c r="U603" s="859"/>
      <c r="V603" s="859"/>
      <c r="W603" s="859"/>
      <c r="X603" s="859"/>
      <c r="Y603" s="859"/>
      <c r="Z603" s="859"/>
      <c r="AA603" s="859"/>
      <c r="AB603" s="859">
        <v>1678</v>
      </c>
      <c r="AC603" s="860">
        <v>1699</v>
      </c>
    </row>
    <row r="604" spans="1:29" x14ac:dyDescent="0.25">
      <c r="A604" s="890">
        <v>17</v>
      </c>
      <c r="B604" s="891" t="s">
        <v>342</v>
      </c>
      <c r="C604" s="892" t="s">
        <v>136</v>
      </c>
      <c r="D604" s="893">
        <f>SUM(E604:J604)</f>
        <v>0</v>
      </c>
      <c r="E604" s="894"/>
      <c r="F604" s="895"/>
      <c r="G604" s="895"/>
      <c r="H604" s="895"/>
      <c r="I604" s="895"/>
      <c r="J604" s="896"/>
      <c r="K604" s="869"/>
      <c r="L604" s="308">
        <v>1541</v>
      </c>
      <c r="M604" s="309">
        <v>1626</v>
      </c>
      <c r="N604" s="309">
        <v>1696</v>
      </c>
      <c r="O604" s="309">
        <v>1767</v>
      </c>
      <c r="P604" s="309"/>
      <c r="Q604" s="309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>
        <v>1820</v>
      </c>
      <c r="AC604" s="310">
        <v>1873</v>
      </c>
    </row>
    <row r="605" spans="1:29" x14ac:dyDescent="0.25">
      <c r="A605" s="897"/>
      <c r="B605" s="898" t="s">
        <v>340</v>
      </c>
      <c r="C605" s="899" t="s">
        <v>136</v>
      </c>
      <c r="D605" s="900">
        <f>SUM(E605:J605)</f>
        <v>0</v>
      </c>
      <c r="E605" s="901"/>
      <c r="F605" s="902"/>
      <c r="G605" s="902"/>
      <c r="H605" s="902"/>
      <c r="I605" s="902"/>
      <c r="J605" s="903"/>
      <c r="K605" s="869"/>
      <c r="L605" s="855">
        <v>1539</v>
      </c>
      <c r="M605" s="856">
        <v>1623</v>
      </c>
      <c r="N605" s="856">
        <v>1693</v>
      </c>
      <c r="O605" s="856">
        <v>1764</v>
      </c>
      <c r="P605" s="856"/>
      <c r="Q605" s="856"/>
      <c r="R605" s="856"/>
      <c r="S605" s="856"/>
      <c r="T605" s="856"/>
      <c r="U605" s="856"/>
      <c r="V605" s="856"/>
      <c r="W605" s="856"/>
      <c r="X605" s="856"/>
      <c r="Y605" s="856"/>
      <c r="Z605" s="856"/>
      <c r="AA605" s="856"/>
      <c r="AB605" s="856">
        <v>1817</v>
      </c>
      <c r="AC605" s="857">
        <v>1870</v>
      </c>
    </row>
    <row r="606" spans="1:29" x14ac:dyDescent="0.25">
      <c r="A606" s="897"/>
      <c r="B606" s="898" t="s">
        <v>337</v>
      </c>
      <c r="C606" s="899" t="s">
        <v>136</v>
      </c>
      <c r="D606" s="900">
        <f>SUM(E606:J606)</f>
        <v>0</v>
      </c>
      <c r="E606" s="901"/>
      <c r="F606" s="902"/>
      <c r="G606" s="902"/>
      <c r="H606" s="902"/>
      <c r="I606" s="902"/>
      <c r="J606" s="903"/>
      <c r="K606" s="869"/>
      <c r="L606" s="855">
        <v>1534</v>
      </c>
      <c r="M606" s="856">
        <v>1618</v>
      </c>
      <c r="N606" s="856">
        <v>1687</v>
      </c>
      <c r="O606" s="856">
        <v>1758</v>
      </c>
      <c r="P606" s="856"/>
      <c r="Q606" s="856"/>
      <c r="R606" s="856"/>
      <c r="S606" s="856"/>
      <c r="T606" s="856"/>
      <c r="U606" s="856"/>
      <c r="V606" s="856"/>
      <c r="W606" s="856"/>
      <c r="X606" s="856"/>
      <c r="Y606" s="856"/>
      <c r="Z606" s="856"/>
      <c r="AA606" s="856"/>
      <c r="AB606" s="856">
        <v>1811</v>
      </c>
      <c r="AC606" s="857">
        <v>1864</v>
      </c>
    </row>
    <row r="607" spans="1:29" ht="15.75" thickBot="1" x14ac:dyDescent="0.3">
      <c r="A607" s="907"/>
      <c r="B607" s="908" t="s">
        <v>138</v>
      </c>
      <c r="C607" s="909" t="s">
        <v>136</v>
      </c>
      <c r="D607" s="910">
        <f>SUM(E607:J607)</f>
        <v>0</v>
      </c>
      <c r="E607" s="911"/>
      <c r="F607" s="912"/>
      <c r="G607" s="912"/>
      <c r="H607" s="912"/>
      <c r="I607" s="912"/>
      <c r="J607" s="913"/>
      <c r="K607" s="869"/>
      <c r="L607" s="858">
        <v>1529</v>
      </c>
      <c r="M607" s="859">
        <v>1581</v>
      </c>
      <c r="N607" s="859">
        <v>1618</v>
      </c>
      <c r="O607" s="859">
        <v>1657</v>
      </c>
      <c r="P607" s="859"/>
      <c r="Q607" s="859"/>
      <c r="R607" s="859"/>
      <c r="S607" s="859"/>
      <c r="T607" s="859"/>
      <c r="U607" s="859"/>
      <c r="V607" s="859"/>
      <c r="W607" s="859"/>
      <c r="X607" s="859"/>
      <c r="Y607" s="859"/>
      <c r="Z607" s="859"/>
      <c r="AA607" s="859"/>
      <c r="AB607" s="859">
        <v>1678</v>
      </c>
      <c r="AC607" s="860">
        <v>1699</v>
      </c>
    </row>
    <row r="608" spans="1:29" ht="30" x14ac:dyDescent="0.25">
      <c r="A608" s="890">
        <v>18</v>
      </c>
      <c r="B608" s="891" t="s">
        <v>343</v>
      </c>
      <c r="C608" s="892" t="s">
        <v>136</v>
      </c>
      <c r="D608" s="893">
        <f>SUM(E608:J608)</f>
        <v>0</v>
      </c>
      <c r="E608" s="894"/>
      <c r="F608" s="895"/>
      <c r="G608" s="895"/>
      <c r="H608" s="895"/>
      <c r="I608" s="895"/>
      <c r="J608" s="896"/>
      <c r="K608" s="869"/>
      <c r="L608" s="308">
        <v>1541</v>
      </c>
      <c r="M608" s="309">
        <v>1626</v>
      </c>
      <c r="N608" s="309">
        <v>1696</v>
      </c>
      <c r="O608" s="309">
        <v>1767</v>
      </c>
      <c r="P608" s="309"/>
      <c r="Q608" s="309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>
        <v>1820</v>
      </c>
      <c r="AC608" s="310">
        <v>1873</v>
      </c>
    </row>
    <row r="609" spans="1:29" x14ac:dyDescent="0.25">
      <c r="A609" s="897"/>
      <c r="B609" s="898" t="s">
        <v>340</v>
      </c>
      <c r="C609" s="899" t="s">
        <v>136</v>
      </c>
      <c r="D609" s="900">
        <f>SUM(E609:J609)</f>
        <v>0</v>
      </c>
      <c r="E609" s="901"/>
      <c r="F609" s="902"/>
      <c r="G609" s="902"/>
      <c r="H609" s="902"/>
      <c r="I609" s="902"/>
      <c r="J609" s="903"/>
      <c r="K609" s="869"/>
      <c r="L609" s="855">
        <v>1539</v>
      </c>
      <c r="M609" s="856">
        <v>1623</v>
      </c>
      <c r="N609" s="856">
        <v>1693</v>
      </c>
      <c r="O609" s="856">
        <v>1764</v>
      </c>
      <c r="P609" s="856"/>
      <c r="Q609" s="856"/>
      <c r="R609" s="856"/>
      <c r="S609" s="856"/>
      <c r="T609" s="856"/>
      <c r="U609" s="856"/>
      <c r="V609" s="856"/>
      <c r="W609" s="856"/>
      <c r="X609" s="856"/>
      <c r="Y609" s="856"/>
      <c r="Z609" s="856"/>
      <c r="AA609" s="856"/>
      <c r="AB609" s="856">
        <v>1817</v>
      </c>
      <c r="AC609" s="857">
        <v>1870</v>
      </c>
    </row>
    <row r="610" spans="1:29" x14ac:dyDescent="0.25">
      <c r="A610" s="897"/>
      <c r="B610" s="898" t="s">
        <v>337</v>
      </c>
      <c r="C610" s="899" t="s">
        <v>136</v>
      </c>
      <c r="D610" s="900">
        <f>SUM(E610:J610)</f>
        <v>0</v>
      </c>
      <c r="E610" s="901"/>
      <c r="F610" s="902"/>
      <c r="G610" s="902"/>
      <c r="H610" s="902"/>
      <c r="I610" s="902"/>
      <c r="J610" s="903"/>
      <c r="K610" s="869"/>
      <c r="L610" s="855">
        <v>1534</v>
      </c>
      <c r="M610" s="856">
        <v>1618</v>
      </c>
      <c r="N610" s="856">
        <v>1687</v>
      </c>
      <c r="O610" s="856">
        <v>1758</v>
      </c>
      <c r="P610" s="856"/>
      <c r="Q610" s="856"/>
      <c r="R610" s="856"/>
      <c r="S610" s="856"/>
      <c r="T610" s="856"/>
      <c r="U610" s="856"/>
      <c r="V610" s="856"/>
      <c r="W610" s="856"/>
      <c r="X610" s="856"/>
      <c r="Y610" s="856"/>
      <c r="Z610" s="856"/>
      <c r="AA610" s="856"/>
      <c r="AB610" s="856">
        <v>1811</v>
      </c>
      <c r="AC610" s="857">
        <v>1864</v>
      </c>
    </row>
    <row r="611" spans="1:29" ht="15.75" thickBot="1" x14ac:dyDescent="0.3">
      <c r="A611" s="907"/>
      <c r="B611" s="908" t="s">
        <v>138</v>
      </c>
      <c r="C611" s="909" t="s">
        <v>136</v>
      </c>
      <c r="D611" s="910">
        <f>SUM(E611:J611)</f>
        <v>0</v>
      </c>
      <c r="E611" s="911"/>
      <c r="F611" s="912"/>
      <c r="G611" s="912"/>
      <c r="H611" s="912"/>
      <c r="I611" s="912"/>
      <c r="J611" s="913"/>
      <c r="K611" s="869"/>
      <c r="L611" s="858">
        <v>1529</v>
      </c>
      <c r="M611" s="859">
        <v>1581</v>
      </c>
      <c r="N611" s="859">
        <v>1618</v>
      </c>
      <c r="O611" s="859">
        <v>1657</v>
      </c>
      <c r="P611" s="859"/>
      <c r="Q611" s="859"/>
      <c r="R611" s="859"/>
      <c r="S611" s="859"/>
      <c r="T611" s="859"/>
      <c r="U611" s="859"/>
      <c r="V611" s="859"/>
      <c r="W611" s="859"/>
      <c r="X611" s="859"/>
      <c r="Y611" s="859"/>
      <c r="Z611" s="859"/>
      <c r="AA611" s="859"/>
      <c r="AB611" s="859">
        <v>1678</v>
      </c>
      <c r="AC611" s="860">
        <v>1699</v>
      </c>
    </row>
    <row r="612" spans="1:29" x14ac:dyDescent="0.25">
      <c r="A612" s="890">
        <v>19</v>
      </c>
      <c r="B612" s="891" t="s">
        <v>344</v>
      </c>
      <c r="C612" s="892" t="s">
        <v>136</v>
      </c>
      <c r="D612" s="893">
        <f>SUM(E612:J612)</f>
        <v>0</v>
      </c>
      <c r="E612" s="894"/>
      <c r="F612" s="895"/>
      <c r="G612" s="895"/>
      <c r="H612" s="895"/>
      <c r="I612" s="895"/>
      <c r="J612" s="896"/>
      <c r="K612" s="869"/>
      <c r="L612" s="308">
        <v>1539</v>
      </c>
      <c r="M612" s="309">
        <v>1623</v>
      </c>
      <c r="N612" s="309">
        <v>1693</v>
      </c>
      <c r="O612" s="309">
        <v>1764</v>
      </c>
      <c r="P612" s="309"/>
      <c r="Q612" s="309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>
        <v>1817</v>
      </c>
      <c r="AC612" s="310">
        <v>1870</v>
      </c>
    </row>
    <row r="613" spans="1:29" x14ac:dyDescent="0.25">
      <c r="A613" s="897"/>
      <c r="B613" s="898" t="s">
        <v>174</v>
      </c>
      <c r="C613" s="899" t="s">
        <v>136</v>
      </c>
      <c r="D613" s="900">
        <f>SUM(E613:J613)</f>
        <v>0</v>
      </c>
      <c r="E613" s="901"/>
      <c r="F613" s="902"/>
      <c r="G613" s="902"/>
      <c r="H613" s="902"/>
      <c r="I613" s="902"/>
      <c r="J613" s="903"/>
      <c r="K613" s="869"/>
      <c r="L613" s="855">
        <v>1534</v>
      </c>
      <c r="M613" s="856">
        <v>1618</v>
      </c>
      <c r="N613" s="856">
        <v>1687</v>
      </c>
      <c r="O613" s="856">
        <v>1758</v>
      </c>
      <c r="P613" s="856"/>
      <c r="Q613" s="856"/>
      <c r="R613" s="856"/>
      <c r="S613" s="856"/>
      <c r="T613" s="856"/>
      <c r="U613" s="856"/>
      <c r="V613" s="856"/>
      <c r="W613" s="856"/>
      <c r="X613" s="856"/>
      <c r="Y613" s="856"/>
      <c r="Z613" s="856"/>
      <c r="AA613" s="856"/>
      <c r="AB613" s="856">
        <v>1811</v>
      </c>
      <c r="AC613" s="857">
        <v>1864</v>
      </c>
    </row>
    <row r="614" spans="1:29" ht="15.75" thickBot="1" x14ac:dyDescent="0.3">
      <c r="A614" s="907"/>
      <c r="B614" s="908" t="s">
        <v>138</v>
      </c>
      <c r="C614" s="909" t="s">
        <v>136</v>
      </c>
      <c r="D614" s="910">
        <f>SUM(E614:J614)</f>
        <v>0</v>
      </c>
      <c r="E614" s="911"/>
      <c r="F614" s="912"/>
      <c r="G614" s="912"/>
      <c r="H614" s="912"/>
      <c r="I614" s="912"/>
      <c r="J614" s="913"/>
      <c r="K614" s="869"/>
      <c r="L614" s="858">
        <v>1529</v>
      </c>
      <c r="M614" s="859">
        <v>1581</v>
      </c>
      <c r="N614" s="859">
        <v>1618</v>
      </c>
      <c r="O614" s="859">
        <v>1657</v>
      </c>
      <c r="P614" s="859"/>
      <c r="Q614" s="859"/>
      <c r="R614" s="859"/>
      <c r="S614" s="859"/>
      <c r="T614" s="859"/>
      <c r="U614" s="859"/>
      <c r="V614" s="859"/>
      <c r="W614" s="859"/>
      <c r="X614" s="859"/>
      <c r="Y614" s="859"/>
      <c r="Z614" s="859"/>
      <c r="AA614" s="859"/>
      <c r="AB614" s="859">
        <v>1678</v>
      </c>
      <c r="AC614" s="860">
        <v>1699</v>
      </c>
    </row>
    <row r="615" spans="1:29" ht="30" x14ac:dyDescent="0.25">
      <c r="A615" s="890">
        <v>20</v>
      </c>
      <c r="B615" s="891" t="s">
        <v>345</v>
      </c>
      <c r="C615" s="892" t="s">
        <v>136</v>
      </c>
      <c r="D615" s="893">
        <f>SUM(E615:J615)</f>
        <v>0</v>
      </c>
      <c r="E615" s="894"/>
      <c r="F615" s="895"/>
      <c r="G615" s="895"/>
      <c r="H615" s="895"/>
      <c r="I615" s="895"/>
      <c r="J615" s="896"/>
      <c r="K615" s="869"/>
      <c r="L615" s="308">
        <v>1686</v>
      </c>
      <c r="M615" s="309">
        <v>1780</v>
      </c>
      <c r="N615" s="309">
        <v>1857</v>
      </c>
      <c r="O615" s="309">
        <v>1936</v>
      </c>
      <c r="P615" s="309"/>
      <c r="Q615" s="309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>
        <v>1994</v>
      </c>
      <c r="AC615" s="310">
        <v>2054</v>
      </c>
    </row>
    <row r="616" spans="1:29" x14ac:dyDescent="0.25">
      <c r="A616" s="897"/>
      <c r="B616" s="898" t="s">
        <v>346</v>
      </c>
      <c r="C616" s="899" t="s">
        <v>136</v>
      </c>
      <c r="D616" s="900">
        <f>SUM(E616:J616)</f>
        <v>0</v>
      </c>
      <c r="E616" s="901"/>
      <c r="F616" s="902"/>
      <c r="G616" s="902"/>
      <c r="H616" s="902"/>
      <c r="I616" s="902"/>
      <c r="J616" s="903"/>
      <c r="K616" s="869"/>
      <c r="L616" s="855">
        <v>1602</v>
      </c>
      <c r="M616" s="856">
        <v>1690</v>
      </c>
      <c r="N616" s="856">
        <v>1763</v>
      </c>
      <c r="O616" s="856">
        <v>1838</v>
      </c>
      <c r="P616" s="856"/>
      <c r="Q616" s="856"/>
      <c r="R616" s="856"/>
      <c r="S616" s="856"/>
      <c r="T616" s="856"/>
      <c r="U616" s="856"/>
      <c r="V616" s="856"/>
      <c r="W616" s="856"/>
      <c r="X616" s="856"/>
      <c r="Y616" s="856"/>
      <c r="Z616" s="856"/>
      <c r="AA616" s="856"/>
      <c r="AB616" s="856">
        <v>1893</v>
      </c>
      <c r="AC616" s="857">
        <v>1950</v>
      </c>
    </row>
    <row r="617" spans="1:29" x14ac:dyDescent="0.25">
      <c r="A617" s="897"/>
      <c r="B617" s="898" t="s">
        <v>347</v>
      </c>
      <c r="C617" s="899" t="s">
        <v>136</v>
      </c>
      <c r="D617" s="900">
        <f>SUM(E617:J617)</f>
        <v>0</v>
      </c>
      <c r="E617" s="901"/>
      <c r="F617" s="902"/>
      <c r="G617" s="902"/>
      <c r="H617" s="902"/>
      <c r="I617" s="902"/>
      <c r="J617" s="903"/>
      <c r="K617" s="869"/>
      <c r="L617" s="855">
        <v>1534</v>
      </c>
      <c r="M617" s="856">
        <v>1618</v>
      </c>
      <c r="N617" s="856">
        <v>1687</v>
      </c>
      <c r="O617" s="856">
        <v>1758</v>
      </c>
      <c r="P617" s="856"/>
      <c r="Q617" s="856"/>
      <c r="R617" s="856"/>
      <c r="S617" s="856"/>
      <c r="T617" s="856"/>
      <c r="U617" s="856"/>
      <c r="V617" s="856"/>
      <c r="W617" s="856"/>
      <c r="X617" s="856"/>
      <c r="Y617" s="856"/>
      <c r="Z617" s="856"/>
      <c r="AA617" s="856"/>
      <c r="AB617" s="856">
        <v>1811</v>
      </c>
      <c r="AC617" s="857">
        <v>1864</v>
      </c>
    </row>
    <row r="618" spans="1:29" ht="15.75" thickBot="1" x14ac:dyDescent="0.3">
      <c r="A618" s="907"/>
      <c r="B618" s="908" t="s">
        <v>319</v>
      </c>
      <c r="C618" s="909" t="s">
        <v>136</v>
      </c>
      <c r="D618" s="910">
        <f>SUM(E618:J618)</f>
        <v>0</v>
      </c>
      <c r="E618" s="911"/>
      <c r="F618" s="912"/>
      <c r="G618" s="912"/>
      <c r="H618" s="912"/>
      <c r="I618" s="912"/>
      <c r="J618" s="913"/>
      <c r="K618" s="869"/>
      <c r="L618" s="858">
        <v>1529</v>
      </c>
      <c r="M618" s="859">
        <v>1581</v>
      </c>
      <c r="N618" s="859">
        <v>1618</v>
      </c>
      <c r="O618" s="859">
        <v>1657</v>
      </c>
      <c r="P618" s="859"/>
      <c r="Q618" s="859"/>
      <c r="R618" s="859"/>
      <c r="S618" s="859"/>
      <c r="T618" s="859"/>
      <c r="U618" s="859"/>
      <c r="V618" s="859"/>
      <c r="W618" s="859"/>
      <c r="X618" s="859"/>
      <c r="Y618" s="859"/>
      <c r="Z618" s="859"/>
      <c r="AA618" s="859"/>
      <c r="AB618" s="859">
        <v>1678</v>
      </c>
      <c r="AC618" s="860">
        <v>1699</v>
      </c>
    </row>
    <row r="619" spans="1:29" x14ac:dyDescent="0.25">
      <c r="A619" s="890">
        <v>21</v>
      </c>
      <c r="B619" s="891" t="s">
        <v>348</v>
      </c>
      <c r="C619" s="892" t="s">
        <v>196</v>
      </c>
      <c r="D619" s="893">
        <f>SUM(E619:J619)</f>
        <v>0</v>
      </c>
      <c r="E619" s="894"/>
      <c r="F619" s="895"/>
      <c r="G619" s="895"/>
      <c r="H619" s="895"/>
      <c r="I619" s="895"/>
      <c r="J619" s="896"/>
      <c r="K619" s="869"/>
      <c r="L619" s="308">
        <v>1555</v>
      </c>
      <c r="M619" s="309">
        <v>1640</v>
      </c>
      <c r="N619" s="309">
        <v>1710</v>
      </c>
      <c r="O619" s="309">
        <v>1783</v>
      </c>
      <c r="P619" s="309"/>
      <c r="Q619" s="309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>
        <v>1836</v>
      </c>
      <c r="AC619" s="310">
        <v>1890</v>
      </c>
    </row>
    <row r="620" spans="1:29" x14ac:dyDescent="0.25">
      <c r="A620" s="897"/>
      <c r="B620" s="898" t="s">
        <v>174</v>
      </c>
      <c r="C620" s="899" t="s">
        <v>196</v>
      </c>
      <c r="D620" s="900">
        <f>SUM(E620:J620)</f>
        <v>0</v>
      </c>
      <c r="E620" s="901"/>
      <c r="F620" s="902"/>
      <c r="G620" s="902"/>
      <c r="H620" s="902"/>
      <c r="I620" s="902"/>
      <c r="J620" s="903"/>
      <c r="K620" s="869"/>
      <c r="L620" s="855">
        <v>1534</v>
      </c>
      <c r="M620" s="856">
        <v>1618</v>
      </c>
      <c r="N620" s="856">
        <v>1687</v>
      </c>
      <c r="O620" s="856">
        <v>1758</v>
      </c>
      <c r="P620" s="856"/>
      <c r="Q620" s="856"/>
      <c r="R620" s="856"/>
      <c r="S620" s="856"/>
      <c r="T620" s="856"/>
      <c r="U620" s="856"/>
      <c r="V620" s="856"/>
      <c r="W620" s="856"/>
      <c r="X620" s="856"/>
      <c r="Y620" s="856"/>
      <c r="Z620" s="856"/>
      <c r="AA620" s="856"/>
      <c r="AB620" s="856">
        <v>1811</v>
      </c>
      <c r="AC620" s="857">
        <v>1864</v>
      </c>
    </row>
    <row r="621" spans="1:29" ht="15.75" thickBot="1" x14ac:dyDescent="0.3">
      <c r="A621" s="907"/>
      <c r="B621" s="908" t="s">
        <v>138</v>
      </c>
      <c r="C621" s="909" t="s">
        <v>196</v>
      </c>
      <c r="D621" s="910">
        <f>SUM(E621:J621)</f>
        <v>0</v>
      </c>
      <c r="E621" s="911"/>
      <c r="F621" s="912"/>
      <c r="G621" s="912"/>
      <c r="H621" s="912"/>
      <c r="I621" s="912"/>
      <c r="J621" s="913"/>
      <c r="K621" s="869"/>
      <c r="L621" s="858">
        <v>1529</v>
      </c>
      <c r="M621" s="859">
        <v>1581</v>
      </c>
      <c r="N621" s="859">
        <v>1618</v>
      </c>
      <c r="O621" s="859">
        <v>1657</v>
      </c>
      <c r="P621" s="859"/>
      <c r="Q621" s="859"/>
      <c r="R621" s="859"/>
      <c r="S621" s="859"/>
      <c r="T621" s="859"/>
      <c r="U621" s="859"/>
      <c r="V621" s="859"/>
      <c r="W621" s="859"/>
      <c r="X621" s="859"/>
      <c r="Y621" s="859"/>
      <c r="Z621" s="859"/>
      <c r="AA621" s="859"/>
      <c r="AB621" s="859">
        <v>1678</v>
      </c>
      <c r="AC621" s="860">
        <v>1699</v>
      </c>
    </row>
    <row r="622" spans="1:29" x14ac:dyDescent="0.25">
      <c r="A622" s="890">
        <v>22</v>
      </c>
      <c r="B622" s="891" t="s">
        <v>197</v>
      </c>
      <c r="C622" s="892" t="s">
        <v>136</v>
      </c>
      <c r="D622" s="893">
        <f>SUM(E622:J622)</f>
        <v>0</v>
      </c>
      <c r="E622" s="894"/>
      <c r="F622" s="895"/>
      <c r="G622" s="895"/>
      <c r="H622" s="895"/>
      <c r="I622" s="895"/>
      <c r="J622" s="896"/>
      <c r="K622" s="869"/>
      <c r="L622" s="308">
        <v>1539</v>
      </c>
      <c r="M622" s="309">
        <v>1623</v>
      </c>
      <c r="N622" s="309">
        <v>1693</v>
      </c>
      <c r="O622" s="309">
        <v>1764</v>
      </c>
      <c r="P622" s="309"/>
      <c r="Q622" s="309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>
        <v>1817</v>
      </c>
      <c r="AC622" s="310">
        <v>1870</v>
      </c>
    </row>
    <row r="623" spans="1:29" x14ac:dyDescent="0.25">
      <c r="A623" s="897"/>
      <c r="B623" s="898" t="s">
        <v>174</v>
      </c>
      <c r="C623" s="899" t="s">
        <v>136</v>
      </c>
      <c r="D623" s="900">
        <f>SUM(E623:J623)</f>
        <v>0</v>
      </c>
      <c r="E623" s="901"/>
      <c r="F623" s="902"/>
      <c r="G623" s="902"/>
      <c r="H623" s="902"/>
      <c r="I623" s="902"/>
      <c r="J623" s="903"/>
      <c r="K623" s="869"/>
      <c r="L623" s="855">
        <v>1534</v>
      </c>
      <c r="M623" s="856">
        <v>1618</v>
      </c>
      <c r="N623" s="856">
        <v>1687</v>
      </c>
      <c r="O623" s="856">
        <v>1758</v>
      </c>
      <c r="P623" s="856"/>
      <c r="Q623" s="856"/>
      <c r="R623" s="856"/>
      <c r="S623" s="856"/>
      <c r="T623" s="856"/>
      <c r="U623" s="856"/>
      <c r="V623" s="856"/>
      <c r="W623" s="856"/>
      <c r="X623" s="856"/>
      <c r="Y623" s="856"/>
      <c r="Z623" s="856"/>
      <c r="AA623" s="856"/>
      <c r="AB623" s="856">
        <v>1811</v>
      </c>
      <c r="AC623" s="857">
        <v>1864</v>
      </c>
    </row>
    <row r="624" spans="1:29" ht="15.75" thickBot="1" x14ac:dyDescent="0.3">
      <c r="A624" s="907"/>
      <c r="B624" s="908" t="s">
        <v>138</v>
      </c>
      <c r="C624" s="909" t="s">
        <v>136</v>
      </c>
      <c r="D624" s="910">
        <f>SUM(E624:J624)</f>
        <v>0</v>
      </c>
      <c r="E624" s="911"/>
      <c r="F624" s="912"/>
      <c r="G624" s="912"/>
      <c r="H624" s="912"/>
      <c r="I624" s="912"/>
      <c r="J624" s="913"/>
      <c r="K624" s="869"/>
      <c r="L624" s="858">
        <v>1529</v>
      </c>
      <c r="M624" s="859">
        <v>1581</v>
      </c>
      <c r="N624" s="859">
        <v>1618</v>
      </c>
      <c r="O624" s="859">
        <v>1657</v>
      </c>
      <c r="P624" s="859"/>
      <c r="Q624" s="859"/>
      <c r="R624" s="859"/>
      <c r="S624" s="859"/>
      <c r="T624" s="859"/>
      <c r="U624" s="859"/>
      <c r="V624" s="859"/>
      <c r="W624" s="859"/>
      <c r="X624" s="859"/>
      <c r="Y624" s="859"/>
      <c r="Z624" s="859"/>
      <c r="AA624" s="859"/>
      <c r="AB624" s="859">
        <v>1678</v>
      </c>
      <c r="AC624" s="860">
        <v>1699</v>
      </c>
    </row>
    <row r="625" spans="1:29" x14ac:dyDescent="0.25">
      <c r="A625" s="890">
        <v>23</v>
      </c>
      <c r="B625" s="891" t="s">
        <v>198</v>
      </c>
      <c r="C625" s="892" t="s">
        <v>199</v>
      </c>
      <c r="D625" s="893">
        <f>SUM(E625:J625)</f>
        <v>0</v>
      </c>
      <c r="E625" s="894"/>
      <c r="F625" s="895"/>
      <c r="G625" s="895"/>
      <c r="H625" s="895"/>
      <c r="I625" s="895"/>
      <c r="J625" s="896"/>
      <c r="K625" s="869"/>
      <c r="L625" s="308">
        <v>1531</v>
      </c>
      <c r="M625" s="309">
        <v>1615</v>
      </c>
      <c r="N625" s="309">
        <v>1684</v>
      </c>
      <c r="O625" s="309">
        <v>1755</v>
      </c>
      <c r="P625" s="309"/>
      <c r="Q625" s="309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>
        <v>1808</v>
      </c>
      <c r="AC625" s="310">
        <v>1861</v>
      </c>
    </row>
    <row r="626" spans="1:29" x14ac:dyDescent="0.25">
      <c r="A626" s="897"/>
      <c r="B626" s="898" t="s">
        <v>174</v>
      </c>
      <c r="C626" s="899" t="s">
        <v>199</v>
      </c>
      <c r="D626" s="900">
        <f>SUM(E626:J626)</f>
        <v>0</v>
      </c>
      <c r="E626" s="901"/>
      <c r="F626" s="902"/>
      <c r="G626" s="902"/>
      <c r="H626" s="902"/>
      <c r="I626" s="902"/>
      <c r="J626" s="903"/>
      <c r="K626" s="869"/>
      <c r="L626" s="855">
        <v>1526</v>
      </c>
      <c r="M626" s="856">
        <v>1610</v>
      </c>
      <c r="N626" s="856">
        <v>1679</v>
      </c>
      <c r="O626" s="856">
        <v>1749</v>
      </c>
      <c r="P626" s="856"/>
      <c r="Q626" s="856"/>
      <c r="R626" s="856"/>
      <c r="S626" s="856"/>
      <c r="T626" s="856"/>
      <c r="U626" s="856"/>
      <c r="V626" s="856"/>
      <c r="W626" s="856"/>
      <c r="X626" s="856"/>
      <c r="Y626" s="856"/>
      <c r="Z626" s="856"/>
      <c r="AA626" s="856"/>
      <c r="AB626" s="856">
        <v>1802</v>
      </c>
      <c r="AC626" s="857">
        <v>1854</v>
      </c>
    </row>
    <row r="627" spans="1:29" ht="15.75" thickBot="1" x14ac:dyDescent="0.3">
      <c r="A627" s="907"/>
      <c r="B627" s="908" t="s">
        <v>138</v>
      </c>
      <c r="C627" s="909" t="s">
        <v>199</v>
      </c>
      <c r="D627" s="910">
        <f>SUM(E627:J627)</f>
        <v>0</v>
      </c>
      <c r="E627" s="911"/>
      <c r="F627" s="912"/>
      <c r="G627" s="912"/>
      <c r="H627" s="912"/>
      <c r="I627" s="912"/>
      <c r="J627" s="913"/>
      <c r="K627" s="869"/>
      <c r="L627" s="936">
        <v>1521</v>
      </c>
      <c r="M627" s="937">
        <v>1573</v>
      </c>
      <c r="N627" s="937">
        <v>1610</v>
      </c>
      <c r="O627" s="937">
        <v>1648</v>
      </c>
      <c r="P627" s="937"/>
      <c r="Q627" s="937"/>
      <c r="R627" s="937"/>
      <c r="S627" s="937"/>
      <c r="T627" s="937"/>
      <c r="U627" s="937"/>
      <c r="V627" s="937"/>
      <c r="W627" s="937"/>
      <c r="X627" s="937"/>
      <c r="Y627" s="937"/>
      <c r="Z627" s="937"/>
      <c r="AA627" s="937"/>
      <c r="AB627" s="937">
        <v>1669</v>
      </c>
      <c r="AC627" s="938">
        <v>1690</v>
      </c>
    </row>
    <row r="628" spans="1:29" ht="15.75" thickBot="1" x14ac:dyDescent="0.3">
      <c r="A628" s="939">
        <v>24</v>
      </c>
      <c r="B628" s="940" t="s">
        <v>349</v>
      </c>
      <c r="C628" s="941"/>
      <c r="D628" s="942">
        <f>SUM(E628:J628)</f>
        <v>0</v>
      </c>
      <c r="E628" s="943"/>
      <c r="F628" s="944"/>
      <c r="G628" s="944"/>
      <c r="H628" s="944"/>
      <c r="I628" s="944"/>
      <c r="J628" s="945"/>
      <c r="K628" s="869"/>
      <c r="L628" s="946"/>
      <c r="M628" s="947"/>
      <c r="N628" s="947"/>
      <c r="O628" s="947"/>
      <c r="P628" s="947"/>
      <c r="Q628" s="947"/>
      <c r="R628" s="947"/>
      <c r="S628" s="947"/>
      <c r="T628" s="947"/>
      <c r="U628" s="947"/>
      <c r="V628" s="947"/>
      <c r="W628" s="947"/>
      <c r="X628" s="947"/>
      <c r="Y628" s="947"/>
      <c r="Z628" s="947"/>
      <c r="AA628" s="947"/>
      <c r="AB628" s="947"/>
      <c r="AC628" s="948"/>
    </row>
    <row r="629" spans="1:29" ht="15.75" thickBot="1" x14ac:dyDescent="0.3">
      <c r="A629" s="949">
        <v>25</v>
      </c>
      <c r="B629" s="950" t="s">
        <v>350</v>
      </c>
      <c r="C629" s="951" t="s">
        <v>351</v>
      </c>
      <c r="D629" s="952">
        <f>SUM(E629:J629)</f>
        <v>0</v>
      </c>
      <c r="E629" s="953"/>
      <c r="F629" s="954"/>
      <c r="G629" s="954"/>
      <c r="H629" s="954"/>
      <c r="I629" s="954"/>
      <c r="J629" s="955"/>
      <c r="K629" s="869"/>
      <c r="L629" s="956">
        <v>1521</v>
      </c>
      <c r="M629" s="957">
        <v>1573</v>
      </c>
      <c r="N629" s="957">
        <v>1610</v>
      </c>
      <c r="O629" s="957">
        <v>1648</v>
      </c>
      <c r="P629" s="957"/>
      <c r="Q629" s="957"/>
      <c r="R629" s="957"/>
      <c r="S629" s="957"/>
      <c r="T629" s="957"/>
      <c r="U629" s="957"/>
      <c r="V629" s="957"/>
      <c r="W629" s="957"/>
      <c r="X629" s="957"/>
      <c r="Y629" s="957"/>
      <c r="Z629" s="957"/>
      <c r="AA629" s="957"/>
      <c r="AB629" s="957">
        <v>1669</v>
      </c>
      <c r="AC629" s="958">
        <v>1690</v>
      </c>
    </row>
    <row r="630" spans="1:29" ht="45" x14ac:dyDescent="0.25">
      <c r="A630" s="890">
        <v>26</v>
      </c>
      <c r="B630" s="959" t="s">
        <v>352</v>
      </c>
      <c r="C630" s="892" t="s">
        <v>15</v>
      </c>
      <c r="D630" s="893">
        <f>SUM(E630:J630)</f>
        <v>0</v>
      </c>
      <c r="E630" s="894"/>
      <c r="F630" s="960"/>
      <c r="G630" s="960"/>
      <c r="H630" s="960"/>
      <c r="I630" s="960"/>
      <c r="J630" s="961"/>
      <c r="K630" s="906"/>
      <c r="L630" s="308">
        <v>2407</v>
      </c>
      <c r="M630" s="309">
        <v>2539</v>
      </c>
      <c r="N630" s="309">
        <v>2648</v>
      </c>
      <c r="O630" s="309">
        <v>2760</v>
      </c>
      <c r="P630" s="309"/>
      <c r="Q630" s="309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>
        <v>2844</v>
      </c>
      <c r="AC630" s="310">
        <v>2928</v>
      </c>
    </row>
    <row r="631" spans="1:29" x14ac:dyDescent="0.25">
      <c r="A631" s="962"/>
      <c r="B631" s="963" t="s">
        <v>325</v>
      </c>
      <c r="C631" s="964" t="s">
        <v>15</v>
      </c>
      <c r="D631" s="900">
        <f>SUM(E631:J631)</f>
        <v>0</v>
      </c>
      <c r="E631" s="965"/>
      <c r="F631" s="966"/>
      <c r="G631" s="966"/>
      <c r="H631" s="966"/>
      <c r="I631" s="966"/>
      <c r="J631" s="967"/>
      <c r="K631" s="906"/>
      <c r="L631" s="855">
        <v>2287</v>
      </c>
      <c r="M631" s="856">
        <v>2418</v>
      </c>
      <c r="N631" s="856">
        <v>2526</v>
      </c>
      <c r="O631" s="856">
        <v>2637</v>
      </c>
      <c r="P631" s="856"/>
      <c r="Q631" s="856"/>
      <c r="R631" s="856"/>
      <c r="S631" s="856"/>
      <c r="T631" s="856"/>
      <c r="U631" s="856"/>
      <c r="V631" s="856"/>
      <c r="W631" s="856"/>
      <c r="X631" s="856"/>
      <c r="Y631" s="856"/>
      <c r="Z631" s="856"/>
      <c r="AA631" s="856"/>
      <c r="AB631" s="856">
        <v>2719</v>
      </c>
      <c r="AC631" s="857">
        <v>2803</v>
      </c>
    </row>
    <row r="632" spans="1:29" x14ac:dyDescent="0.25">
      <c r="A632" s="968"/>
      <c r="B632" s="963" t="s">
        <v>327</v>
      </c>
      <c r="C632" s="964" t="s">
        <v>15</v>
      </c>
      <c r="D632" s="900">
        <f>SUM(E632:J632)</f>
        <v>0</v>
      </c>
      <c r="E632" s="965"/>
      <c r="F632" s="966"/>
      <c r="G632" s="966"/>
      <c r="H632" s="966"/>
      <c r="I632" s="966"/>
      <c r="J632" s="967"/>
      <c r="K632" s="906"/>
      <c r="L632" s="855">
        <v>2208</v>
      </c>
      <c r="M632" s="856">
        <v>2334</v>
      </c>
      <c r="N632" s="856">
        <v>2437</v>
      </c>
      <c r="O632" s="856">
        <v>2544</v>
      </c>
      <c r="P632" s="856"/>
      <c r="Q632" s="856"/>
      <c r="R632" s="856"/>
      <c r="S632" s="856"/>
      <c r="T632" s="856"/>
      <c r="U632" s="856"/>
      <c r="V632" s="856"/>
      <c r="W632" s="856"/>
      <c r="X632" s="856"/>
      <c r="Y632" s="856"/>
      <c r="Z632" s="856"/>
      <c r="AA632" s="856"/>
      <c r="AB632" s="856">
        <v>2624</v>
      </c>
      <c r="AC632" s="857">
        <v>2705</v>
      </c>
    </row>
    <row r="633" spans="1:29" ht="15.75" thickBot="1" x14ac:dyDescent="0.3">
      <c r="A633" s="969"/>
      <c r="B633" s="970" t="s">
        <v>138</v>
      </c>
      <c r="C633" s="971" t="s">
        <v>15</v>
      </c>
      <c r="D633" s="910">
        <f>SUM(E633:J633)</f>
        <v>0</v>
      </c>
      <c r="E633" s="972"/>
      <c r="F633" s="930"/>
      <c r="G633" s="930"/>
      <c r="H633" s="930"/>
      <c r="I633" s="930"/>
      <c r="J633" s="931"/>
      <c r="K633" s="906"/>
      <c r="L633" s="858">
        <v>1604</v>
      </c>
      <c r="M633" s="859">
        <v>1662</v>
      </c>
      <c r="N633" s="859">
        <v>1703</v>
      </c>
      <c r="O633" s="859">
        <v>1747</v>
      </c>
      <c r="P633" s="859"/>
      <c r="Q633" s="859"/>
      <c r="R633" s="859"/>
      <c r="S633" s="859"/>
      <c r="T633" s="859"/>
      <c r="U633" s="859"/>
      <c r="V633" s="859"/>
      <c r="W633" s="859"/>
      <c r="X633" s="859"/>
      <c r="Y633" s="859"/>
      <c r="Z633" s="859"/>
      <c r="AA633" s="859"/>
      <c r="AB633" s="859">
        <v>1770</v>
      </c>
      <c r="AC633" s="860">
        <v>1793</v>
      </c>
    </row>
    <row r="634" spans="1:29" x14ac:dyDescent="0.25">
      <c r="A634" s="973">
        <v>27</v>
      </c>
      <c r="B634" s="974" t="s">
        <v>353</v>
      </c>
      <c r="C634" s="975" t="s">
        <v>195</v>
      </c>
      <c r="D634" s="893">
        <f>SUM(E634:J634)</f>
        <v>0</v>
      </c>
      <c r="E634" s="976"/>
      <c r="F634" s="960"/>
      <c r="G634" s="960"/>
      <c r="H634" s="960"/>
      <c r="I634" s="960"/>
      <c r="J634" s="961"/>
      <c r="K634" s="869"/>
      <c r="L634" s="308">
        <v>2013</v>
      </c>
      <c r="M634" s="309">
        <v>2126</v>
      </c>
      <c r="N634" s="309">
        <v>2220</v>
      </c>
      <c r="O634" s="309">
        <v>2317</v>
      </c>
      <c r="P634" s="309"/>
      <c r="Q634" s="309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>
        <v>2389</v>
      </c>
      <c r="AC634" s="310">
        <v>2461</v>
      </c>
    </row>
    <row r="635" spans="1:29" x14ac:dyDescent="0.25">
      <c r="A635" s="968"/>
      <c r="B635" s="977" t="s">
        <v>179</v>
      </c>
      <c r="C635" s="978" t="s">
        <v>195</v>
      </c>
      <c r="D635" s="900">
        <f>SUM(E635:J635)</f>
        <v>0</v>
      </c>
      <c r="E635" s="979"/>
      <c r="F635" s="966"/>
      <c r="G635" s="966"/>
      <c r="H635" s="966"/>
      <c r="I635" s="966"/>
      <c r="J635" s="967"/>
      <c r="K635" s="869"/>
      <c r="L635" s="855">
        <v>1827</v>
      </c>
      <c r="M635" s="856">
        <v>1929</v>
      </c>
      <c r="N635" s="856">
        <v>2014</v>
      </c>
      <c r="O635" s="856">
        <v>2100</v>
      </c>
      <c r="P635" s="856"/>
      <c r="Q635" s="856"/>
      <c r="R635" s="856"/>
      <c r="S635" s="856"/>
      <c r="T635" s="856"/>
      <c r="U635" s="856"/>
      <c r="V635" s="856"/>
      <c r="W635" s="856"/>
      <c r="X635" s="856"/>
      <c r="Y635" s="856"/>
      <c r="Z635" s="856"/>
      <c r="AA635" s="856"/>
      <c r="AB635" s="856">
        <v>2165</v>
      </c>
      <c r="AC635" s="857">
        <v>2230</v>
      </c>
    </row>
    <row r="636" spans="1:29" x14ac:dyDescent="0.25">
      <c r="A636" s="968"/>
      <c r="B636" s="977" t="s">
        <v>180</v>
      </c>
      <c r="C636" s="978" t="s">
        <v>195</v>
      </c>
      <c r="D636" s="900">
        <f>SUM(E636:J636)</f>
        <v>0</v>
      </c>
      <c r="E636" s="979"/>
      <c r="F636" s="966"/>
      <c r="G636" s="966"/>
      <c r="H636" s="966"/>
      <c r="I636" s="966"/>
      <c r="J636" s="967"/>
      <c r="K636" s="869"/>
      <c r="L636" s="855">
        <v>1632</v>
      </c>
      <c r="M636" s="856">
        <v>1721</v>
      </c>
      <c r="N636" s="856">
        <v>1796</v>
      </c>
      <c r="O636" s="856">
        <v>1872</v>
      </c>
      <c r="P636" s="856"/>
      <c r="Q636" s="856"/>
      <c r="R636" s="856"/>
      <c r="S636" s="856"/>
      <c r="T636" s="856"/>
      <c r="U636" s="856"/>
      <c r="V636" s="856"/>
      <c r="W636" s="856"/>
      <c r="X636" s="856"/>
      <c r="Y636" s="856"/>
      <c r="Z636" s="856"/>
      <c r="AA636" s="856"/>
      <c r="AB636" s="856">
        <v>1929</v>
      </c>
      <c r="AC636" s="857">
        <v>1986</v>
      </c>
    </row>
    <row r="637" spans="1:29" ht="15.75" thickBot="1" x14ac:dyDescent="0.3">
      <c r="A637" s="969"/>
      <c r="B637" s="980" t="s">
        <v>138</v>
      </c>
      <c r="C637" s="981" t="s">
        <v>195</v>
      </c>
      <c r="D637" s="910">
        <f>SUM(E637:J637)</f>
        <v>0</v>
      </c>
      <c r="E637" s="982"/>
      <c r="F637" s="930"/>
      <c r="G637" s="930"/>
      <c r="H637" s="930"/>
      <c r="I637" s="930"/>
      <c r="J637" s="931"/>
      <c r="K637" s="869"/>
      <c r="L637" s="858">
        <v>1554</v>
      </c>
      <c r="M637" s="859">
        <v>1608</v>
      </c>
      <c r="N637" s="859">
        <v>1646</v>
      </c>
      <c r="O637" s="859">
        <v>1687</v>
      </c>
      <c r="P637" s="859"/>
      <c r="Q637" s="859"/>
      <c r="R637" s="859"/>
      <c r="S637" s="859"/>
      <c r="T637" s="859"/>
      <c r="U637" s="859"/>
      <c r="V637" s="859"/>
      <c r="W637" s="859"/>
      <c r="X637" s="859"/>
      <c r="Y637" s="859"/>
      <c r="Z637" s="859"/>
      <c r="AA637" s="859"/>
      <c r="AB637" s="859">
        <v>1708</v>
      </c>
      <c r="AC637" s="860">
        <v>1730</v>
      </c>
    </row>
    <row r="638" spans="1:29" x14ac:dyDescent="0.25">
      <c r="A638" s="973">
        <v>28</v>
      </c>
      <c r="B638" s="974" t="s">
        <v>354</v>
      </c>
      <c r="C638" s="975" t="s">
        <v>196</v>
      </c>
      <c r="D638" s="893">
        <f>SUM(E638:J638)</f>
        <v>0</v>
      </c>
      <c r="E638" s="976"/>
      <c r="F638" s="960"/>
      <c r="G638" s="960"/>
      <c r="H638" s="960"/>
      <c r="I638" s="960"/>
      <c r="J638" s="961"/>
      <c r="K638" s="869"/>
      <c r="L638" s="308">
        <v>1755</v>
      </c>
      <c r="M638" s="309">
        <v>1852</v>
      </c>
      <c r="N638" s="309">
        <v>1933</v>
      </c>
      <c r="O638" s="309">
        <v>2016</v>
      </c>
      <c r="P638" s="309"/>
      <c r="Q638" s="309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>
        <v>2078</v>
      </c>
      <c r="AC638" s="310">
        <v>2140</v>
      </c>
    </row>
    <row r="639" spans="1:29" x14ac:dyDescent="0.25">
      <c r="A639" s="968"/>
      <c r="B639" s="977" t="s">
        <v>340</v>
      </c>
      <c r="C639" s="978" t="s">
        <v>196</v>
      </c>
      <c r="D639" s="900">
        <f>SUM(E639:J639)</f>
        <v>0</v>
      </c>
      <c r="E639" s="979"/>
      <c r="F639" s="966"/>
      <c r="G639" s="966"/>
      <c r="H639" s="966"/>
      <c r="I639" s="966"/>
      <c r="J639" s="967"/>
      <c r="K639" s="869"/>
      <c r="L639" s="855">
        <v>1618</v>
      </c>
      <c r="M639" s="856">
        <v>1707</v>
      </c>
      <c r="N639" s="856">
        <v>1781</v>
      </c>
      <c r="O639" s="856">
        <v>1856</v>
      </c>
      <c r="P639" s="856"/>
      <c r="Q639" s="856"/>
      <c r="R639" s="856"/>
      <c r="S639" s="856"/>
      <c r="T639" s="856"/>
      <c r="U639" s="856"/>
      <c r="V639" s="856"/>
      <c r="W639" s="856"/>
      <c r="X639" s="856"/>
      <c r="Y639" s="856"/>
      <c r="Z639" s="856"/>
      <c r="AA639" s="856"/>
      <c r="AB639" s="856">
        <v>1913</v>
      </c>
      <c r="AC639" s="857">
        <v>1969</v>
      </c>
    </row>
    <row r="640" spans="1:29" x14ac:dyDescent="0.25">
      <c r="A640" s="968"/>
      <c r="B640" s="898" t="s">
        <v>174</v>
      </c>
      <c r="C640" s="978" t="s">
        <v>196</v>
      </c>
      <c r="D640" s="900">
        <f>SUM(E640:J640)</f>
        <v>0</v>
      </c>
      <c r="E640" s="979"/>
      <c r="F640" s="966"/>
      <c r="G640" s="966"/>
      <c r="H640" s="966"/>
      <c r="I640" s="966"/>
      <c r="J640" s="967"/>
      <c r="K640" s="869"/>
      <c r="L640" s="855">
        <v>1554</v>
      </c>
      <c r="M640" s="856">
        <v>1639</v>
      </c>
      <c r="N640" s="856">
        <v>1709</v>
      </c>
      <c r="O640" s="856">
        <v>1781</v>
      </c>
      <c r="P640" s="856"/>
      <c r="Q640" s="856"/>
      <c r="R640" s="856"/>
      <c r="S640" s="856"/>
      <c r="T640" s="856"/>
      <c r="U640" s="856"/>
      <c r="V640" s="856"/>
      <c r="W640" s="856"/>
      <c r="X640" s="856"/>
      <c r="Y640" s="856"/>
      <c r="Z640" s="856"/>
      <c r="AA640" s="856"/>
      <c r="AB640" s="856">
        <v>1835</v>
      </c>
      <c r="AC640" s="857">
        <v>1889</v>
      </c>
    </row>
    <row r="641" spans="1:29" ht="15.75" thickBot="1" x14ac:dyDescent="0.3">
      <c r="A641" s="969"/>
      <c r="B641" s="908" t="s">
        <v>138</v>
      </c>
      <c r="C641" s="981" t="s">
        <v>196</v>
      </c>
      <c r="D641" s="910">
        <f>SUM(E641:J641)</f>
        <v>0</v>
      </c>
      <c r="E641" s="982"/>
      <c r="F641" s="930"/>
      <c r="G641" s="930"/>
      <c r="H641" s="930"/>
      <c r="I641" s="930"/>
      <c r="J641" s="931"/>
      <c r="K641" s="869"/>
      <c r="L641" s="858">
        <v>1516</v>
      </c>
      <c r="M641" s="859">
        <v>1567</v>
      </c>
      <c r="N641" s="859">
        <v>1604</v>
      </c>
      <c r="O641" s="859">
        <v>1643</v>
      </c>
      <c r="P641" s="859"/>
      <c r="Q641" s="859"/>
      <c r="R641" s="859"/>
      <c r="S641" s="859"/>
      <c r="T641" s="859"/>
      <c r="U641" s="859"/>
      <c r="V641" s="859"/>
      <c r="W641" s="859"/>
      <c r="X641" s="859"/>
      <c r="Y641" s="859"/>
      <c r="Z641" s="859"/>
      <c r="AA641" s="859"/>
      <c r="AB641" s="859">
        <v>1663</v>
      </c>
      <c r="AC641" s="860">
        <v>1683</v>
      </c>
    </row>
    <row r="642" spans="1:29" ht="15.75" thickBot="1" x14ac:dyDescent="0.3">
      <c r="A642" s="983">
        <v>29</v>
      </c>
      <c r="B642" s="984" t="s">
        <v>355</v>
      </c>
      <c r="C642" s="985" t="s">
        <v>199</v>
      </c>
      <c r="D642" s="952">
        <f>SUM(E642:J642)</f>
        <v>0</v>
      </c>
      <c r="E642" s="986"/>
      <c r="F642" s="987"/>
      <c r="G642" s="987"/>
      <c r="H642" s="987"/>
      <c r="I642" s="987"/>
      <c r="J642" s="988"/>
      <c r="K642" s="869"/>
      <c r="L642" s="989">
        <v>1516</v>
      </c>
      <c r="M642" s="990">
        <v>1599</v>
      </c>
      <c r="N642" s="990">
        <v>1668</v>
      </c>
      <c r="O642" s="990">
        <v>1738</v>
      </c>
      <c r="P642" s="990"/>
      <c r="Q642" s="990"/>
      <c r="R642" s="990"/>
      <c r="S642" s="990"/>
      <c r="T642" s="990"/>
      <c r="U642" s="990"/>
      <c r="V642" s="990"/>
      <c r="W642" s="990"/>
      <c r="X642" s="990"/>
      <c r="Y642" s="990"/>
      <c r="Z642" s="990"/>
      <c r="AA642" s="990"/>
      <c r="AB642" s="990">
        <v>1790</v>
      </c>
      <c r="AC642" s="991">
        <v>1842</v>
      </c>
    </row>
    <row r="643" spans="1:29" x14ac:dyDescent="0.25">
      <c r="A643" s="973">
        <v>30</v>
      </c>
      <c r="B643" s="974" t="s">
        <v>356</v>
      </c>
      <c r="C643" s="975" t="s">
        <v>15</v>
      </c>
      <c r="D643" s="893">
        <f>SUM(E643:J643)</f>
        <v>0</v>
      </c>
      <c r="E643" s="976"/>
      <c r="F643" s="960"/>
      <c r="G643" s="960"/>
      <c r="H643" s="960"/>
      <c r="I643" s="960"/>
      <c r="J643" s="961"/>
      <c r="K643" s="869"/>
      <c r="L643" s="308">
        <v>2677</v>
      </c>
      <c r="M643" s="309">
        <v>2833</v>
      </c>
      <c r="N643" s="309">
        <v>2961</v>
      </c>
      <c r="O643" s="309">
        <v>3094</v>
      </c>
      <c r="P643" s="309"/>
      <c r="Q643" s="309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>
        <v>3191</v>
      </c>
      <c r="AC643" s="310">
        <v>3290</v>
      </c>
    </row>
    <row r="644" spans="1:29" x14ac:dyDescent="0.25">
      <c r="A644" s="968"/>
      <c r="B644" s="963" t="s">
        <v>325</v>
      </c>
      <c r="C644" s="978" t="s">
        <v>15</v>
      </c>
      <c r="D644" s="900">
        <f>SUM(E644:J644)</f>
        <v>0</v>
      </c>
      <c r="E644" s="979"/>
      <c r="F644" s="966"/>
      <c r="G644" s="966"/>
      <c r="H644" s="966"/>
      <c r="I644" s="966"/>
      <c r="J644" s="967"/>
      <c r="K644" s="869"/>
      <c r="L644" s="855">
        <v>2478</v>
      </c>
      <c r="M644" s="856">
        <v>2621</v>
      </c>
      <c r="N644" s="856">
        <v>2739</v>
      </c>
      <c r="O644" s="856">
        <v>2860</v>
      </c>
      <c r="P644" s="856"/>
      <c r="Q644" s="856"/>
      <c r="R644" s="856"/>
      <c r="S644" s="856"/>
      <c r="T644" s="856"/>
      <c r="U644" s="856"/>
      <c r="V644" s="856"/>
      <c r="W644" s="856"/>
      <c r="X644" s="856"/>
      <c r="Y644" s="856"/>
      <c r="Z644" s="856"/>
      <c r="AA644" s="856"/>
      <c r="AB644" s="856">
        <v>2951</v>
      </c>
      <c r="AC644" s="857">
        <v>3042</v>
      </c>
    </row>
    <row r="645" spans="1:29" x14ac:dyDescent="0.25">
      <c r="A645" s="968"/>
      <c r="B645" s="963" t="s">
        <v>327</v>
      </c>
      <c r="C645" s="978" t="s">
        <v>15</v>
      </c>
      <c r="D645" s="900">
        <f>SUM(E645:J645)</f>
        <v>0</v>
      </c>
      <c r="E645" s="979"/>
      <c r="F645" s="966"/>
      <c r="G645" s="966"/>
      <c r="H645" s="966"/>
      <c r="I645" s="966"/>
      <c r="J645" s="967"/>
      <c r="K645" s="869"/>
      <c r="L645" s="855">
        <v>2219</v>
      </c>
      <c r="M645" s="856">
        <v>2345</v>
      </c>
      <c r="N645" s="856">
        <v>2450</v>
      </c>
      <c r="O645" s="856">
        <v>2558</v>
      </c>
      <c r="P645" s="856"/>
      <c r="Q645" s="856"/>
      <c r="R645" s="856"/>
      <c r="S645" s="856"/>
      <c r="T645" s="856"/>
      <c r="U645" s="856"/>
      <c r="V645" s="856"/>
      <c r="W645" s="856"/>
      <c r="X645" s="856"/>
      <c r="Y645" s="856"/>
      <c r="Z645" s="856"/>
      <c r="AA645" s="856"/>
      <c r="AB645" s="856">
        <v>2638</v>
      </c>
      <c r="AC645" s="857">
        <v>2718</v>
      </c>
    </row>
    <row r="646" spans="1:29" ht="15.75" thickBot="1" x14ac:dyDescent="0.3">
      <c r="A646" s="969"/>
      <c r="B646" s="970" t="s">
        <v>138</v>
      </c>
      <c r="C646" s="981" t="s">
        <v>15</v>
      </c>
      <c r="D646" s="910">
        <f>SUM(E646:J646)</f>
        <v>0</v>
      </c>
      <c r="E646" s="982"/>
      <c r="F646" s="930"/>
      <c r="G646" s="930"/>
      <c r="H646" s="930"/>
      <c r="I646" s="930"/>
      <c r="J646" s="931"/>
      <c r="K646" s="869"/>
      <c r="L646" s="858">
        <v>1604</v>
      </c>
      <c r="M646" s="859">
        <v>1662</v>
      </c>
      <c r="N646" s="859">
        <v>1703</v>
      </c>
      <c r="O646" s="859">
        <v>1747</v>
      </c>
      <c r="P646" s="859"/>
      <c r="Q646" s="859"/>
      <c r="R646" s="859"/>
      <c r="S646" s="859"/>
      <c r="T646" s="859"/>
      <c r="U646" s="859"/>
      <c r="V646" s="859"/>
      <c r="W646" s="859"/>
      <c r="X646" s="859"/>
      <c r="Y646" s="859"/>
      <c r="Z646" s="859"/>
      <c r="AA646" s="859"/>
      <c r="AB646" s="859">
        <v>1770</v>
      </c>
      <c r="AC646" s="860">
        <v>1793</v>
      </c>
    </row>
    <row r="647" spans="1:29" x14ac:dyDescent="0.25">
      <c r="A647" s="973">
        <v>31</v>
      </c>
      <c r="B647" s="992" t="s">
        <v>357</v>
      </c>
      <c r="C647" s="993" t="s">
        <v>136</v>
      </c>
      <c r="D647" s="893">
        <f>SUM(E647:J647)</f>
        <v>0</v>
      </c>
      <c r="E647" s="994"/>
      <c r="F647" s="960"/>
      <c r="G647" s="960"/>
      <c r="H647" s="960"/>
      <c r="I647" s="960"/>
      <c r="J647" s="961"/>
      <c r="K647" s="869"/>
      <c r="L647" s="308">
        <v>1798</v>
      </c>
      <c r="M647" s="309">
        <v>1898</v>
      </c>
      <c r="N647" s="309">
        <v>1981</v>
      </c>
      <c r="O647" s="309">
        <v>2066</v>
      </c>
      <c r="P647" s="309"/>
      <c r="Q647" s="309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>
        <v>2130</v>
      </c>
      <c r="AC647" s="310">
        <v>2194</v>
      </c>
    </row>
    <row r="648" spans="1:29" x14ac:dyDescent="0.25">
      <c r="A648" s="968"/>
      <c r="B648" s="977" t="s">
        <v>340</v>
      </c>
      <c r="C648" s="995" t="s">
        <v>136</v>
      </c>
      <c r="D648" s="900">
        <f>SUM(E648:J648)</f>
        <v>0</v>
      </c>
      <c r="E648" s="996"/>
      <c r="F648" s="966"/>
      <c r="G648" s="966"/>
      <c r="H648" s="966"/>
      <c r="I648" s="966"/>
      <c r="J648" s="967"/>
      <c r="K648" s="869"/>
      <c r="L648" s="855">
        <v>1657</v>
      </c>
      <c r="M648" s="856">
        <v>1748</v>
      </c>
      <c r="N648" s="856">
        <v>1824</v>
      </c>
      <c r="O648" s="856">
        <v>1901</v>
      </c>
      <c r="P648" s="856"/>
      <c r="Q648" s="856"/>
      <c r="R648" s="856"/>
      <c r="S648" s="856"/>
      <c r="T648" s="856"/>
      <c r="U648" s="856"/>
      <c r="V648" s="856"/>
      <c r="W648" s="856"/>
      <c r="X648" s="856"/>
      <c r="Y648" s="856"/>
      <c r="Z648" s="856"/>
      <c r="AA648" s="856"/>
      <c r="AB648" s="856">
        <v>1959</v>
      </c>
      <c r="AC648" s="857">
        <v>2018</v>
      </c>
    </row>
    <row r="649" spans="1:29" x14ac:dyDescent="0.25">
      <c r="A649" s="968"/>
      <c r="B649" s="898" t="s">
        <v>174</v>
      </c>
      <c r="C649" s="995" t="s">
        <v>136</v>
      </c>
      <c r="D649" s="900">
        <f>SUM(E649:J649)</f>
        <v>0</v>
      </c>
      <c r="E649" s="996"/>
      <c r="F649" s="966"/>
      <c r="G649" s="966"/>
      <c r="H649" s="966"/>
      <c r="I649" s="966"/>
      <c r="J649" s="967"/>
      <c r="K649" s="869"/>
      <c r="L649" s="855">
        <v>1526</v>
      </c>
      <c r="M649" s="856">
        <v>1609</v>
      </c>
      <c r="N649" s="856">
        <v>1678</v>
      </c>
      <c r="O649" s="856">
        <v>1749</v>
      </c>
      <c r="P649" s="856"/>
      <c r="Q649" s="856"/>
      <c r="R649" s="856"/>
      <c r="S649" s="856"/>
      <c r="T649" s="856"/>
      <c r="U649" s="856"/>
      <c r="V649" s="856"/>
      <c r="W649" s="856"/>
      <c r="X649" s="856"/>
      <c r="Y649" s="856"/>
      <c r="Z649" s="856"/>
      <c r="AA649" s="856"/>
      <c r="AB649" s="856">
        <v>1801</v>
      </c>
      <c r="AC649" s="857">
        <v>1854</v>
      </c>
    </row>
    <row r="650" spans="1:29" ht="15.75" thickBot="1" x14ac:dyDescent="0.3">
      <c r="A650" s="969"/>
      <c r="B650" s="908" t="s">
        <v>138</v>
      </c>
      <c r="C650" s="997" t="s">
        <v>136</v>
      </c>
      <c r="D650" s="910">
        <f>SUM(E650:J650)</f>
        <v>0</v>
      </c>
      <c r="E650" s="998"/>
      <c r="F650" s="930"/>
      <c r="G650" s="930"/>
      <c r="H650" s="930"/>
      <c r="I650" s="930"/>
      <c r="J650" s="931"/>
      <c r="K650" s="869"/>
      <c r="L650" s="858">
        <v>1516</v>
      </c>
      <c r="M650" s="859">
        <v>1567</v>
      </c>
      <c r="N650" s="859">
        <v>1604</v>
      </c>
      <c r="O650" s="859">
        <v>1643</v>
      </c>
      <c r="P650" s="859"/>
      <c r="Q650" s="859"/>
      <c r="R650" s="859"/>
      <c r="S650" s="859"/>
      <c r="T650" s="859"/>
      <c r="U650" s="859"/>
      <c r="V650" s="859"/>
      <c r="W650" s="859"/>
      <c r="X650" s="859"/>
      <c r="Y650" s="859"/>
      <c r="Z650" s="859"/>
      <c r="AA650" s="859"/>
      <c r="AB650" s="859">
        <v>1663</v>
      </c>
      <c r="AC650" s="860">
        <v>1683</v>
      </c>
    </row>
    <row r="651" spans="1:29" x14ac:dyDescent="0.25">
      <c r="A651" s="973">
        <v>32</v>
      </c>
      <c r="B651" s="992" t="s">
        <v>358</v>
      </c>
      <c r="C651" s="993" t="s">
        <v>136</v>
      </c>
      <c r="D651" s="893">
        <f>SUM(E651:J651)</f>
        <v>0</v>
      </c>
      <c r="E651" s="994"/>
      <c r="F651" s="960"/>
      <c r="G651" s="960"/>
      <c r="H651" s="960"/>
      <c r="I651" s="960"/>
      <c r="J651" s="961"/>
      <c r="K651" s="869"/>
      <c r="L651" s="308">
        <v>1681</v>
      </c>
      <c r="M651" s="309">
        <v>1774</v>
      </c>
      <c r="N651" s="309">
        <v>1850</v>
      </c>
      <c r="O651" s="309">
        <v>1929</v>
      </c>
      <c r="P651" s="309"/>
      <c r="Q651" s="309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>
        <v>1988</v>
      </c>
      <c r="AC651" s="310">
        <v>2048</v>
      </c>
    </row>
    <row r="652" spans="1:29" x14ac:dyDescent="0.25">
      <c r="A652" s="968"/>
      <c r="B652" s="977" t="s">
        <v>346</v>
      </c>
      <c r="C652" s="995" t="s">
        <v>136</v>
      </c>
      <c r="D652" s="900">
        <f>SUM(E652:J652)</f>
        <v>0</v>
      </c>
      <c r="E652" s="996"/>
      <c r="F652" s="966"/>
      <c r="G652" s="966"/>
      <c r="H652" s="966"/>
      <c r="I652" s="966"/>
      <c r="J652" s="967"/>
      <c r="K652" s="869"/>
      <c r="L652" s="855">
        <v>1618</v>
      </c>
      <c r="M652" s="856">
        <v>1707</v>
      </c>
      <c r="N652" s="856">
        <v>1781</v>
      </c>
      <c r="O652" s="856">
        <v>1856</v>
      </c>
      <c r="P652" s="856"/>
      <c r="Q652" s="856"/>
      <c r="R652" s="856"/>
      <c r="S652" s="856"/>
      <c r="T652" s="856"/>
      <c r="U652" s="856"/>
      <c r="V652" s="856"/>
      <c r="W652" s="856"/>
      <c r="X652" s="856"/>
      <c r="Y652" s="856"/>
      <c r="Z652" s="856"/>
      <c r="AA652" s="856"/>
      <c r="AB652" s="856">
        <v>1913</v>
      </c>
      <c r="AC652" s="857">
        <v>1969</v>
      </c>
    </row>
    <row r="653" spans="1:29" x14ac:dyDescent="0.25">
      <c r="A653" s="968"/>
      <c r="B653" s="898" t="s">
        <v>175</v>
      </c>
      <c r="C653" s="995" t="s">
        <v>136</v>
      </c>
      <c r="D653" s="900">
        <f>SUM(E653:J653)</f>
        <v>0</v>
      </c>
      <c r="E653" s="996"/>
      <c r="F653" s="966"/>
      <c r="G653" s="966"/>
      <c r="H653" s="966"/>
      <c r="I653" s="966"/>
      <c r="J653" s="967"/>
      <c r="K653" s="869"/>
      <c r="L653" s="855">
        <v>1554</v>
      </c>
      <c r="M653" s="856">
        <v>1639</v>
      </c>
      <c r="N653" s="856">
        <v>1709</v>
      </c>
      <c r="O653" s="856">
        <v>1781</v>
      </c>
      <c r="P653" s="856"/>
      <c r="Q653" s="856"/>
      <c r="R653" s="856"/>
      <c r="S653" s="856"/>
      <c r="T653" s="856"/>
      <c r="U653" s="856"/>
      <c r="V653" s="856"/>
      <c r="W653" s="856"/>
      <c r="X653" s="856"/>
      <c r="Y653" s="856"/>
      <c r="Z653" s="856"/>
      <c r="AA653" s="856"/>
      <c r="AB653" s="856">
        <v>1835</v>
      </c>
      <c r="AC653" s="857">
        <v>1889</v>
      </c>
    </row>
    <row r="654" spans="1:29" ht="15.75" thickBot="1" x14ac:dyDescent="0.3">
      <c r="A654" s="969"/>
      <c r="B654" s="908" t="s">
        <v>138</v>
      </c>
      <c r="C654" s="997" t="s">
        <v>136</v>
      </c>
      <c r="D654" s="910">
        <f>SUM(E654:J654)</f>
        <v>0</v>
      </c>
      <c r="E654" s="998"/>
      <c r="F654" s="930"/>
      <c r="G654" s="930"/>
      <c r="H654" s="930"/>
      <c r="I654" s="930"/>
      <c r="J654" s="931"/>
      <c r="K654" s="869"/>
      <c r="L654" s="858">
        <v>1516</v>
      </c>
      <c r="M654" s="859">
        <v>1567</v>
      </c>
      <c r="N654" s="859">
        <v>1604</v>
      </c>
      <c r="O654" s="859">
        <v>1643</v>
      </c>
      <c r="P654" s="859"/>
      <c r="Q654" s="859"/>
      <c r="R654" s="859"/>
      <c r="S654" s="859"/>
      <c r="T654" s="859"/>
      <c r="U654" s="859"/>
      <c r="V654" s="859"/>
      <c r="W654" s="859"/>
      <c r="X654" s="859"/>
      <c r="Y654" s="859"/>
      <c r="Z654" s="859"/>
      <c r="AA654" s="859"/>
      <c r="AB654" s="859">
        <v>1663</v>
      </c>
      <c r="AC654" s="860">
        <v>1683</v>
      </c>
    </row>
    <row r="655" spans="1:29" x14ac:dyDescent="0.25">
      <c r="A655" s="973">
        <v>33</v>
      </c>
      <c r="B655" s="999" t="s">
        <v>359</v>
      </c>
      <c r="C655" s="993" t="s">
        <v>15</v>
      </c>
      <c r="D655" s="893">
        <f>SUM(E655:J655)</f>
        <v>0</v>
      </c>
      <c r="E655" s="994"/>
      <c r="F655" s="960"/>
      <c r="G655" s="960"/>
      <c r="H655" s="960"/>
      <c r="I655" s="960"/>
      <c r="J655" s="961"/>
      <c r="K655" s="869"/>
      <c r="L655" s="308">
        <v>2192</v>
      </c>
      <c r="M655" s="309">
        <v>2316</v>
      </c>
      <c r="N655" s="309">
        <v>2420</v>
      </c>
      <c r="O655" s="309">
        <v>2526</v>
      </c>
      <c r="P655" s="309"/>
      <c r="Q655" s="309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>
        <v>2605</v>
      </c>
      <c r="AC655" s="310">
        <v>2685</v>
      </c>
    </row>
    <row r="656" spans="1:29" x14ac:dyDescent="0.25">
      <c r="A656" s="968"/>
      <c r="B656" s="1000" t="s">
        <v>178</v>
      </c>
      <c r="C656" s="995" t="s">
        <v>15</v>
      </c>
      <c r="D656" s="900">
        <f>SUM(E656:J656)</f>
        <v>0</v>
      </c>
      <c r="E656" s="996"/>
      <c r="F656" s="966"/>
      <c r="G656" s="966"/>
      <c r="H656" s="966"/>
      <c r="I656" s="966"/>
      <c r="J656" s="967"/>
      <c r="K656" s="869"/>
      <c r="L656" s="855">
        <v>2069</v>
      </c>
      <c r="M656" s="856">
        <v>2186</v>
      </c>
      <c r="N656" s="856">
        <v>2283</v>
      </c>
      <c r="O656" s="856">
        <v>2383</v>
      </c>
      <c r="P656" s="856"/>
      <c r="Q656" s="856"/>
      <c r="R656" s="856"/>
      <c r="S656" s="856"/>
      <c r="T656" s="856"/>
      <c r="U656" s="856"/>
      <c r="V656" s="856"/>
      <c r="W656" s="856"/>
      <c r="X656" s="856"/>
      <c r="Y656" s="856"/>
      <c r="Z656" s="856"/>
      <c r="AA656" s="856"/>
      <c r="AB656" s="856">
        <v>2457</v>
      </c>
      <c r="AC656" s="857">
        <v>2532</v>
      </c>
    </row>
    <row r="657" spans="1:29" x14ac:dyDescent="0.25">
      <c r="A657" s="968"/>
      <c r="B657" s="1000" t="s">
        <v>179</v>
      </c>
      <c r="C657" s="995" t="s">
        <v>15</v>
      </c>
      <c r="D657" s="900">
        <f>SUM(E657:J657)</f>
        <v>0</v>
      </c>
      <c r="E657" s="996"/>
      <c r="F657" s="966"/>
      <c r="G657" s="966"/>
      <c r="H657" s="966"/>
      <c r="I657" s="966"/>
      <c r="J657" s="967"/>
      <c r="K657" s="869"/>
      <c r="L657" s="855">
        <v>1914</v>
      </c>
      <c r="M657" s="856">
        <v>2021</v>
      </c>
      <c r="N657" s="856">
        <v>2110</v>
      </c>
      <c r="O657" s="856">
        <v>2201</v>
      </c>
      <c r="P657" s="856"/>
      <c r="Q657" s="856"/>
      <c r="R657" s="856"/>
      <c r="S657" s="856"/>
      <c r="T657" s="856"/>
      <c r="U657" s="856"/>
      <c r="V657" s="856"/>
      <c r="W657" s="856"/>
      <c r="X657" s="856"/>
      <c r="Y657" s="856"/>
      <c r="Z657" s="856"/>
      <c r="AA657" s="856"/>
      <c r="AB657" s="856">
        <v>2269</v>
      </c>
      <c r="AC657" s="857">
        <v>2338</v>
      </c>
    </row>
    <row r="658" spans="1:29" ht="15.75" thickBot="1" x14ac:dyDescent="0.3">
      <c r="A658" s="969"/>
      <c r="B658" s="1001" t="s">
        <v>360</v>
      </c>
      <c r="C658" s="997" t="s">
        <v>15</v>
      </c>
      <c r="D658" s="910">
        <f>SUM(E658:J658)</f>
        <v>0</v>
      </c>
      <c r="E658" s="998"/>
      <c r="F658" s="930"/>
      <c r="G658" s="930"/>
      <c r="H658" s="930"/>
      <c r="I658" s="930"/>
      <c r="J658" s="931"/>
      <c r="K658" s="869"/>
      <c r="L658" s="858">
        <v>1604</v>
      </c>
      <c r="M658" s="859">
        <v>1662</v>
      </c>
      <c r="N658" s="859">
        <v>1703</v>
      </c>
      <c r="O658" s="859">
        <v>1747</v>
      </c>
      <c r="P658" s="859"/>
      <c r="Q658" s="859"/>
      <c r="R658" s="859"/>
      <c r="S658" s="859"/>
      <c r="T658" s="859"/>
      <c r="U658" s="859"/>
      <c r="V658" s="859"/>
      <c r="W658" s="859"/>
      <c r="X658" s="859"/>
      <c r="Y658" s="859"/>
      <c r="Z658" s="859"/>
      <c r="AA658" s="859"/>
      <c r="AB658" s="859">
        <v>1770</v>
      </c>
      <c r="AC658" s="860">
        <v>1793</v>
      </c>
    </row>
    <row r="659" spans="1:29" x14ac:dyDescent="0.25">
      <c r="A659" s="973">
        <v>34</v>
      </c>
      <c r="B659" s="992" t="s">
        <v>361</v>
      </c>
      <c r="C659" s="993" t="s">
        <v>195</v>
      </c>
      <c r="D659" s="893">
        <f>SUM(E659:J659)</f>
        <v>0</v>
      </c>
      <c r="E659" s="994"/>
      <c r="F659" s="960"/>
      <c r="G659" s="960"/>
      <c r="H659" s="960"/>
      <c r="I659" s="960"/>
      <c r="J659" s="961"/>
      <c r="K659" s="869"/>
      <c r="L659" s="308">
        <v>1914</v>
      </c>
      <c r="M659" s="309">
        <v>2021</v>
      </c>
      <c r="N659" s="309">
        <v>2110</v>
      </c>
      <c r="O659" s="309">
        <v>2201</v>
      </c>
      <c r="P659" s="309"/>
      <c r="Q659" s="309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>
        <v>2269</v>
      </c>
      <c r="AC659" s="310">
        <v>2338</v>
      </c>
    </row>
    <row r="660" spans="1:29" x14ac:dyDescent="0.25">
      <c r="A660" s="968"/>
      <c r="B660" s="1000" t="s">
        <v>179</v>
      </c>
      <c r="C660" s="995" t="s">
        <v>195</v>
      </c>
      <c r="D660" s="900">
        <f>SUM(E660:J660)</f>
        <v>0</v>
      </c>
      <c r="E660" s="996"/>
      <c r="F660" s="966"/>
      <c r="G660" s="966"/>
      <c r="H660" s="966"/>
      <c r="I660" s="966"/>
      <c r="J660" s="967"/>
      <c r="K660" s="869"/>
      <c r="L660" s="855">
        <v>1786</v>
      </c>
      <c r="M660" s="856">
        <v>1885</v>
      </c>
      <c r="N660" s="856">
        <v>1967</v>
      </c>
      <c r="O660" s="856">
        <v>2052</v>
      </c>
      <c r="P660" s="856"/>
      <c r="Q660" s="856"/>
      <c r="R660" s="856"/>
      <c r="S660" s="856"/>
      <c r="T660" s="856"/>
      <c r="U660" s="856"/>
      <c r="V660" s="856"/>
      <c r="W660" s="856"/>
      <c r="X660" s="856"/>
      <c r="Y660" s="856"/>
      <c r="Z660" s="856"/>
      <c r="AA660" s="856"/>
      <c r="AB660" s="856">
        <v>2115</v>
      </c>
      <c r="AC660" s="857">
        <v>2179</v>
      </c>
    </row>
    <row r="661" spans="1:29" x14ac:dyDescent="0.25">
      <c r="A661" s="968"/>
      <c r="B661" s="1000" t="s">
        <v>180</v>
      </c>
      <c r="C661" s="995" t="s">
        <v>195</v>
      </c>
      <c r="D661" s="900">
        <f>SUM(E661:J661)</f>
        <v>0</v>
      </c>
      <c r="E661" s="996"/>
      <c r="F661" s="966"/>
      <c r="G661" s="966"/>
      <c r="H661" s="966"/>
      <c r="I661" s="966"/>
      <c r="J661" s="967"/>
      <c r="K661" s="869"/>
      <c r="L661" s="855">
        <v>1617</v>
      </c>
      <c r="M661" s="856">
        <v>1706</v>
      </c>
      <c r="N661" s="856">
        <v>1780</v>
      </c>
      <c r="O661" s="856">
        <v>1855</v>
      </c>
      <c r="P661" s="856"/>
      <c r="Q661" s="856"/>
      <c r="R661" s="856"/>
      <c r="S661" s="856"/>
      <c r="T661" s="856"/>
      <c r="U661" s="856"/>
      <c r="V661" s="856"/>
      <c r="W661" s="856"/>
      <c r="X661" s="856"/>
      <c r="Y661" s="856"/>
      <c r="Z661" s="856"/>
      <c r="AA661" s="856"/>
      <c r="AB661" s="856">
        <v>1911</v>
      </c>
      <c r="AC661" s="857">
        <v>1968</v>
      </c>
    </row>
    <row r="662" spans="1:29" ht="15.75" thickBot="1" x14ac:dyDescent="0.3">
      <c r="A662" s="969"/>
      <c r="B662" s="1001" t="s">
        <v>138</v>
      </c>
      <c r="C662" s="997" t="s">
        <v>195</v>
      </c>
      <c r="D662" s="910">
        <f>SUM(E662:J662)</f>
        <v>0</v>
      </c>
      <c r="E662" s="998"/>
      <c r="F662" s="930"/>
      <c r="G662" s="930"/>
      <c r="H662" s="930"/>
      <c r="I662" s="930"/>
      <c r="J662" s="931"/>
      <c r="K662" s="869"/>
      <c r="L662" s="858">
        <v>1554</v>
      </c>
      <c r="M662" s="859">
        <v>1608</v>
      </c>
      <c r="N662" s="859">
        <v>1646</v>
      </c>
      <c r="O662" s="859">
        <v>1687</v>
      </c>
      <c r="P662" s="859"/>
      <c r="Q662" s="859"/>
      <c r="R662" s="859"/>
      <c r="S662" s="859"/>
      <c r="T662" s="859"/>
      <c r="U662" s="859"/>
      <c r="V662" s="859"/>
      <c r="W662" s="859"/>
      <c r="X662" s="859"/>
      <c r="Y662" s="859"/>
      <c r="Z662" s="859"/>
      <c r="AA662" s="859"/>
      <c r="AB662" s="859">
        <v>1708</v>
      </c>
      <c r="AC662" s="860">
        <v>1730</v>
      </c>
    </row>
    <row r="663" spans="1:29" x14ac:dyDescent="0.25">
      <c r="A663" s="973">
        <v>35</v>
      </c>
      <c r="B663" s="891" t="s">
        <v>362</v>
      </c>
      <c r="C663" s="993" t="s">
        <v>15</v>
      </c>
      <c r="D663" s="893">
        <f>SUM(E663:J663)</f>
        <v>0</v>
      </c>
      <c r="E663" s="994"/>
      <c r="F663" s="960"/>
      <c r="G663" s="960"/>
      <c r="H663" s="960"/>
      <c r="I663" s="960"/>
      <c r="J663" s="961"/>
      <c r="K663" s="869"/>
      <c r="L663" s="308">
        <v>2567</v>
      </c>
      <c r="M663" s="309">
        <v>2715</v>
      </c>
      <c r="N663" s="309">
        <v>2838</v>
      </c>
      <c r="O663" s="309">
        <v>2964</v>
      </c>
      <c r="P663" s="309"/>
      <c r="Q663" s="309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>
        <v>3058</v>
      </c>
      <c r="AC663" s="310">
        <v>3153</v>
      </c>
    </row>
    <row r="664" spans="1:29" x14ac:dyDescent="0.25">
      <c r="A664" s="968"/>
      <c r="B664" s="898" t="s">
        <v>363</v>
      </c>
      <c r="C664" s="995" t="s">
        <v>15</v>
      </c>
      <c r="D664" s="900">
        <f>SUM(E664:J664)</f>
        <v>0</v>
      </c>
      <c r="E664" s="996"/>
      <c r="F664" s="966"/>
      <c r="G664" s="966"/>
      <c r="H664" s="966"/>
      <c r="I664" s="966"/>
      <c r="J664" s="967"/>
      <c r="K664" s="869"/>
      <c r="L664" s="855">
        <v>2265</v>
      </c>
      <c r="M664" s="856">
        <v>2394</v>
      </c>
      <c r="N664" s="856">
        <v>2501</v>
      </c>
      <c r="O664" s="856">
        <v>2611</v>
      </c>
      <c r="P664" s="856"/>
      <c r="Q664" s="856"/>
      <c r="R664" s="856"/>
      <c r="S664" s="856"/>
      <c r="T664" s="856"/>
      <c r="U664" s="856"/>
      <c r="V664" s="856"/>
      <c r="W664" s="856"/>
      <c r="X664" s="856"/>
      <c r="Y664" s="856"/>
      <c r="Z664" s="856"/>
      <c r="AA664" s="856"/>
      <c r="AB664" s="856">
        <v>2693</v>
      </c>
      <c r="AC664" s="857">
        <v>2776</v>
      </c>
    </row>
    <row r="665" spans="1:29" x14ac:dyDescent="0.25">
      <c r="A665" s="968"/>
      <c r="B665" s="898" t="s">
        <v>200</v>
      </c>
      <c r="C665" s="995" t="s">
        <v>15</v>
      </c>
      <c r="D665" s="900">
        <f>SUM(E665:J665)</f>
        <v>0</v>
      </c>
      <c r="E665" s="996"/>
      <c r="F665" s="966"/>
      <c r="G665" s="966"/>
      <c r="H665" s="966"/>
      <c r="I665" s="966"/>
      <c r="J665" s="967"/>
      <c r="K665" s="869"/>
      <c r="L665" s="855">
        <v>1922</v>
      </c>
      <c r="M665" s="856">
        <v>2030</v>
      </c>
      <c r="N665" s="856">
        <v>2119</v>
      </c>
      <c r="O665" s="856">
        <v>2211</v>
      </c>
      <c r="P665" s="856"/>
      <c r="Q665" s="856"/>
      <c r="R665" s="856"/>
      <c r="S665" s="856"/>
      <c r="T665" s="856"/>
      <c r="U665" s="856"/>
      <c r="V665" s="856"/>
      <c r="W665" s="856"/>
      <c r="X665" s="856"/>
      <c r="Y665" s="856"/>
      <c r="Z665" s="856"/>
      <c r="AA665" s="856"/>
      <c r="AB665" s="856">
        <v>2279</v>
      </c>
      <c r="AC665" s="857">
        <v>2349</v>
      </c>
    </row>
    <row r="666" spans="1:29" ht="15.75" thickBot="1" x14ac:dyDescent="0.3">
      <c r="A666" s="969"/>
      <c r="B666" s="908" t="s">
        <v>364</v>
      </c>
      <c r="C666" s="997" t="s">
        <v>15</v>
      </c>
      <c r="D666" s="910">
        <f>SUM(E666:J666)</f>
        <v>0</v>
      </c>
      <c r="E666" s="998"/>
      <c r="F666" s="930"/>
      <c r="G666" s="930"/>
      <c r="H666" s="930"/>
      <c r="I666" s="930"/>
      <c r="J666" s="931"/>
      <c r="K666" s="869"/>
      <c r="L666" s="858">
        <v>1604</v>
      </c>
      <c r="M666" s="859">
        <v>1662</v>
      </c>
      <c r="N666" s="859">
        <v>1703</v>
      </c>
      <c r="O666" s="859">
        <v>1747</v>
      </c>
      <c r="P666" s="859"/>
      <c r="Q666" s="859"/>
      <c r="R666" s="859"/>
      <c r="S666" s="859"/>
      <c r="T666" s="859"/>
      <c r="U666" s="859"/>
      <c r="V666" s="859"/>
      <c r="W666" s="859"/>
      <c r="X666" s="859"/>
      <c r="Y666" s="859"/>
      <c r="Z666" s="859"/>
      <c r="AA666" s="859"/>
      <c r="AB666" s="859">
        <v>1770</v>
      </c>
      <c r="AC666" s="860">
        <v>1793</v>
      </c>
    </row>
    <row r="667" spans="1:29" ht="30" x14ac:dyDescent="0.25">
      <c r="A667" s="973">
        <v>36</v>
      </c>
      <c r="B667" s="992" t="s">
        <v>365</v>
      </c>
      <c r="C667" s="993" t="s">
        <v>15</v>
      </c>
      <c r="D667" s="893">
        <f>SUM(E667:J667)</f>
        <v>0</v>
      </c>
      <c r="E667" s="994"/>
      <c r="F667" s="960"/>
      <c r="G667" s="960"/>
      <c r="H667" s="960"/>
      <c r="I667" s="960"/>
      <c r="J667" s="961"/>
      <c r="K667" s="869"/>
      <c r="L667" s="308">
        <v>2140</v>
      </c>
      <c r="M667" s="309">
        <v>2261</v>
      </c>
      <c r="N667" s="309">
        <v>2362</v>
      </c>
      <c r="O667" s="309">
        <v>2465</v>
      </c>
      <c r="P667" s="309"/>
      <c r="Q667" s="309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>
        <v>2542</v>
      </c>
      <c r="AC667" s="310">
        <v>2620</v>
      </c>
    </row>
    <row r="668" spans="1:29" x14ac:dyDescent="0.25">
      <c r="A668" s="968"/>
      <c r="B668" s="1000" t="s">
        <v>179</v>
      </c>
      <c r="C668" s="995" t="s">
        <v>15</v>
      </c>
      <c r="D668" s="900">
        <f>SUM(E668:J668)</f>
        <v>0</v>
      </c>
      <c r="E668" s="996"/>
      <c r="F668" s="966"/>
      <c r="G668" s="966"/>
      <c r="H668" s="966"/>
      <c r="I668" s="966"/>
      <c r="J668" s="967"/>
      <c r="K668" s="869"/>
      <c r="L668" s="855">
        <v>1899</v>
      </c>
      <c r="M668" s="856">
        <v>2005</v>
      </c>
      <c r="N668" s="856">
        <v>2094</v>
      </c>
      <c r="O668" s="856">
        <v>2184</v>
      </c>
      <c r="P668" s="856"/>
      <c r="Q668" s="856"/>
      <c r="R668" s="856"/>
      <c r="S668" s="856"/>
      <c r="T668" s="856"/>
      <c r="U668" s="856"/>
      <c r="V668" s="856"/>
      <c r="W668" s="856"/>
      <c r="X668" s="856"/>
      <c r="Y668" s="856"/>
      <c r="Z668" s="856"/>
      <c r="AA668" s="856"/>
      <c r="AB668" s="856">
        <v>2252</v>
      </c>
      <c r="AC668" s="857">
        <v>2320</v>
      </c>
    </row>
    <row r="669" spans="1:29" x14ac:dyDescent="0.25">
      <c r="A669" s="968"/>
      <c r="B669" s="1000" t="s">
        <v>180</v>
      </c>
      <c r="C669" s="995" t="s">
        <v>15</v>
      </c>
      <c r="D669" s="900">
        <f>SUM(E669:J669)</f>
        <v>0</v>
      </c>
      <c r="E669" s="996"/>
      <c r="F669" s="966"/>
      <c r="G669" s="966"/>
      <c r="H669" s="966"/>
      <c r="I669" s="966"/>
      <c r="J669" s="967"/>
      <c r="K669" s="869"/>
      <c r="L669" s="855">
        <v>1868</v>
      </c>
      <c r="M669" s="856">
        <v>1972</v>
      </c>
      <c r="N669" s="856">
        <v>2059</v>
      </c>
      <c r="O669" s="856">
        <v>2147</v>
      </c>
      <c r="P669" s="856"/>
      <c r="Q669" s="856"/>
      <c r="R669" s="856"/>
      <c r="S669" s="856"/>
      <c r="T669" s="856"/>
      <c r="U669" s="856"/>
      <c r="V669" s="856"/>
      <c r="W669" s="856"/>
      <c r="X669" s="856"/>
      <c r="Y669" s="856"/>
      <c r="Z669" s="856"/>
      <c r="AA669" s="856"/>
      <c r="AB669" s="856">
        <v>2214</v>
      </c>
      <c r="AC669" s="857">
        <v>2281</v>
      </c>
    </row>
    <row r="670" spans="1:29" ht="15.75" thickBot="1" x14ac:dyDescent="0.3">
      <c r="A670" s="969"/>
      <c r="B670" s="1001" t="s">
        <v>138</v>
      </c>
      <c r="C670" s="997" t="s">
        <v>15</v>
      </c>
      <c r="D670" s="910">
        <f>SUM(E670:J670)</f>
        <v>0</v>
      </c>
      <c r="E670" s="998"/>
      <c r="F670" s="930"/>
      <c r="G670" s="930"/>
      <c r="H670" s="930"/>
      <c r="I670" s="930"/>
      <c r="J670" s="931"/>
      <c r="K670" s="869"/>
      <c r="L670" s="858">
        <v>1604</v>
      </c>
      <c r="M670" s="859">
        <v>1662</v>
      </c>
      <c r="N670" s="859">
        <v>1703</v>
      </c>
      <c r="O670" s="859">
        <v>1747</v>
      </c>
      <c r="P670" s="859"/>
      <c r="Q670" s="859"/>
      <c r="R670" s="859"/>
      <c r="S670" s="859"/>
      <c r="T670" s="859"/>
      <c r="U670" s="859"/>
      <c r="V670" s="859"/>
      <c r="W670" s="859"/>
      <c r="X670" s="859"/>
      <c r="Y670" s="859"/>
      <c r="Z670" s="859"/>
      <c r="AA670" s="859"/>
      <c r="AB670" s="859">
        <v>1770</v>
      </c>
      <c r="AC670" s="860">
        <v>1793</v>
      </c>
    </row>
    <row r="671" spans="1:29" x14ac:dyDescent="0.25">
      <c r="A671" s="973">
        <v>37</v>
      </c>
      <c r="B671" s="992" t="s">
        <v>366</v>
      </c>
      <c r="C671" s="993" t="s">
        <v>15</v>
      </c>
      <c r="D671" s="893">
        <f>SUM(E671:J671)</f>
        <v>0</v>
      </c>
      <c r="E671" s="994"/>
      <c r="F671" s="960"/>
      <c r="G671" s="960"/>
      <c r="H671" s="960"/>
      <c r="I671" s="960"/>
      <c r="J671" s="961"/>
      <c r="K671" s="869"/>
      <c r="L671" s="308">
        <v>2330</v>
      </c>
      <c r="M671" s="309">
        <v>2463</v>
      </c>
      <c r="N671" s="309">
        <v>2574</v>
      </c>
      <c r="O671" s="309">
        <v>2687</v>
      </c>
      <c r="P671" s="309"/>
      <c r="Q671" s="309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>
        <v>2772</v>
      </c>
      <c r="AC671" s="310">
        <v>2857</v>
      </c>
    </row>
    <row r="672" spans="1:29" x14ac:dyDescent="0.25">
      <c r="A672" s="968"/>
      <c r="B672" s="1000" t="s">
        <v>367</v>
      </c>
      <c r="C672" s="995" t="s">
        <v>15</v>
      </c>
      <c r="D672" s="900">
        <f>SUM(E672:J672)</f>
        <v>0</v>
      </c>
      <c r="E672" s="996"/>
      <c r="F672" s="966"/>
      <c r="G672" s="966"/>
      <c r="H672" s="966"/>
      <c r="I672" s="966"/>
      <c r="J672" s="967"/>
      <c r="K672" s="869"/>
      <c r="L672" s="855">
        <v>2097</v>
      </c>
      <c r="M672" s="856">
        <v>2216</v>
      </c>
      <c r="N672" s="856">
        <v>2314</v>
      </c>
      <c r="O672" s="856">
        <v>2416</v>
      </c>
      <c r="P672" s="856"/>
      <c r="Q672" s="856"/>
      <c r="R672" s="856"/>
      <c r="S672" s="856"/>
      <c r="T672" s="856"/>
      <c r="U672" s="856"/>
      <c r="V672" s="856"/>
      <c r="W672" s="856"/>
      <c r="X672" s="856"/>
      <c r="Y672" s="856"/>
      <c r="Z672" s="856"/>
      <c r="AA672" s="856"/>
      <c r="AB672" s="856">
        <v>2491</v>
      </c>
      <c r="AC672" s="857">
        <v>2567</v>
      </c>
    </row>
    <row r="673" spans="1:29" ht="15.75" thickBot="1" x14ac:dyDescent="0.3">
      <c r="A673" s="969"/>
      <c r="B673" s="1001" t="s">
        <v>368</v>
      </c>
      <c r="C673" s="997" t="s">
        <v>15</v>
      </c>
      <c r="D673" s="910">
        <f>SUM(E673:J673)</f>
        <v>0</v>
      </c>
      <c r="E673" s="998"/>
      <c r="F673" s="930"/>
      <c r="G673" s="930"/>
      <c r="H673" s="930"/>
      <c r="I673" s="930"/>
      <c r="J673" s="931"/>
      <c r="K673" s="869"/>
      <c r="L673" s="858">
        <v>1604</v>
      </c>
      <c r="M673" s="859">
        <v>1662</v>
      </c>
      <c r="N673" s="859">
        <v>1703</v>
      </c>
      <c r="O673" s="859">
        <v>1747</v>
      </c>
      <c r="P673" s="859"/>
      <c r="Q673" s="859"/>
      <c r="R673" s="859"/>
      <c r="S673" s="859"/>
      <c r="T673" s="859"/>
      <c r="U673" s="859"/>
      <c r="V673" s="859"/>
      <c r="W673" s="859"/>
      <c r="X673" s="859"/>
      <c r="Y673" s="859"/>
      <c r="Z673" s="859"/>
      <c r="AA673" s="859"/>
      <c r="AB673" s="859">
        <v>1770</v>
      </c>
      <c r="AC673" s="860">
        <v>1793</v>
      </c>
    </row>
    <row r="674" spans="1:29" x14ac:dyDescent="0.25">
      <c r="A674" s="1002">
        <v>38</v>
      </c>
      <c r="B674" s="1003" t="s">
        <v>369</v>
      </c>
      <c r="C674" s="1004" t="s">
        <v>15</v>
      </c>
      <c r="D674" s="1005">
        <f>SUM(E674:J674)</f>
        <v>0</v>
      </c>
      <c r="E674" s="1006"/>
      <c r="F674" s="1007"/>
      <c r="G674" s="1007"/>
      <c r="H674" s="1007"/>
      <c r="I674" s="1007"/>
      <c r="J674" s="1008"/>
      <c r="K674" s="869"/>
      <c r="L674" s="1009">
        <v>2093</v>
      </c>
      <c r="M674" s="1010">
        <v>2211</v>
      </c>
      <c r="N674" s="1010">
        <v>2309</v>
      </c>
      <c r="O674" s="1010">
        <v>2410</v>
      </c>
      <c r="P674" s="1010"/>
      <c r="Q674" s="1010"/>
      <c r="R674" s="1010"/>
      <c r="S674" s="1010"/>
      <c r="T674" s="1010"/>
      <c r="U674" s="1010"/>
      <c r="V674" s="1010"/>
      <c r="W674" s="1010"/>
      <c r="X674" s="1010"/>
      <c r="Y674" s="1010"/>
      <c r="Z674" s="1010"/>
      <c r="AA674" s="1010"/>
      <c r="AB674" s="1010">
        <v>2485</v>
      </c>
      <c r="AC674" s="1011">
        <v>2561</v>
      </c>
    </row>
    <row r="675" spans="1:29" x14ac:dyDescent="0.25">
      <c r="A675" s="1012"/>
      <c r="B675" s="1013" t="s">
        <v>179</v>
      </c>
      <c r="C675" s="1014" t="s">
        <v>15</v>
      </c>
      <c r="D675" s="1015">
        <f>SUM(E675:J675)</f>
        <v>0</v>
      </c>
      <c r="E675" s="1016"/>
      <c r="F675" s="1017"/>
      <c r="G675" s="1017"/>
      <c r="H675" s="1017"/>
      <c r="I675" s="1017"/>
      <c r="J675" s="1018"/>
      <c r="K675" s="869"/>
      <c r="L675" s="1019">
        <v>1939</v>
      </c>
      <c r="M675" s="1020">
        <v>2048</v>
      </c>
      <c r="N675" s="1020">
        <v>2138</v>
      </c>
      <c r="O675" s="1020">
        <v>2231</v>
      </c>
      <c r="P675" s="1020"/>
      <c r="Q675" s="1020"/>
      <c r="R675" s="1020"/>
      <c r="S675" s="1020"/>
      <c r="T675" s="1020"/>
      <c r="U675" s="1020"/>
      <c r="V675" s="1020"/>
      <c r="W675" s="1020"/>
      <c r="X675" s="1020"/>
      <c r="Y675" s="1020"/>
      <c r="Z675" s="1020"/>
      <c r="AA675" s="1020"/>
      <c r="AB675" s="1020">
        <v>2300</v>
      </c>
      <c r="AC675" s="1021">
        <v>2370</v>
      </c>
    </row>
    <row r="676" spans="1:29" x14ac:dyDescent="0.25">
      <c r="A676" s="1012"/>
      <c r="B676" s="1013" t="s">
        <v>180</v>
      </c>
      <c r="C676" s="1014" t="s">
        <v>15</v>
      </c>
      <c r="D676" s="1015">
        <f>SUM(E676:J676)</f>
        <v>0</v>
      </c>
      <c r="E676" s="1016"/>
      <c r="F676" s="1017"/>
      <c r="G676" s="1017"/>
      <c r="H676" s="1017"/>
      <c r="I676" s="1017"/>
      <c r="J676" s="1018"/>
      <c r="K676" s="869"/>
      <c r="L676" s="1019">
        <v>1836</v>
      </c>
      <c r="M676" s="1020">
        <v>1939</v>
      </c>
      <c r="N676" s="1020">
        <v>2024</v>
      </c>
      <c r="O676" s="1020">
        <v>2111</v>
      </c>
      <c r="P676" s="1020"/>
      <c r="Q676" s="1020"/>
      <c r="R676" s="1020"/>
      <c r="S676" s="1020"/>
      <c r="T676" s="1020"/>
      <c r="U676" s="1020"/>
      <c r="V676" s="1020"/>
      <c r="W676" s="1020"/>
      <c r="X676" s="1020"/>
      <c r="Y676" s="1020"/>
      <c r="Z676" s="1020"/>
      <c r="AA676" s="1020"/>
      <c r="AB676" s="1020">
        <v>2176</v>
      </c>
      <c r="AC676" s="1021">
        <v>2241</v>
      </c>
    </row>
    <row r="677" spans="1:29" ht="15.75" thickBot="1" x14ac:dyDescent="0.3">
      <c r="A677" s="1022"/>
      <c r="B677" s="1023" t="s">
        <v>370</v>
      </c>
      <c r="C677" s="1024" t="s">
        <v>15</v>
      </c>
      <c r="D677" s="1025">
        <f>SUM(E677:J677)</f>
        <v>0</v>
      </c>
      <c r="E677" s="1026"/>
      <c r="F677" s="1027"/>
      <c r="G677" s="1027"/>
      <c r="H677" s="1027"/>
      <c r="I677" s="1027"/>
      <c r="J677" s="1028"/>
      <c r="K677" s="869"/>
      <c r="L677" s="1029">
        <v>1635</v>
      </c>
      <c r="M677" s="1030">
        <v>1724</v>
      </c>
      <c r="N677" s="1030">
        <v>1799</v>
      </c>
      <c r="O677" s="1030">
        <v>1875</v>
      </c>
      <c r="P677" s="1030"/>
      <c r="Q677" s="1030"/>
      <c r="R677" s="1030"/>
      <c r="S677" s="1030"/>
      <c r="T677" s="1030"/>
      <c r="U677" s="1030"/>
      <c r="V677" s="1030"/>
      <c r="W677" s="1030"/>
      <c r="X677" s="1030"/>
      <c r="Y677" s="1030"/>
      <c r="Z677" s="1030"/>
      <c r="AA677" s="1030"/>
      <c r="AB677" s="1030">
        <v>1932</v>
      </c>
      <c r="AC677" s="1031">
        <v>1990</v>
      </c>
    </row>
    <row r="678" spans="1:29" x14ac:dyDescent="0.25">
      <c r="A678" s="973">
        <v>39</v>
      </c>
      <c r="B678" s="992" t="s">
        <v>185</v>
      </c>
      <c r="C678" s="993" t="s">
        <v>15</v>
      </c>
      <c r="D678" s="893">
        <f>SUM(E678:J678)</f>
        <v>0</v>
      </c>
      <c r="E678" s="994"/>
      <c r="F678" s="960"/>
      <c r="G678" s="960"/>
      <c r="H678" s="960"/>
      <c r="I678" s="960"/>
      <c r="J678" s="961"/>
      <c r="K678" s="869"/>
      <c r="L678" s="308">
        <v>1648</v>
      </c>
      <c r="M678" s="309">
        <v>1740</v>
      </c>
      <c r="N678" s="309">
        <v>1816</v>
      </c>
      <c r="O678" s="309">
        <v>1893</v>
      </c>
      <c r="P678" s="309"/>
      <c r="Q678" s="309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>
        <v>1949</v>
      </c>
      <c r="AC678" s="310">
        <v>2007</v>
      </c>
    </row>
    <row r="679" spans="1:29" ht="15.75" thickBot="1" x14ac:dyDescent="0.3">
      <c r="A679" s="969"/>
      <c r="B679" s="1001" t="s">
        <v>186</v>
      </c>
      <c r="C679" s="997" t="s">
        <v>15</v>
      </c>
      <c r="D679" s="910">
        <f>SUM(E679:J679)</f>
        <v>0</v>
      </c>
      <c r="E679" s="998"/>
      <c r="F679" s="930"/>
      <c r="G679" s="930"/>
      <c r="H679" s="930"/>
      <c r="I679" s="930"/>
      <c r="J679" s="931"/>
      <c r="K679" s="869"/>
      <c r="L679" s="858">
        <v>1604</v>
      </c>
      <c r="M679" s="859">
        <v>1662</v>
      </c>
      <c r="N679" s="859">
        <v>1703</v>
      </c>
      <c r="O679" s="859">
        <v>1747</v>
      </c>
      <c r="P679" s="859"/>
      <c r="Q679" s="859"/>
      <c r="R679" s="859"/>
      <c r="S679" s="859"/>
      <c r="T679" s="859"/>
      <c r="U679" s="859"/>
      <c r="V679" s="859"/>
      <c r="W679" s="859"/>
      <c r="X679" s="859"/>
      <c r="Y679" s="859"/>
      <c r="Z679" s="859"/>
      <c r="AA679" s="859"/>
      <c r="AB679" s="859">
        <v>1770</v>
      </c>
      <c r="AC679" s="860">
        <v>1793</v>
      </c>
    </row>
    <row r="680" spans="1:29" x14ac:dyDescent="0.25">
      <c r="A680" s="973">
        <v>40</v>
      </c>
      <c r="B680" s="992" t="s">
        <v>371</v>
      </c>
      <c r="C680" s="993" t="s">
        <v>136</v>
      </c>
      <c r="D680" s="893">
        <f>SUM(E680:J680)</f>
        <v>0</v>
      </c>
      <c r="E680" s="994"/>
      <c r="F680" s="960"/>
      <c r="G680" s="960"/>
      <c r="H680" s="960"/>
      <c r="I680" s="960"/>
      <c r="J680" s="961"/>
      <c r="K680" s="869"/>
      <c r="L680" s="308">
        <v>1524</v>
      </c>
      <c r="M680" s="309">
        <v>1607</v>
      </c>
      <c r="N680" s="309">
        <v>1676</v>
      </c>
      <c r="O680" s="309">
        <v>1746</v>
      </c>
      <c r="P680" s="309"/>
      <c r="Q680" s="309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>
        <v>1799</v>
      </c>
      <c r="AC680" s="310">
        <v>1851</v>
      </c>
    </row>
    <row r="681" spans="1:29" x14ac:dyDescent="0.25">
      <c r="A681" s="968"/>
      <c r="B681" s="1000" t="s">
        <v>174</v>
      </c>
      <c r="C681" s="995" t="s">
        <v>136</v>
      </c>
      <c r="D681" s="900">
        <f>SUM(E681:J681)</f>
        <v>0</v>
      </c>
      <c r="E681" s="996"/>
      <c r="F681" s="966"/>
      <c r="G681" s="966"/>
      <c r="H681" s="966"/>
      <c r="I681" s="966"/>
      <c r="J681" s="967"/>
      <c r="K681" s="869"/>
      <c r="L681" s="855">
        <v>1519</v>
      </c>
      <c r="M681" s="856">
        <v>1602</v>
      </c>
      <c r="N681" s="856">
        <v>1670</v>
      </c>
      <c r="O681" s="856">
        <v>1741</v>
      </c>
      <c r="P681" s="856"/>
      <c r="Q681" s="856"/>
      <c r="R681" s="856"/>
      <c r="S681" s="856"/>
      <c r="T681" s="856"/>
      <c r="U681" s="856"/>
      <c r="V681" s="856"/>
      <c r="W681" s="856"/>
      <c r="X681" s="856"/>
      <c r="Y681" s="856"/>
      <c r="Z681" s="856"/>
      <c r="AA681" s="856"/>
      <c r="AB681" s="856">
        <v>1793</v>
      </c>
      <c r="AC681" s="857">
        <v>1845</v>
      </c>
    </row>
    <row r="682" spans="1:29" ht="15.75" thickBot="1" x14ac:dyDescent="0.3">
      <c r="A682" s="969"/>
      <c r="B682" s="1001" t="s">
        <v>189</v>
      </c>
      <c r="C682" s="997" t="s">
        <v>136</v>
      </c>
      <c r="D682" s="910">
        <f>SUM(E682:J682)</f>
        <v>0</v>
      </c>
      <c r="E682" s="998"/>
      <c r="F682" s="930"/>
      <c r="G682" s="930"/>
      <c r="H682" s="930"/>
      <c r="I682" s="930"/>
      <c r="J682" s="931"/>
      <c r="K682" s="869"/>
      <c r="L682" s="858">
        <v>1516</v>
      </c>
      <c r="M682" s="859">
        <v>1567</v>
      </c>
      <c r="N682" s="859">
        <v>1604</v>
      </c>
      <c r="O682" s="859">
        <v>1643</v>
      </c>
      <c r="P682" s="859"/>
      <c r="Q682" s="859"/>
      <c r="R682" s="859"/>
      <c r="S682" s="859"/>
      <c r="T682" s="859"/>
      <c r="U682" s="859"/>
      <c r="V682" s="859"/>
      <c r="W682" s="859"/>
      <c r="X682" s="859"/>
      <c r="Y682" s="859"/>
      <c r="Z682" s="859"/>
      <c r="AA682" s="859"/>
      <c r="AB682" s="859">
        <v>1663</v>
      </c>
      <c r="AC682" s="860">
        <v>1683</v>
      </c>
    </row>
    <row r="683" spans="1:29" ht="30" x14ac:dyDescent="0.25">
      <c r="A683" s="973">
        <v>41</v>
      </c>
      <c r="B683" s="992" t="s">
        <v>372</v>
      </c>
      <c r="C683" s="993" t="s">
        <v>15</v>
      </c>
      <c r="D683" s="893">
        <f>SUM(E683:J683)</f>
        <v>0</v>
      </c>
      <c r="E683" s="994"/>
      <c r="F683" s="960"/>
      <c r="G683" s="960"/>
      <c r="H683" s="960"/>
      <c r="I683" s="960"/>
      <c r="J683" s="961"/>
      <c r="K683" s="869"/>
      <c r="L683" s="308">
        <v>2821</v>
      </c>
      <c r="M683" s="309">
        <v>2985</v>
      </c>
      <c r="N683" s="309">
        <v>3121</v>
      </c>
      <c r="O683" s="309">
        <v>3260</v>
      </c>
      <c r="P683" s="309"/>
      <c r="Q683" s="309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>
        <v>3364</v>
      </c>
      <c r="AC683" s="310">
        <v>3470</v>
      </c>
    </row>
    <row r="684" spans="1:29" x14ac:dyDescent="0.25">
      <c r="A684" s="968"/>
      <c r="B684" s="1000" t="s">
        <v>179</v>
      </c>
      <c r="C684" s="995" t="s">
        <v>15</v>
      </c>
      <c r="D684" s="900">
        <f>SUM(E684:J684)</f>
        <v>0</v>
      </c>
      <c r="E684" s="996"/>
      <c r="F684" s="966"/>
      <c r="G684" s="966"/>
      <c r="H684" s="966"/>
      <c r="I684" s="966"/>
      <c r="J684" s="967"/>
      <c r="K684" s="869"/>
      <c r="L684" s="855">
        <v>2599</v>
      </c>
      <c r="M684" s="856">
        <v>2749</v>
      </c>
      <c r="N684" s="856">
        <v>2873</v>
      </c>
      <c r="O684" s="856">
        <v>3001</v>
      </c>
      <c r="P684" s="856"/>
      <c r="Q684" s="856"/>
      <c r="R684" s="856"/>
      <c r="S684" s="856"/>
      <c r="T684" s="856"/>
      <c r="U684" s="856"/>
      <c r="V684" s="856"/>
      <c r="W684" s="856"/>
      <c r="X684" s="856"/>
      <c r="Y684" s="856"/>
      <c r="Z684" s="856"/>
      <c r="AA684" s="856"/>
      <c r="AB684" s="856">
        <v>3096</v>
      </c>
      <c r="AC684" s="857">
        <v>3193</v>
      </c>
    </row>
    <row r="685" spans="1:29" x14ac:dyDescent="0.25">
      <c r="A685" s="968"/>
      <c r="B685" s="1000" t="s">
        <v>180</v>
      </c>
      <c r="C685" s="995" t="s">
        <v>15</v>
      </c>
      <c r="D685" s="900">
        <f>SUM(E685:J685)</f>
        <v>0</v>
      </c>
      <c r="E685" s="996"/>
      <c r="F685" s="966"/>
      <c r="G685" s="966"/>
      <c r="H685" s="966"/>
      <c r="I685" s="966"/>
      <c r="J685" s="967"/>
      <c r="K685" s="869"/>
      <c r="L685" s="855">
        <v>2431</v>
      </c>
      <c r="M685" s="856">
        <v>2570</v>
      </c>
      <c r="N685" s="856">
        <v>2686</v>
      </c>
      <c r="O685" s="856">
        <v>2805</v>
      </c>
      <c r="P685" s="856"/>
      <c r="Q685" s="856"/>
      <c r="R685" s="856"/>
      <c r="S685" s="856"/>
      <c r="T685" s="856"/>
      <c r="U685" s="856"/>
      <c r="V685" s="856"/>
      <c r="W685" s="856"/>
      <c r="X685" s="856"/>
      <c r="Y685" s="856"/>
      <c r="Z685" s="856"/>
      <c r="AA685" s="856"/>
      <c r="AB685" s="856">
        <v>2893</v>
      </c>
      <c r="AC685" s="857">
        <v>2983</v>
      </c>
    </row>
    <row r="686" spans="1:29" ht="15.75" thickBot="1" x14ac:dyDescent="0.3">
      <c r="A686" s="969"/>
      <c r="B686" s="1001" t="s">
        <v>138</v>
      </c>
      <c r="C686" s="997" t="s">
        <v>15</v>
      </c>
      <c r="D686" s="910">
        <f>SUM(E686:J686)</f>
        <v>0</v>
      </c>
      <c r="E686" s="998"/>
      <c r="F686" s="930"/>
      <c r="G686" s="930"/>
      <c r="H686" s="930"/>
      <c r="I686" s="930"/>
      <c r="J686" s="931"/>
      <c r="K686" s="869"/>
      <c r="L686" s="858">
        <v>1604</v>
      </c>
      <c r="M686" s="859">
        <v>1662</v>
      </c>
      <c r="N686" s="859">
        <v>1703</v>
      </c>
      <c r="O686" s="859">
        <v>1747</v>
      </c>
      <c r="P686" s="859"/>
      <c r="Q686" s="859"/>
      <c r="R686" s="859"/>
      <c r="S686" s="859"/>
      <c r="T686" s="859"/>
      <c r="U686" s="859"/>
      <c r="V686" s="859"/>
      <c r="W686" s="859"/>
      <c r="X686" s="859"/>
      <c r="Y686" s="859"/>
      <c r="Z686" s="859"/>
      <c r="AA686" s="859"/>
      <c r="AB686" s="859">
        <v>1770</v>
      </c>
      <c r="AC686" s="860">
        <v>1793</v>
      </c>
    </row>
    <row r="687" spans="1:29" ht="45" x14ac:dyDescent="0.25">
      <c r="A687" s="973">
        <v>42</v>
      </c>
      <c r="B687" s="992" t="s">
        <v>373</v>
      </c>
      <c r="C687" s="993" t="s">
        <v>15</v>
      </c>
      <c r="D687" s="893">
        <f>SUM(E687:J687)</f>
        <v>0</v>
      </c>
      <c r="E687" s="994"/>
      <c r="F687" s="960"/>
      <c r="G687" s="960"/>
      <c r="H687" s="960"/>
      <c r="I687" s="960"/>
      <c r="J687" s="961"/>
      <c r="K687" s="869"/>
      <c r="L687" s="308">
        <v>2544</v>
      </c>
      <c r="M687" s="309">
        <v>2691</v>
      </c>
      <c r="N687" s="309">
        <v>2813</v>
      </c>
      <c r="O687" s="309">
        <v>2937</v>
      </c>
      <c r="P687" s="309"/>
      <c r="Q687" s="309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>
        <v>3031</v>
      </c>
      <c r="AC687" s="310">
        <v>3125</v>
      </c>
    </row>
    <row r="688" spans="1:29" x14ac:dyDescent="0.25">
      <c r="A688" s="968"/>
      <c r="B688" s="1000" t="s">
        <v>179</v>
      </c>
      <c r="C688" s="995" t="s">
        <v>15</v>
      </c>
      <c r="D688" s="900">
        <f>SUM(E688:J688)</f>
        <v>0</v>
      </c>
      <c r="E688" s="996"/>
      <c r="F688" s="966"/>
      <c r="G688" s="966"/>
      <c r="H688" s="966"/>
      <c r="I688" s="966"/>
      <c r="J688" s="967"/>
      <c r="K688" s="869"/>
      <c r="L688" s="855">
        <v>2418</v>
      </c>
      <c r="M688" s="856">
        <v>2556</v>
      </c>
      <c r="N688" s="856">
        <v>2671</v>
      </c>
      <c r="O688" s="856">
        <v>2790</v>
      </c>
      <c r="P688" s="856"/>
      <c r="Q688" s="856"/>
      <c r="R688" s="856"/>
      <c r="S688" s="856"/>
      <c r="T688" s="856"/>
      <c r="U688" s="856"/>
      <c r="V688" s="856"/>
      <c r="W688" s="856"/>
      <c r="X688" s="856"/>
      <c r="Y688" s="856"/>
      <c r="Z688" s="856"/>
      <c r="AA688" s="856"/>
      <c r="AB688" s="856">
        <v>2878</v>
      </c>
      <c r="AC688" s="857">
        <v>2967</v>
      </c>
    </row>
    <row r="689" spans="1:29" x14ac:dyDescent="0.25">
      <c r="A689" s="968"/>
      <c r="B689" s="1000" t="s">
        <v>180</v>
      </c>
      <c r="C689" s="995" t="s">
        <v>15</v>
      </c>
      <c r="D689" s="900">
        <f>SUM(E689:J689)</f>
        <v>0</v>
      </c>
      <c r="E689" s="996"/>
      <c r="F689" s="966"/>
      <c r="G689" s="966"/>
      <c r="H689" s="966"/>
      <c r="I689" s="966"/>
      <c r="J689" s="967"/>
      <c r="K689" s="869"/>
      <c r="L689" s="855">
        <v>2156</v>
      </c>
      <c r="M689" s="856">
        <v>2279</v>
      </c>
      <c r="N689" s="856">
        <v>2380</v>
      </c>
      <c r="O689" s="856">
        <v>2484</v>
      </c>
      <c r="P689" s="856"/>
      <c r="Q689" s="856"/>
      <c r="R689" s="856"/>
      <c r="S689" s="856"/>
      <c r="T689" s="856"/>
      <c r="U689" s="856"/>
      <c r="V689" s="856"/>
      <c r="W689" s="856"/>
      <c r="X689" s="856"/>
      <c r="Y689" s="856"/>
      <c r="Z689" s="856"/>
      <c r="AA689" s="856"/>
      <c r="AB689" s="856">
        <v>2562</v>
      </c>
      <c r="AC689" s="857">
        <v>2641</v>
      </c>
    </row>
    <row r="690" spans="1:29" ht="15.75" thickBot="1" x14ac:dyDescent="0.3">
      <c r="A690" s="969"/>
      <c r="B690" s="1001" t="s">
        <v>138</v>
      </c>
      <c r="C690" s="997" t="s">
        <v>15</v>
      </c>
      <c r="D690" s="910">
        <f>SUM(E690:J690)</f>
        <v>0</v>
      </c>
      <c r="E690" s="998"/>
      <c r="F690" s="930"/>
      <c r="G690" s="930"/>
      <c r="H690" s="930"/>
      <c r="I690" s="930"/>
      <c r="J690" s="931"/>
      <c r="K690" s="869"/>
      <c r="L690" s="858">
        <v>1604</v>
      </c>
      <c r="M690" s="859">
        <v>1662</v>
      </c>
      <c r="N690" s="859">
        <v>1703</v>
      </c>
      <c r="O690" s="859">
        <v>1747</v>
      </c>
      <c r="P690" s="859"/>
      <c r="Q690" s="859"/>
      <c r="R690" s="859"/>
      <c r="S690" s="859"/>
      <c r="T690" s="859"/>
      <c r="U690" s="859"/>
      <c r="V690" s="859"/>
      <c r="W690" s="859"/>
      <c r="X690" s="859"/>
      <c r="Y690" s="859"/>
      <c r="Z690" s="859"/>
      <c r="AA690" s="859"/>
      <c r="AB690" s="859">
        <v>1770</v>
      </c>
      <c r="AC690" s="860">
        <v>1793</v>
      </c>
    </row>
    <row r="691" spans="1:29" ht="30" x14ac:dyDescent="0.25">
      <c r="A691" s="973">
        <v>43</v>
      </c>
      <c r="B691" s="992" t="s">
        <v>374</v>
      </c>
      <c r="C691" s="993" t="s">
        <v>15</v>
      </c>
      <c r="D691" s="893">
        <f>SUM(E691:J691)</f>
        <v>0</v>
      </c>
      <c r="E691" s="994"/>
      <c r="F691" s="960"/>
      <c r="G691" s="960"/>
      <c r="H691" s="960"/>
      <c r="I691" s="960"/>
      <c r="J691" s="961"/>
      <c r="K691" s="869"/>
      <c r="L691" s="308">
        <v>2641</v>
      </c>
      <c r="M691" s="309">
        <v>2793</v>
      </c>
      <c r="N691" s="309">
        <v>2920</v>
      </c>
      <c r="O691" s="309">
        <v>3050</v>
      </c>
      <c r="P691" s="309"/>
      <c r="Q691" s="309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>
        <v>3147</v>
      </c>
      <c r="AC691" s="310">
        <v>3245</v>
      </c>
    </row>
    <row r="692" spans="1:29" x14ac:dyDescent="0.25">
      <c r="A692" s="968"/>
      <c r="B692" s="1000" t="s">
        <v>179</v>
      </c>
      <c r="C692" s="995" t="s">
        <v>15</v>
      </c>
      <c r="D692" s="900">
        <f>SUM(E692:J692)</f>
        <v>0</v>
      </c>
      <c r="E692" s="996"/>
      <c r="F692" s="966"/>
      <c r="G692" s="966"/>
      <c r="H692" s="966"/>
      <c r="I692" s="966"/>
      <c r="J692" s="967"/>
      <c r="K692" s="869"/>
      <c r="L692" s="855">
        <v>2236</v>
      </c>
      <c r="M692" s="856">
        <v>2364</v>
      </c>
      <c r="N692" s="856">
        <v>2469</v>
      </c>
      <c r="O692" s="856">
        <v>2578</v>
      </c>
      <c r="P692" s="856"/>
      <c r="Q692" s="856"/>
      <c r="R692" s="856"/>
      <c r="S692" s="856"/>
      <c r="T692" s="856"/>
      <c r="U692" s="856"/>
      <c r="V692" s="856"/>
      <c r="W692" s="856"/>
      <c r="X692" s="856"/>
      <c r="Y692" s="856"/>
      <c r="Z692" s="856"/>
      <c r="AA692" s="856"/>
      <c r="AB692" s="856">
        <v>2658</v>
      </c>
      <c r="AC692" s="857">
        <v>2741</v>
      </c>
    </row>
    <row r="693" spans="1:29" x14ac:dyDescent="0.25">
      <c r="A693" s="968"/>
      <c r="B693" s="1000" t="s">
        <v>180</v>
      </c>
      <c r="C693" s="995" t="s">
        <v>15</v>
      </c>
      <c r="D693" s="900">
        <f>SUM(E693:J693)</f>
        <v>0</v>
      </c>
      <c r="E693" s="996"/>
      <c r="F693" s="966"/>
      <c r="G693" s="966"/>
      <c r="H693" s="966"/>
      <c r="I693" s="966"/>
      <c r="J693" s="967"/>
      <c r="K693" s="869"/>
      <c r="L693" s="855">
        <v>1930</v>
      </c>
      <c r="M693" s="856">
        <v>2039</v>
      </c>
      <c r="N693" s="856">
        <v>2128</v>
      </c>
      <c r="O693" s="856">
        <v>2221</v>
      </c>
      <c r="P693" s="856"/>
      <c r="Q693" s="856"/>
      <c r="R693" s="856"/>
      <c r="S693" s="856"/>
      <c r="T693" s="856"/>
      <c r="U693" s="856"/>
      <c r="V693" s="856"/>
      <c r="W693" s="856"/>
      <c r="X693" s="856"/>
      <c r="Y693" s="856"/>
      <c r="Z693" s="856"/>
      <c r="AA693" s="856"/>
      <c r="AB693" s="856">
        <v>2289</v>
      </c>
      <c r="AC693" s="857">
        <v>2359</v>
      </c>
    </row>
    <row r="694" spans="1:29" ht="15.75" thickBot="1" x14ac:dyDescent="0.3">
      <c r="A694" s="969"/>
      <c r="B694" s="1001" t="s">
        <v>138</v>
      </c>
      <c r="C694" s="997" t="s">
        <v>15</v>
      </c>
      <c r="D694" s="910">
        <f>SUM(E694:J694)</f>
        <v>0</v>
      </c>
      <c r="E694" s="998"/>
      <c r="F694" s="930"/>
      <c r="G694" s="930"/>
      <c r="H694" s="930"/>
      <c r="I694" s="930"/>
      <c r="J694" s="931"/>
      <c r="K694" s="869"/>
      <c r="L694" s="858">
        <v>1604</v>
      </c>
      <c r="M694" s="859">
        <v>1662</v>
      </c>
      <c r="N694" s="859">
        <v>1703</v>
      </c>
      <c r="O694" s="859">
        <v>1747</v>
      </c>
      <c r="P694" s="859"/>
      <c r="Q694" s="859"/>
      <c r="R694" s="859"/>
      <c r="S694" s="859"/>
      <c r="T694" s="859"/>
      <c r="U694" s="859"/>
      <c r="V694" s="859"/>
      <c r="W694" s="859"/>
      <c r="X694" s="859"/>
      <c r="Y694" s="859"/>
      <c r="Z694" s="859"/>
      <c r="AA694" s="859"/>
      <c r="AB694" s="859">
        <v>1770</v>
      </c>
      <c r="AC694" s="860">
        <v>1793</v>
      </c>
    </row>
    <row r="695" spans="1:29" ht="30" x14ac:dyDescent="0.25">
      <c r="A695" s="973">
        <v>44</v>
      </c>
      <c r="B695" s="992" t="s">
        <v>375</v>
      </c>
      <c r="C695" s="993"/>
      <c r="D695" s="893">
        <f>SUM(E695:J695)</f>
        <v>0</v>
      </c>
      <c r="E695" s="994"/>
      <c r="F695" s="960"/>
      <c r="G695" s="960"/>
      <c r="H695" s="960"/>
      <c r="I695" s="960"/>
      <c r="J695" s="961"/>
      <c r="K695" s="869"/>
      <c r="L695" s="308">
        <v>1562</v>
      </c>
      <c r="M695" s="309">
        <v>1647</v>
      </c>
      <c r="N695" s="309">
        <v>1718</v>
      </c>
      <c r="O695" s="309">
        <v>1790</v>
      </c>
      <c r="P695" s="309"/>
      <c r="Q695" s="309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>
        <v>1844</v>
      </c>
      <c r="AC695" s="310">
        <v>1899</v>
      </c>
    </row>
    <row r="696" spans="1:29" x14ac:dyDescent="0.25">
      <c r="A696" s="968"/>
      <c r="B696" s="1000" t="s">
        <v>376</v>
      </c>
      <c r="C696" s="995"/>
      <c r="D696" s="900">
        <f>SUM(E696:J696)</f>
        <v>0</v>
      </c>
      <c r="E696" s="996"/>
      <c r="F696" s="966"/>
      <c r="G696" s="966"/>
      <c r="H696" s="966"/>
      <c r="I696" s="966"/>
      <c r="J696" s="967"/>
      <c r="K696" s="869"/>
      <c r="L696" s="855">
        <v>1544</v>
      </c>
      <c r="M696" s="856">
        <v>1628</v>
      </c>
      <c r="N696" s="856">
        <v>1698</v>
      </c>
      <c r="O696" s="856">
        <v>1769</v>
      </c>
      <c r="P696" s="856"/>
      <c r="Q696" s="856"/>
      <c r="R696" s="856"/>
      <c r="S696" s="856"/>
      <c r="T696" s="856"/>
      <c r="U696" s="856"/>
      <c r="V696" s="856"/>
      <c r="W696" s="856"/>
      <c r="X696" s="856"/>
      <c r="Y696" s="856"/>
      <c r="Z696" s="856"/>
      <c r="AA696" s="856"/>
      <c r="AB696" s="856">
        <v>1823</v>
      </c>
      <c r="AC696" s="857">
        <v>1876</v>
      </c>
    </row>
    <row r="697" spans="1:29" x14ac:dyDescent="0.25">
      <c r="A697" s="968"/>
      <c r="B697" s="1000" t="s">
        <v>377</v>
      </c>
      <c r="C697" s="995"/>
      <c r="D697" s="900">
        <f>SUM(E697:J697)</f>
        <v>0</v>
      </c>
      <c r="E697" s="996"/>
      <c r="F697" s="966"/>
      <c r="G697" s="966"/>
      <c r="H697" s="966"/>
      <c r="I697" s="966"/>
      <c r="J697" s="967"/>
      <c r="K697" s="869"/>
      <c r="L697" s="855">
        <v>1529</v>
      </c>
      <c r="M697" s="856">
        <v>1612</v>
      </c>
      <c r="N697" s="856">
        <v>1681</v>
      </c>
      <c r="O697" s="856">
        <v>1752</v>
      </c>
      <c r="P697" s="856"/>
      <c r="Q697" s="856"/>
      <c r="R697" s="856"/>
      <c r="S697" s="856"/>
      <c r="T697" s="856"/>
      <c r="U697" s="856"/>
      <c r="V697" s="856"/>
      <c r="W697" s="856"/>
      <c r="X697" s="856"/>
      <c r="Y697" s="856"/>
      <c r="Z697" s="856"/>
      <c r="AA697" s="856"/>
      <c r="AB697" s="856">
        <v>1805</v>
      </c>
      <c r="AC697" s="857">
        <v>1858</v>
      </c>
    </row>
    <row r="698" spans="1:29" ht="15.75" thickBot="1" x14ac:dyDescent="0.3">
      <c r="A698" s="969"/>
      <c r="B698" s="1001" t="s">
        <v>138</v>
      </c>
      <c r="C698" s="997"/>
      <c r="D698" s="910">
        <f>SUM(E698:J698)</f>
        <v>0</v>
      </c>
      <c r="E698" s="998"/>
      <c r="F698" s="930"/>
      <c r="G698" s="930"/>
      <c r="H698" s="930"/>
      <c r="I698" s="930"/>
      <c r="J698" s="931"/>
      <c r="K698" s="869"/>
      <c r="L698" s="858">
        <v>1516</v>
      </c>
      <c r="M698" s="859">
        <v>1567</v>
      </c>
      <c r="N698" s="859">
        <v>1604</v>
      </c>
      <c r="O698" s="859">
        <v>1643</v>
      </c>
      <c r="P698" s="859"/>
      <c r="Q698" s="859"/>
      <c r="R698" s="859"/>
      <c r="S698" s="859"/>
      <c r="T698" s="859"/>
      <c r="U698" s="859"/>
      <c r="V698" s="859"/>
      <c r="W698" s="859"/>
      <c r="X698" s="859"/>
      <c r="Y698" s="859"/>
      <c r="Z698" s="859"/>
      <c r="AA698" s="859"/>
      <c r="AB698" s="859">
        <v>1663</v>
      </c>
      <c r="AC698" s="860">
        <v>1683</v>
      </c>
    </row>
    <row r="699" spans="1:29" ht="30" x14ac:dyDescent="0.25">
      <c r="A699" s="973">
        <v>45</v>
      </c>
      <c r="B699" s="992" t="s">
        <v>378</v>
      </c>
      <c r="C699" s="993" t="s">
        <v>15</v>
      </c>
      <c r="D699" s="893">
        <f>SUM(E699:J699)</f>
        <v>0</v>
      </c>
      <c r="E699" s="994"/>
      <c r="F699" s="960"/>
      <c r="G699" s="960"/>
      <c r="H699" s="960"/>
      <c r="I699" s="960"/>
      <c r="J699" s="961"/>
      <c r="K699" s="869"/>
      <c r="L699" s="308">
        <v>2285</v>
      </c>
      <c r="M699" s="309">
        <v>2416</v>
      </c>
      <c r="N699" s="309">
        <v>2524</v>
      </c>
      <c r="O699" s="309">
        <v>2635</v>
      </c>
      <c r="P699" s="309"/>
      <c r="Q699" s="309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>
        <v>2718</v>
      </c>
      <c r="AC699" s="310">
        <v>2802</v>
      </c>
    </row>
    <row r="700" spans="1:29" x14ac:dyDescent="0.25">
      <c r="A700" s="968"/>
      <c r="B700" s="1000" t="s">
        <v>179</v>
      </c>
      <c r="C700" s="995" t="s">
        <v>15</v>
      </c>
      <c r="D700" s="900">
        <f>SUM(E700:J700)</f>
        <v>0</v>
      </c>
      <c r="E700" s="996"/>
      <c r="F700" s="966"/>
      <c r="G700" s="966"/>
      <c r="H700" s="966"/>
      <c r="I700" s="966"/>
      <c r="J700" s="967"/>
      <c r="K700" s="869"/>
      <c r="L700" s="855">
        <v>1983</v>
      </c>
      <c r="M700" s="856">
        <v>2095</v>
      </c>
      <c r="N700" s="856">
        <v>2187</v>
      </c>
      <c r="O700" s="856">
        <v>2282</v>
      </c>
      <c r="P700" s="856"/>
      <c r="Q700" s="856"/>
      <c r="R700" s="856"/>
      <c r="S700" s="856"/>
      <c r="T700" s="856"/>
      <c r="U700" s="856"/>
      <c r="V700" s="856"/>
      <c r="W700" s="856"/>
      <c r="X700" s="856"/>
      <c r="Y700" s="856"/>
      <c r="Z700" s="856"/>
      <c r="AA700" s="856"/>
      <c r="AB700" s="856">
        <v>2353</v>
      </c>
      <c r="AC700" s="857">
        <v>2424</v>
      </c>
    </row>
    <row r="701" spans="1:29" x14ac:dyDescent="0.25">
      <c r="A701" s="968"/>
      <c r="B701" s="1000" t="s">
        <v>180</v>
      </c>
      <c r="C701" s="995" t="s">
        <v>15</v>
      </c>
      <c r="D701" s="900">
        <f>SUM(E701:J701)</f>
        <v>0</v>
      </c>
      <c r="E701" s="996"/>
      <c r="F701" s="966"/>
      <c r="G701" s="966"/>
      <c r="H701" s="966"/>
      <c r="I701" s="966"/>
      <c r="J701" s="967"/>
      <c r="K701" s="869"/>
      <c r="L701" s="855">
        <v>1868</v>
      </c>
      <c r="M701" s="856">
        <v>1972</v>
      </c>
      <c r="N701" s="856">
        <v>2059</v>
      </c>
      <c r="O701" s="856">
        <v>2147</v>
      </c>
      <c r="P701" s="856"/>
      <c r="Q701" s="856"/>
      <c r="R701" s="856"/>
      <c r="S701" s="856"/>
      <c r="T701" s="856"/>
      <c r="U701" s="856"/>
      <c r="V701" s="856"/>
      <c r="W701" s="856"/>
      <c r="X701" s="856"/>
      <c r="Y701" s="856"/>
      <c r="Z701" s="856"/>
      <c r="AA701" s="856"/>
      <c r="AB701" s="856">
        <v>2214</v>
      </c>
      <c r="AC701" s="857">
        <v>2281</v>
      </c>
    </row>
    <row r="702" spans="1:29" ht="15.75" thickBot="1" x14ac:dyDescent="0.3">
      <c r="A702" s="969"/>
      <c r="B702" s="1001" t="s">
        <v>138</v>
      </c>
      <c r="C702" s="997" t="s">
        <v>15</v>
      </c>
      <c r="D702" s="910">
        <f>SUM(E702:J702)</f>
        <v>0</v>
      </c>
      <c r="E702" s="998"/>
      <c r="F702" s="930"/>
      <c r="G702" s="930"/>
      <c r="H702" s="930"/>
      <c r="I702" s="930"/>
      <c r="J702" s="931"/>
      <c r="K702" s="869"/>
      <c r="L702" s="858">
        <v>1604</v>
      </c>
      <c r="M702" s="859">
        <v>1662</v>
      </c>
      <c r="N702" s="859">
        <v>1703</v>
      </c>
      <c r="O702" s="859">
        <v>1747</v>
      </c>
      <c r="P702" s="859"/>
      <c r="Q702" s="859"/>
      <c r="R702" s="859"/>
      <c r="S702" s="859"/>
      <c r="T702" s="859"/>
      <c r="U702" s="859"/>
      <c r="V702" s="859"/>
      <c r="W702" s="859"/>
      <c r="X702" s="859"/>
      <c r="Y702" s="859"/>
      <c r="Z702" s="859"/>
      <c r="AA702" s="859"/>
      <c r="AB702" s="859">
        <v>1770</v>
      </c>
      <c r="AC702" s="860">
        <v>1793</v>
      </c>
    </row>
    <row r="703" spans="1:29" ht="30" x14ac:dyDescent="0.25">
      <c r="A703" s="973">
        <v>46</v>
      </c>
      <c r="B703" s="992" t="s">
        <v>379</v>
      </c>
      <c r="C703" s="993"/>
      <c r="D703" s="893">
        <f>SUM(E703:J703)</f>
        <v>0</v>
      </c>
      <c r="E703" s="994"/>
      <c r="F703" s="960"/>
      <c r="G703" s="960"/>
      <c r="H703" s="960"/>
      <c r="I703" s="960"/>
      <c r="J703" s="961"/>
      <c r="K703" s="869"/>
      <c r="L703" s="308">
        <v>1755</v>
      </c>
      <c r="M703" s="309">
        <v>1852</v>
      </c>
      <c r="N703" s="309">
        <v>1933</v>
      </c>
      <c r="O703" s="309">
        <v>2016</v>
      </c>
      <c r="P703" s="309"/>
      <c r="Q703" s="309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>
        <v>2078</v>
      </c>
      <c r="AC703" s="310">
        <v>2140</v>
      </c>
    </row>
    <row r="704" spans="1:29" x14ac:dyDescent="0.25">
      <c r="A704" s="968"/>
      <c r="B704" s="1000" t="s">
        <v>380</v>
      </c>
      <c r="C704" s="995"/>
      <c r="D704" s="900">
        <f>SUM(E704:J704)</f>
        <v>0</v>
      </c>
      <c r="E704" s="996"/>
      <c r="F704" s="966"/>
      <c r="G704" s="966"/>
      <c r="H704" s="966"/>
      <c r="I704" s="966"/>
      <c r="J704" s="967"/>
      <c r="K704" s="869"/>
      <c r="L704" s="855">
        <v>1618</v>
      </c>
      <c r="M704" s="856">
        <v>1707</v>
      </c>
      <c r="N704" s="856">
        <v>1781</v>
      </c>
      <c r="O704" s="856">
        <v>1856</v>
      </c>
      <c r="P704" s="856"/>
      <c r="Q704" s="856"/>
      <c r="R704" s="856"/>
      <c r="S704" s="856"/>
      <c r="T704" s="856"/>
      <c r="U704" s="856"/>
      <c r="V704" s="856"/>
      <c r="W704" s="856"/>
      <c r="X704" s="856"/>
      <c r="Y704" s="856"/>
      <c r="Z704" s="856"/>
      <c r="AA704" s="856"/>
      <c r="AB704" s="856">
        <v>1913</v>
      </c>
      <c r="AC704" s="857">
        <v>1969</v>
      </c>
    </row>
    <row r="705" spans="1:29" x14ac:dyDescent="0.25">
      <c r="A705" s="968"/>
      <c r="B705" s="1000" t="s">
        <v>381</v>
      </c>
      <c r="C705" s="995"/>
      <c r="D705" s="900">
        <f>SUM(E705:J705)</f>
        <v>0</v>
      </c>
      <c r="E705" s="996"/>
      <c r="F705" s="966"/>
      <c r="G705" s="966"/>
      <c r="H705" s="966"/>
      <c r="I705" s="966"/>
      <c r="J705" s="967"/>
      <c r="K705" s="869"/>
      <c r="L705" s="855">
        <v>1536</v>
      </c>
      <c r="M705" s="856">
        <v>1620</v>
      </c>
      <c r="N705" s="856">
        <v>1689</v>
      </c>
      <c r="O705" s="856">
        <v>1760</v>
      </c>
      <c r="P705" s="856"/>
      <c r="Q705" s="856"/>
      <c r="R705" s="856"/>
      <c r="S705" s="856"/>
      <c r="T705" s="856"/>
      <c r="U705" s="856"/>
      <c r="V705" s="856"/>
      <c r="W705" s="856"/>
      <c r="X705" s="856"/>
      <c r="Y705" s="856"/>
      <c r="Z705" s="856"/>
      <c r="AA705" s="856"/>
      <c r="AB705" s="856">
        <v>1813</v>
      </c>
      <c r="AC705" s="857">
        <v>1867</v>
      </c>
    </row>
    <row r="706" spans="1:29" ht="15.75" thickBot="1" x14ac:dyDescent="0.3">
      <c r="A706" s="969"/>
      <c r="B706" s="1001" t="s">
        <v>138</v>
      </c>
      <c r="C706" s="997" t="s">
        <v>382</v>
      </c>
      <c r="D706" s="910">
        <f>SUM(E706:J706)</f>
        <v>0</v>
      </c>
      <c r="E706" s="998"/>
      <c r="F706" s="930"/>
      <c r="G706" s="930"/>
      <c r="H706" s="930"/>
      <c r="I706" s="930"/>
      <c r="J706" s="931"/>
      <c r="K706" s="869"/>
      <c r="L706" s="858">
        <v>1516</v>
      </c>
      <c r="M706" s="859">
        <v>1567</v>
      </c>
      <c r="N706" s="859">
        <v>1604</v>
      </c>
      <c r="O706" s="859">
        <v>1643</v>
      </c>
      <c r="P706" s="859"/>
      <c r="Q706" s="859"/>
      <c r="R706" s="859"/>
      <c r="S706" s="859"/>
      <c r="T706" s="859"/>
      <c r="U706" s="859"/>
      <c r="V706" s="859"/>
      <c r="W706" s="859"/>
      <c r="X706" s="859"/>
      <c r="Y706" s="859"/>
      <c r="Z706" s="859"/>
      <c r="AA706" s="859"/>
      <c r="AB706" s="859">
        <v>1663</v>
      </c>
      <c r="AC706" s="860">
        <v>1683</v>
      </c>
    </row>
    <row r="707" spans="1:29" x14ac:dyDescent="0.25">
      <c r="A707" s="973">
        <v>47</v>
      </c>
      <c r="B707" s="992" t="s">
        <v>383</v>
      </c>
      <c r="C707" s="993" t="s">
        <v>136</v>
      </c>
      <c r="D707" s="893">
        <f>SUM(E707:J707)</f>
        <v>0</v>
      </c>
      <c r="E707" s="994"/>
      <c r="F707" s="960"/>
      <c r="G707" s="960"/>
      <c r="H707" s="960"/>
      <c r="I707" s="960"/>
      <c r="J707" s="961"/>
      <c r="K707" s="869"/>
      <c r="L707" s="308">
        <v>1755</v>
      </c>
      <c r="M707" s="309">
        <v>1852</v>
      </c>
      <c r="N707" s="309">
        <v>1933</v>
      </c>
      <c r="O707" s="309">
        <v>2016</v>
      </c>
      <c r="P707" s="309"/>
      <c r="Q707" s="309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>
        <v>2078</v>
      </c>
      <c r="AC707" s="310">
        <v>2140</v>
      </c>
    </row>
    <row r="708" spans="1:29" x14ac:dyDescent="0.25">
      <c r="A708" s="968"/>
      <c r="B708" s="1000" t="s">
        <v>346</v>
      </c>
      <c r="C708" s="995" t="s">
        <v>136</v>
      </c>
      <c r="D708" s="900">
        <f>SUM(E708:J708)</f>
        <v>0</v>
      </c>
      <c r="E708" s="996"/>
      <c r="F708" s="966"/>
      <c r="G708" s="966"/>
      <c r="H708" s="966"/>
      <c r="I708" s="966"/>
      <c r="J708" s="967"/>
      <c r="K708" s="869"/>
      <c r="L708" s="855">
        <v>1618</v>
      </c>
      <c r="M708" s="856">
        <v>1707</v>
      </c>
      <c r="N708" s="856">
        <v>1781</v>
      </c>
      <c r="O708" s="856">
        <v>1856</v>
      </c>
      <c r="P708" s="856"/>
      <c r="Q708" s="856"/>
      <c r="R708" s="856"/>
      <c r="S708" s="856"/>
      <c r="T708" s="856"/>
      <c r="U708" s="856"/>
      <c r="V708" s="856"/>
      <c r="W708" s="856"/>
      <c r="X708" s="856"/>
      <c r="Y708" s="856"/>
      <c r="Z708" s="856"/>
      <c r="AA708" s="856"/>
      <c r="AB708" s="856">
        <v>1913</v>
      </c>
      <c r="AC708" s="857">
        <v>1969</v>
      </c>
    </row>
    <row r="709" spans="1:29" x14ac:dyDescent="0.25">
      <c r="A709" s="968"/>
      <c r="B709" s="1000" t="s">
        <v>347</v>
      </c>
      <c r="C709" s="995" t="s">
        <v>136</v>
      </c>
      <c r="D709" s="900">
        <f>SUM(E709:J709)</f>
        <v>0</v>
      </c>
      <c r="E709" s="996"/>
      <c r="F709" s="966"/>
      <c r="G709" s="966"/>
      <c r="H709" s="966"/>
      <c r="I709" s="966"/>
      <c r="J709" s="967"/>
      <c r="K709" s="869"/>
      <c r="L709" s="855">
        <v>1536</v>
      </c>
      <c r="M709" s="856">
        <v>1620</v>
      </c>
      <c r="N709" s="856">
        <v>1689</v>
      </c>
      <c r="O709" s="856">
        <v>1760</v>
      </c>
      <c r="P709" s="856"/>
      <c r="Q709" s="856"/>
      <c r="R709" s="856"/>
      <c r="S709" s="856"/>
      <c r="T709" s="856"/>
      <c r="U709" s="856"/>
      <c r="V709" s="856"/>
      <c r="W709" s="856"/>
      <c r="X709" s="856"/>
      <c r="Y709" s="856"/>
      <c r="Z709" s="856"/>
      <c r="AA709" s="856"/>
      <c r="AB709" s="856">
        <v>1813</v>
      </c>
      <c r="AC709" s="857">
        <v>1867</v>
      </c>
    </row>
    <row r="710" spans="1:29" ht="15.75" thickBot="1" x14ac:dyDescent="0.3">
      <c r="A710" s="969"/>
      <c r="B710" s="1001" t="s">
        <v>319</v>
      </c>
      <c r="C710" s="997" t="s">
        <v>136</v>
      </c>
      <c r="D710" s="910">
        <f>SUM(E710:J710)</f>
        <v>0</v>
      </c>
      <c r="E710" s="998"/>
      <c r="F710" s="930"/>
      <c r="G710" s="930"/>
      <c r="H710" s="930"/>
      <c r="I710" s="930"/>
      <c r="J710" s="931"/>
      <c r="K710" s="869"/>
      <c r="L710" s="858">
        <v>1516</v>
      </c>
      <c r="M710" s="859">
        <v>1567</v>
      </c>
      <c r="N710" s="859">
        <v>1604</v>
      </c>
      <c r="O710" s="859">
        <v>1643</v>
      </c>
      <c r="P710" s="859"/>
      <c r="Q710" s="859"/>
      <c r="R710" s="859"/>
      <c r="S710" s="859"/>
      <c r="T710" s="859"/>
      <c r="U710" s="859"/>
      <c r="V710" s="859"/>
      <c r="W710" s="859"/>
      <c r="X710" s="859"/>
      <c r="Y710" s="859"/>
      <c r="Z710" s="859"/>
      <c r="AA710" s="859"/>
      <c r="AB710" s="859">
        <v>1663</v>
      </c>
      <c r="AC710" s="860">
        <v>1683</v>
      </c>
    </row>
    <row r="711" spans="1:29" ht="45" x14ac:dyDescent="0.25">
      <c r="A711" s="973">
        <v>48</v>
      </c>
      <c r="B711" s="992" t="s">
        <v>384</v>
      </c>
      <c r="C711" s="993" t="s">
        <v>15</v>
      </c>
      <c r="D711" s="893">
        <f>SUM(E711:J711)</f>
        <v>0</v>
      </c>
      <c r="E711" s="994"/>
      <c r="F711" s="960"/>
      <c r="G711" s="960"/>
      <c r="H711" s="960"/>
      <c r="I711" s="960"/>
      <c r="J711" s="961"/>
      <c r="K711" s="869"/>
      <c r="L711" s="308">
        <v>2285</v>
      </c>
      <c r="M711" s="309">
        <v>2416</v>
      </c>
      <c r="N711" s="309">
        <v>2524</v>
      </c>
      <c r="O711" s="309">
        <v>2635</v>
      </c>
      <c r="P711" s="309"/>
      <c r="Q711" s="309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>
        <v>2718</v>
      </c>
      <c r="AC711" s="310">
        <v>2802</v>
      </c>
    </row>
    <row r="712" spans="1:29" x14ac:dyDescent="0.25">
      <c r="A712" s="968"/>
      <c r="B712" s="1000" t="s">
        <v>179</v>
      </c>
      <c r="C712" s="995" t="s">
        <v>15</v>
      </c>
      <c r="D712" s="900">
        <f>SUM(E712:J712)</f>
        <v>0</v>
      </c>
      <c r="E712" s="996"/>
      <c r="F712" s="966"/>
      <c r="G712" s="966"/>
      <c r="H712" s="966"/>
      <c r="I712" s="966"/>
      <c r="J712" s="967"/>
      <c r="K712" s="869"/>
      <c r="L712" s="855">
        <v>2028</v>
      </c>
      <c r="M712" s="856">
        <v>2142</v>
      </c>
      <c r="N712" s="856">
        <v>2237</v>
      </c>
      <c r="O712" s="856">
        <v>2334</v>
      </c>
      <c r="P712" s="856"/>
      <c r="Q712" s="856"/>
      <c r="R712" s="856"/>
      <c r="S712" s="856"/>
      <c r="T712" s="856"/>
      <c r="U712" s="856"/>
      <c r="V712" s="856"/>
      <c r="W712" s="856"/>
      <c r="X712" s="856"/>
      <c r="Y712" s="856"/>
      <c r="Z712" s="856"/>
      <c r="AA712" s="856"/>
      <c r="AB712" s="856">
        <v>2407</v>
      </c>
      <c r="AC712" s="857">
        <v>2480</v>
      </c>
    </row>
    <row r="713" spans="1:29" x14ac:dyDescent="0.25">
      <c r="A713" s="968"/>
      <c r="B713" s="1000" t="s">
        <v>180</v>
      </c>
      <c r="C713" s="995" t="s">
        <v>15</v>
      </c>
      <c r="D713" s="900">
        <f>SUM(E713:J713)</f>
        <v>0</v>
      </c>
      <c r="E713" s="996"/>
      <c r="F713" s="966"/>
      <c r="G713" s="966"/>
      <c r="H713" s="966"/>
      <c r="I713" s="966"/>
      <c r="J713" s="967"/>
      <c r="K713" s="869"/>
      <c r="L713" s="855">
        <v>1988</v>
      </c>
      <c r="M713" s="856">
        <v>2079</v>
      </c>
      <c r="N713" s="856">
        <v>2170</v>
      </c>
      <c r="O713" s="856">
        <v>2264</v>
      </c>
      <c r="P713" s="856"/>
      <c r="Q713" s="856"/>
      <c r="R713" s="856"/>
      <c r="S713" s="856"/>
      <c r="T713" s="856"/>
      <c r="U713" s="856"/>
      <c r="V713" s="856"/>
      <c r="W713" s="856"/>
      <c r="X713" s="856"/>
      <c r="Y713" s="856"/>
      <c r="Z713" s="856"/>
      <c r="AA713" s="856"/>
      <c r="AB713" s="856">
        <v>2334</v>
      </c>
      <c r="AC713" s="857">
        <v>2405</v>
      </c>
    </row>
    <row r="714" spans="1:29" ht="15.75" thickBot="1" x14ac:dyDescent="0.3">
      <c r="A714" s="969"/>
      <c r="B714" s="1001" t="s">
        <v>138</v>
      </c>
      <c r="C714" s="997" t="s">
        <v>15</v>
      </c>
      <c r="D714" s="910">
        <f>SUM(E714:J714)</f>
        <v>0</v>
      </c>
      <c r="E714" s="998"/>
      <c r="F714" s="930"/>
      <c r="G714" s="930"/>
      <c r="H714" s="930"/>
      <c r="I714" s="930"/>
      <c r="J714" s="931"/>
      <c r="K714" s="869"/>
      <c r="L714" s="858">
        <v>1604</v>
      </c>
      <c r="M714" s="859">
        <v>1662</v>
      </c>
      <c r="N714" s="859">
        <v>1703</v>
      </c>
      <c r="O714" s="859">
        <v>1747</v>
      </c>
      <c r="P714" s="859"/>
      <c r="Q714" s="859"/>
      <c r="R714" s="859"/>
      <c r="S714" s="859"/>
      <c r="T714" s="859"/>
      <c r="U714" s="859"/>
      <c r="V714" s="859"/>
      <c r="W714" s="859"/>
      <c r="X714" s="859"/>
      <c r="Y714" s="859"/>
      <c r="Z714" s="859"/>
      <c r="AA714" s="859"/>
      <c r="AB714" s="859">
        <v>1770</v>
      </c>
      <c r="AC714" s="860">
        <v>1793</v>
      </c>
    </row>
    <row r="715" spans="1:29" x14ac:dyDescent="0.25">
      <c r="A715" s="1002">
        <v>49</v>
      </c>
      <c r="B715" s="1003" t="s">
        <v>385</v>
      </c>
      <c r="C715" s="1004" t="s">
        <v>195</v>
      </c>
      <c r="D715" s="1005">
        <f>SUM(E715:J715)</f>
        <v>0</v>
      </c>
      <c r="E715" s="1006"/>
      <c r="F715" s="1007"/>
      <c r="G715" s="1007"/>
      <c r="H715" s="1007"/>
      <c r="I715" s="1007"/>
      <c r="J715" s="1008"/>
      <c r="K715" s="869"/>
      <c r="L715" s="1009">
        <v>1927</v>
      </c>
      <c r="M715" s="1010">
        <v>2035</v>
      </c>
      <c r="N715" s="1010">
        <v>2125</v>
      </c>
      <c r="O715" s="1010">
        <v>2217</v>
      </c>
      <c r="P715" s="1010"/>
      <c r="Q715" s="1010"/>
      <c r="R715" s="1010"/>
      <c r="S715" s="1010"/>
      <c r="T715" s="1010"/>
      <c r="U715" s="1010"/>
      <c r="V715" s="1010"/>
      <c r="W715" s="1010"/>
      <c r="X715" s="1010"/>
      <c r="Y715" s="1010"/>
      <c r="Z715" s="1010"/>
      <c r="AA715" s="1010"/>
      <c r="AB715" s="1010">
        <v>2286</v>
      </c>
      <c r="AC715" s="1011">
        <v>2355</v>
      </c>
    </row>
    <row r="716" spans="1:29" x14ac:dyDescent="0.25">
      <c r="A716" s="1012"/>
      <c r="B716" s="1013" t="s">
        <v>179</v>
      </c>
      <c r="C716" s="1014" t="s">
        <v>195</v>
      </c>
      <c r="D716" s="1015">
        <f>SUM(E716:J716)</f>
        <v>0</v>
      </c>
      <c r="E716" s="1016"/>
      <c r="F716" s="1017"/>
      <c r="G716" s="1017"/>
      <c r="H716" s="1017"/>
      <c r="I716" s="1017"/>
      <c r="J716" s="1018"/>
      <c r="K716" s="869"/>
      <c r="L716" s="1019">
        <v>1750</v>
      </c>
      <c r="M716" s="1020">
        <v>1847</v>
      </c>
      <c r="N716" s="1020">
        <v>1927</v>
      </c>
      <c r="O716" s="1020">
        <v>2010</v>
      </c>
      <c r="P716" s="1020"/>
      <c r="Q716" s="1020"/>
      <c r="R716" s="1020"/>
      <c r="S716" s="1020"/>
      <c r="T716" s="1020"/>
      <c r="U716" s="1020"/>
      <c r="V716" s="1020"/>
      <c r="W716" s="1020"/>
      <c r="X716" s="1020"/>
      <c r="Y716" s="1020"/>
      <c r="Z716" s="1020"/>
      <c r="AA716" s="1020"/>
      <c r="AB716" s="1020">
        <v>2071</v>
      </c>
      <c r="AC716" s="1021">
        <v>2133</v>
      </c>
    </row>
    <row r="717" spans="1:29" x14ac:dyDescent="0.25">
      <c r="A717" s="1012"/>
      <c r="B717" s="1013" t="s">
        <v>180</v>
      </c>
      <c r="C717" s="1014" t="s">
        <v>195</v>
      </c>
      <c r="D717" s="1015">
        <f>SUM(E717:J717)</f>
        <v>0</v>
      </c>
      <c r="E717" s="1016"/>
      <c r="F717" s="1017"/>
      <c r="G717" s="1017"/>
      <c r="H717" s="1017"/>
      <c r="I717" s="1017"/>
      <c r="J717" s="1018"/>
      <c r="K717" s="869"/>
      <c r="L717" s="1019">
        <v>1598</v>
      </c>
      <c r="M717" s="1020">
        <v>1686</v>
      </c>
      <c r="N717" s="1020">
        <v>1758</v>
      </c>
      <c r="O717" s="1020">
        <v>1833</v>
      </c>
      <c r="P717" s="1020"/>
      <c r="Q717" s="1020"/>
      <c r="R717" s="1020"/>
      <c r="S717" s="1020"/>
      <c r="T717" s="1020"/>
      <c r="U717" s="1020"/>
      <c r="V717" s="1020"/>
      <c r="W717" s="1020"/>
      <c r="X717" s="1020"/>
      <c r="Y717" s="1020"/>
      <c r="Z717" s="1020"/>
      <c r="AA717" s="1020"/>
      <c r="AB717" s="1020">
        <v>1888</v>
      </c>
      <c r="AC717" s="1021">
        <v>1944</v>
      </c>
    </row>
    <row r="718" spans="1:29" ht="15.75" thickBot="1" x14ac:dyDescent="0.3">
      <c r="A718" s="1022"/>
      <c r="B718" s="1023" t="s">
        <v>138</v>
      </c>
      <c r="C718" s="1024" t="s">
        <v>195</v>
      </c>
      <c r="D718" s="1025">
        <f>SUM(E718:J718)</f>
        <v>0</v>
      </c>
      <c r="E718" s="1026"/>
      <c r="F718" s="1027"/>
      <c r="G718" s="1027"/>
      <c r="H718" s="1027"/>
      <c r="I718" s="1027"/>
      <c r="J718" s="1028"/>
      <c r="K718" s="869"/>
      <c r="L718" s="1029">
        <v>1554</v>
      </c>
      <c r="M718" s="1030">
        <v>1608</v>
      </c>
      <c r="N718" s="1030">
        <v>1646</v>
      </c>
      <c r="O718" s="1030">
        <v>1687</v>
      </c>
      <c r="P718" s="1030"/>
      <c r="Q718" s="1030"/>
      <c r="R718" s="1030"/>
      <c r="S718" s="1030"/>
      <c r="T718" s="1030"/>
      <c r="U718" s="1030"/>
      <c r="V718" s="1030"/>
      <c r="W718" s="1030"/>
      <c r="X718" s="1030"/>
      <c r="Y718" s="1030"/>
      <c r="Z718" s="1030"/>
      <c r="AA718" s="1030"/>
      <c r="AB718" s="1030">
        <v>1708</v>
      </c>
      <c r="AC718" s="1031">
        <v>1730</v>
      </c>
    </row>
    <row r="719" spans="1:29" ht="30" x14ac:dyDescent="0.25">
      <c r="A719" s="973">
        <v>50</v>
      </c>
      <c r="B719" s="992" t="s">
        <v>386</v>
      </c>
      <c r="C719" s="993" t="s">
        <v>136</v>
      </c>
      <c r="D719" s="893">
        <f>SUM(E719:J719)</f>
        <v>0</v>
      </c>
      <c r="E719" s="994"/>
      <c r="F719" s="960"/>
      <c r="G719" s="960"/>
      <c r="H719" s="960"/>
      <c r="I719" s="960"/>
      <c r="J719" s="961"/>
      <c r="K719" s="869"/>
      <c r="L719" s="308">
        <v>1755</v>
      </c>
      <c r="M719" s="309">
        <v>1852</v>
      </c>
      <c r="N719" s="309">
        <v>1933</v>
      </c>
      <c r="O719" s="309">
        <v>2016</v>
      </c>
      <c r="P719" s="309"/>
      <c r="Q719" s="309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>
        <v>2078</v>
      </c>
      <c r="AC719" s="310">
        <v>2140</v>
      </c>
    </row>
    <row r="720" spans="1:29" x14ac:dyDescent="0.25">
      <c r="A720" s="968"/>
      <c r="B720" s="1000" t="s">
        <v>173</v>
      </c>
      <c r="C720" s="995" t="s">
        <v>136</v>
      </c>
      <c r="D720" s="900">
        <f>SUM(E720:J720)</f>
        <v>0</v>
      </c>
      <c r="E720" s="996"/>
      <c r="F720" s="966"/>
      <c r="G720" s="966"/>
      <c r="H720" s="966"/>
      <c r="I720" s="966"/>
      <c r="J720" s="967"/>
      <c r="K720" s="869"/>
      <c r="L720" s="855">
        <v>1618</v>
      </c>
      <c r="M720" s="856">
        <v>1707</v>
      </c>
      <c r="N720" s="856">
        <v>1781</v>
      </c>
      <c r="O720" s="856">
        <v>1856</v>
      </c>
      <c r="P720" s="856"/>
      <c r="Q720" s="856"/>
      <c r="R720" s="856"/>
      <c r="S720" s="856"/>
      <c r="T720" s="856"/>
      <c r="U720" s="856"/>
      <c r="V720" s="856"/>
      <c r="W720" s="856"/>
      <c r="X720" s="856"/>
      <c r="Y720" s="856"/>
      <c r="Z720" s="856"/>
      <c r="AA720" s="856"/>
      <c r="AB720" s="856">
        <v>1913</v>
      </c>
      <c r="AC720" s="857">
        <v>1969</v>
      </c>
    </row>
    <row r="721" spans="1:29" x14ac:dyDescent="0.25">
      <c r="A721" s="968"/>
      <c r="B721" s="1000" t="s">
        <v>346</v>
      </c>
      <c r="C721" s="995" t="s">
        <v>136</v>
      </c>
      <c r="D721" s="900">
        <f>SUM(E721:J721)</f>
        <v>0</v>
      </c>
      <c r="E721" s="996"/>
      <c r="F721" s="966"/>
      <c r="G721" s="966"/>
      <c r="H721" s="966"/>
      <c r="I721" s="966"/>
      <c r="J721" s="967"/>
      <c r="K721" s="869"/>
      <c r="L721" s="855">
        <v>1536</v>
      </c>
      <c r="M721" s="856">
        <v>1620</v>
      </c>
      <c r="N721" s="856">
        <v>1689</v>
      </c>
      <c r="O721" s="856">
        <v>1760</v>
      </c>
      <c r="P721" s="856"/>
      <c r="Q721" s="856"/>
      <c r="R721" s="856"/>
      <c r="S721" s="856"/>
      <c r="T721" s="856"/>
      <c r="U721" s="856"/>
      <c r="V721" s="856"/>
      <c r="W721" s="856"/>
      <c r="X721" s="856"/>
      <c r="Y721" s="856"/>
      <c r="Z721" s="856"/>
      <c r="AA721" s="856"/>
      <c r="AB721" s="856">
        <v>1813</v>
      </c>
      <c r="AC721" s="857">
        <v>1867</v>
      </c>
    </row>
    <row r="722" spans="1:29" ht="15.75" thickBot="1" x14ac:dyDescent="0.3">
      <c r="A722" s="969"/>
      <c r="B722" s="1001" t="s">
        <v>319</v>
      </c>
      <c r="C722" s="997" t="s">
        <v>136</v>
      </c>
      <c r="D722" s="910">
        <f>SUM(E722:J722)</f>
        <v>0</v>
      </c>
      <c r="E722" s="998"/>
      <c r="F722" s="930"/>
      <c r="G722" s="930"/>
      <c r="H722" s="930"/>
      <c r="I722" s="930"/>
      <c r="J722" s="931"/>
      <c r="K722" s="869"/>
      <c r="L722" s="858">
        <v>1516</v>
      </c>
      <c r="M722" s="859">
        <v>1567</v>
      </c>
      <c r="N722" s="859">
        <v>1604</v>
      </c>
      <c r="O722" s="859">
        <v>1643</v>
      </c>
      <c r="P722" s="859"/>
      <c r="Q722" s="859"/>
      <c r="R722" s="859"/>
      <c r="S722" s="859"/>
      <c r="T722" s="859"/>
      <c r="U722" s="859"/>
      <c r="V722" s="859"/>
      <c r="W722" s="859"/>
      <c r="X722" s="859"/>
      <c r="Y722" s="859"/>
      <c r="Z722" s="859"/>
      <c r="AA722" s="859"/>
      <c r="AB722" s="859">
        <v>1663</v>
      </c>
      <c r="AC722" s="860">
        <v>1683</v>
      </c>
    </row>
    <row r="723" spans="1:29" ht="30" x14ac:dyDescent="0.25">
      <c r="A723" s="973">
        <v>51</v>
      </c>
      <c r="B723" s="992" t="s">
        <v>387</v>
      </c>
      <c r="C723" s="993" t="s">
        <v>15</v>
      </c>
      <c r="D723" s="893">
        <f>SUM(E723:J723)</f>
        <v>0</v>
      </c>
      <c r="E723" s="994"/>
      <c r="F723" s="960"/>
      <c r="G723" s="960"/>
      <c r="H723" s="960"/>
      <c r="I723" s="960"/>
      <c r="J723" s="961"/>
      <c r="K723" s="869"/>
      <c r="L723" s="308">
        <v>2567</v>
      </c>
      <c r="M723" s="309">
        <v>2715</v>
      </c>
      <c r="N723" s="309">
        <v>2838</v>
      </c>
      <c r="O723" s="309">
        <v>2964</v>
      </c>
      <c r="P723" s="309"/>
      <c r="Q723" s="309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>
        <v>3058</v>
      </c>
      <c r="AC723" s="310">
        <v>3153</v>
      </c>
    </row>
    <row r="724" spans="1:29" x14ac:dyDescent="0.25">
      <c r="A724" s="968"/>
      <c r="B724" s="1000" t="s">
        <v>178</v>
      </c>
      <c r="C724" s="995" t="s">
        <v>15</v>
      </c>
      <c r="D724" s="900">
        <f>SUM(E724:J724)</f>
        <v>0</v>
      </c>
      <c r="E724" s="996"/>
      <c r="F724" s="966"/>
      <c r="G724" s="966"/>
      <c r="H724" s="966"/>
      <c r="I724" s="966"/>
      <c r="J724" s="967"/>
      <c r="K724" s="869"/>
      <c r="L724" s="855">
        <v>2052</v>
      </c>
      <c r="M724" s="856">
        <v>2168</v>
      </c>
      <c r="N724" s="856">
        <v>2264</v>
      </c>
      <c r="O724" s="856">
        <v>2362</v>
      </c>
      <c r="P724" s="856"/>
      <c r="Q724" s="856"/>
      <c r="R724" s="856"/>
      <c r="S724" s="856"/>
      <c r="T724" s="856"/>
      <c r="U724" s="856"/>
      <c r="V724" s="856"/>
      <c r="W724" s="856"/>
      <c r="X724" s="856"/>
      <c r="Y724" s="856"/>
      <c r="Z724" s="856"/>
      <c r="AA724" s="856"/>
      <c r="AB724" s="856">
        <v>2436</v>
      </c>
      <c r="AC724" s="857">
        <v>2510</v>
      </c>
    </row>
    <row r="725" spans="1:29" x14ac:dyDescent="0.25">
      <c r="A725" s="968"/>
      <c r="B725" s="1000" t="s">
        <v>179</v>
      </c>
      <c r="C725" s="995" t="s">
        <v>15</v>
      </c>
      <c r="D725" s="900">
        <f>SUM(E725:J725)</f>
        <v>0</v>
      </c>
      <c r="E725" s="996"/>
      <c r="F725" s="966"/>
      <c r="G725" s="966"/>
      <c r="H725" s="966"/>
      <c r="I725" s="966"/>
      <c r="J725" s="967"/>
      <c r="K725" s="869"/>
      <c r="L725" s="855">
        <v>1882</v>
      </c>
      <c r="M725" s="856">
        <v>1987</v>
      </c>
      <c r="N725" s="856">
        <v>2074</v>
      </c>
      <c r="O725" s="856">
        <v>2164</v>
      </c>
      <c r="P725" s="856"/>
      <c r="Q725" s="856"/>
      <c r="R725" s="856"/>
      <c r="S725" s="856"/>
      <c r="T725" s="856"/>
      <c r="U725" s="856"/>
      <c r="V725" s="856"/>
      <c r="W725" s="856"/>
      <c r="X725" s="856"/>
      <c r="Y725" s="856"/>
      <c r="Z725" s="856"/>
      <c r="AA725" s="856"/>
      <c r="AB725" s="856">
        <v>2231</v>
      </c>
      <c r="AC725" s="857">
        <v>2298</v>
      </c>
    </row>
    <row r="726" spans="1:29" ht="15.75" thickBot="1" x14ac:dyDescent="0.3">
      <c r="A726" s="969"/>
      <c r="B726" s="1001" t="s">
        <v>138</v>
      </c>
      <c r="C726" s="997" t="s">
        <v>15</v>
      </c>
      <c r="D726" s="910">
        <f>SUM(E726:J726)</f>
        <v>0</v>
      </c>
      <c r="E726" s="998"/>
      <c r="F726" s="930"/>
      <c r="G726" s="930"/>
      <c r="H726" s="930"/>
      <c r="I726" s="930"/>
      <c r="J726" s="931"/>
      <c r="K726" s="869"/>
      <c r="L726" s="858">
        <v>1604</v>
      </c>
      <c r="M726" s="859">
        <v>1662</v>
      </c>
      <c r="N726" s="859">
        <v>1703</v>
      </c>
      <c r="O726" s="859">
        <v>1747</v>
      </c>
      <c r="P726" s="859"/>
      <c r="Q726" s="859"/>
      <c r="R726" s="859"/>
      <c r="S726" s="859"/>
      <c r="T726" s="859"/>
      <c r="U726" s="859"/>
      <c r="V726" s="859"/>
      <c r="W726" s="859"/>
      <c r="X726" s="859"/>
      <c r="Y726" s="859"/>
      <c r="Z726" s="859"/>
      <c r="AA726" s="859"/>
      <c r="AB726" s="859">
        <v>1770</v>
      </c>
      <c r="AC726" s="860">
        <v>1793</v>
      </c>
    </row>
    <row r="727" spans="1:29" ht="30" x14ac:dyDescent="0.25">
      <c r="A727" s="973">
        <v>52</v>
      </c>
      <c r="B727" s="992" t="s">
        <v>388</v>
      </c>
      <c r="C727" s="993" t="s">
        <v>195</v>
      </c>
      <c r="D727" s="893">
        <f>SUM(E727:J727)</f>
        <v>0</v>
      </c>
      <c r="E727" s="994"/>
      <c r="F727" s="960"/>
      <c r="G727" s="960"/>
      <c r="H727" s="960"/>
      <c r="I727" s="960"/>
      <c r="J727" s="961"/>
      <c r="K727" s="869"/>
      <c r="L727" s="308">
        <v>1914</v>
      </c>
      <c r="M727" s="309">
        <v>2021</v>
      </c>
      <c r="N727" s="309">
        <v>2110</v>
      </c>
      <c r="O727" s="309">
        <v>2201</v>
      </c>
      <c r="P727" s="309"/>
      <c r="Q727" s="309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>
        <v>2269</v>
      </c>
      <c r="AC727" s="310">
        <v>2338</v>
      </c>
    </row>
    <row r="728" spans="1:29" x14ac:dyDescent="0.25">
      <c r="A728" s="968"/>
      <c r="B728" s="1000" t="s">
        <v>179</v>
      </c>
      <c r="C728" s="995" t="s">
        <v>195</v>
      </c>
      <c r="D728" s="900">
        <f>SUM(E728:J728)</f>
        <v>0</v>
      </c>
      <c r="E728" s="996"/>
      <c r="F728" s="966"/>
      <c r="G728" s="966"/>
      <c r="H728" s="966"/>
      <c r="I728" s="966"/>
      <c r="J728" s="967"/>
      <c r="K728" s="869"/>
      <c r="L728" s="855">
        <v>1786</v>
      </c>
      <c r="M728" s="856">
        <v>1885</v>
      </c>
      <c r="N728" s="856">
        <v>1967</v>
      </c>
      <c r="O728" s="856">
        <v>2052</v>
      </c>
      <c r="P728" s="856"/>
      <c r="Q728" s="856"/>
      <c r="R728" s="856"/>
      <c r="S728" s="856"/>
      <c r="T728" s="856"/>
      <c r="U728" s="856"/>
      <c r="V728" s="856"/>
      <c r="W728" s="856"/>
      <c r="X728" s="856"/>
      <c r="Y728" s="856"/>
      <c r="Z728" s="856"/>
      <c r="AA728" s="856"/>
      <c r="AB728" s="856">
        <v>2115</v>
      </c>
      <c r="AC728" s="857">
        <v>2179</v>
      </c>
    </row>
    <row r="729" spans="1:29" x14ac:dyDescent="0.25">
      <c r="A729" s="968"/>
      <c r="B729" s="1000" t="s">
        <v>180</v>
      </c>
      <c r="C729" s="995" t="s">
        <v>195</v>
      </c>
      <c r="D729" s="900">
        <f>SUM(E729:J729)</f>
        <v>0</v>
      </c>
      <c r="E729" s="996"/>
      <c r="F729" s="966"/>
      <c r="G729" s="966"/>
      <c r="H729" s="966"/>
      <c r="I729" s="966"/>
      <c r="J729" s="967"/>
      <c r="K729" s="869"/>
      <c r="L729" s="855">
        <v>1617</v>
      </c>
      <c r="M729" s="856">
        <v>1706</v>
      </c>
      <c r="N729" s="856">
        <v>1780</v>
      </c>
      <c r="O729" s="856">
        <v>1855</v>
      </c>
      <c r="P729" s="856"/>
      <c r="Q729" s="856"/>
      <c r="R729" s="856"/>
      <c r="S729" s="856"/>
      <c r="T729" s="856"/>
      <c r="U729" s="856"/>
      <c r="V729" s="856"/>
      <c r="W729" s="856"/>
      <c r="X729" s="856"/>
      <c r="Y729" s="856"/>
      <c r="Z729" s="856"/>
      <c r="AA729" s="856"/>
      <c r="AB729" s="856">
        <v>1911</v>
      </c>
      <c r="AC729" s="857">
        <v>1968</v>
      </c>
    </row>
    <row r="730" spans="1:29" ht="15.75" thickBot="1" x14ac:dyDescent="0.3">
      <c r="A730" s="969"/>
      <c r="B730" s="1001" t="s">
        <v>138</v>
      </c>
      <c r="C730" s="997" t="s">
        <v>195</v>
      </c>
      <c r="D730" s="910">
        <f>SUM(E730:J730)</f>
        <v>0</v>
      </c>
      <c r="E730" s="998"/>
      <c r="F730" s="930"/>
      <c r="G730" s="930"/>
      <c r="H730" s="930"/>
      <c r="I730" s="930"/>
      <c r="J730" s="931"/>
      <c r="K730" s="869"/>
      <c r="L730" s="858">
        <v>1554</v>
      </c>
      <c r="M730" s="859">
        <v>1608</v>
      </c>
      <c r="N730" s="859">
        <v>1646</v>
      </c>
      <c r="O730" s="859">
        <v>1687</v>
      </c>
      <c r="P730" s="859"/>
      <c r="Q730" s="859"/>
      <c r="R730" s="859"/>
      <c r="S730" s="859"/>
      <c r="T730" s="859"/>
      <c r="U730" s="859"/>
      <c r="V730" s="859"/>
      <c r="W730" s="859"/>
      <c r="X730" s="859"/>
      <c r="Y730" s="859"/>
      <c r="Z730" s="859"/>
      <c r="AA730" s="859"/>
      <c r="AB730" s="859">
        <v>1708</v>
      </c>
      <c r="AC730" s="860">
        <v>1730</v>
      </c>
    </row>
    <row r="731" spans="1:29" ht="30" x14ac:dyDescent="0.25">
      <c r="A731" s="973">
        <v>53</v>
      </c>
      <c r="B731" s="992" t="s">
        <v>389</v>
      </c>
      <c r="C731" s="993" t="s">
        <v>136</v>
      </c>
      <c r="D731" s="893">
        <f>SUM(E731:J731)</f>
        <v>0</v>
      </c>
      <c r="E731" s="994"/>
      <c r="F731" s="960"/>
      <c r="G731" s="960"/>
      <c r="H731" s="960"/>
      <c r="I731" s="960"/>
      <c r="J731" s="961"/>
      <c r="K731" s="869"/>
      <c r="L731" s="308">
        <v>1682</v>
      </c>
      <c r="M731" s="309">
        <v>1775</v>
      </c>
      <c r="N731" s="309">
        <v>1851</v>
      </c>
      <c r="O731" s="309">
        <v>1930</v>
      </c>
      <c r="P731" s="309"/>
      <c r="Q731" s="309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>
        <v>1989</v>
      </c>
      <c r="AC731" s="310">
        <v>2049</v>
      </c>
    </row>
    <row r="732" spans="1:29" x14ac:dyDescent="0.25">
      <c r="A732" s="968"/>
      <c r="B732" s="1000" t="s">
        <v>346</v>
      </c>
      <c r="C732" s="995" t="s">
        <v>136</v>
      </c>
      <c r="D732" s="900">
        <f>SUM(E732:J732)</f>
        <v>0</v>
      </c>
      <c r="E732" s="996"/>
      <c r="F732" s="966"/>
      <c r="G732" s="966"/>
      <c r="H732" s="966"/>
      <c r="I732" s="966"/>
      <c r="J732" s="967"/>
      <c r="K732" s="869"/>
      <c r="L732" s="855">
        <v>1559</v>
      </c>
      <c r="M732" s="856">
        <v>1644</v>
      </c>
      <c r="N732" s="856">
        <v>1715</v>
      </c>
      <c r="O732" s="856">
        <v>1787</v>
      </c>
      <c r="P732" s="856"/>
      <c r="Q732" s="856"/>
      <c r="R732" s="856"/>
      <c r="S732" s="856"/>
      <c r="T732" s="856"/>
      <c r="U732" s="856"/>
      <c r="V732" s="856"/>
      <c r="W732" s="856"/>
      <c r="X732" s="856"/>
      <c r="Y732" s="856"/>
      <c r="Z732" s="856"/>
      <c r="AA732" s="856"/>
      <c r="AB732" s="856">
        <v>1841</v>
      </c>
      <c r="AC732" s="857">
        <v>1896</v>
      </c>
    </row>
    <row r="733" spans="1:29" x14ac:dyDescent="0.25">
      <c r="A733" s="968"/>
      <c r="B733" s="1000" t="s">
        <v>347</v>
      </c>
      <c r="C733" s="995" t="s">
        <v>136</v>
      </c>
      <c r="D733" s="900">
        <f>SUM(E733:J733)</f>
        <v>0</v>
      </c>
      <c r="E733" s="996"/>
      <c r="F733" s="966"/>
      <c r="G733" s="966"/>
      <c r="H733" s="966"/>
      <c r="I733" s="966"/>
      <c r="J733" s="967"/>
      <c r="K733" s="869"/>
      <c r="L733" s="855">
        <v>1536</v>
      </c>
      <c r="M733" s="856">
        <v>1620</v>
      </c>
      <c r="N733" s="856">
        <v>1689</v>
      </c>
      <c r="O733" s="856">
        <v>1760</v>
      </c>
      <c r="P733" s="856"/>
      <c r="Q733" s="856"/>
      <c r="R733" s="856"/>
      <c r="S733" s="856"/>
      <c r="T733" s="856"/>
      <c r="U733" s="856"/>
      <c r="V733" s="856"/>
      <c r="W733" s="856"/>
      <c r="X733" s="856"/>
      <c r="Y733" s="856"/>
      <c r="Z733" s="856"/>
      <c r="AA733" s="856"/>
      <c r="AB733" s="856">
        <v>1813</v>
      </c>
      <c r="AC733" s="857">
        <v>1867</v>
      </c>
    </row>
    <row r="734" spans="1:29" ht="15.75" thickBot="1" x14ac:dyDescent="0.3">
      <c r="A734" s="969"/>
      <c r="B734" s="1001" t="s">
        <v>319</v>
      </c>
      <c r="C734" s="997" t="s">
        <v>136</v>
      </c>
      <c r="D734" s="910">
        <f>SUM(E734:J734)</f>
        <v>0</v>
      </c>
      <c r="E734" s="998"/>
      <c r="F734" s="930"/>
      <c r="G734" s="930"/>
      <c r="H734" s="930"/>
      <c r="I734" s="930"/>
      <c r="J734" s="931"/>
      <c r="K734" s="869"/>
      <c r="L734" s="858">
        <v>1516</v>
      </c>
      <c r="M734" s="859">
        <v>1567</v>
      </c>
      <c r="N734" s="859">
        <v>1604</v>
      </c>
      <c r="O734" s="859">
        <v>1643</v>
      </c>
      <c r="P734" s="859"/>
      <c r="Q734" s="859"/>
      <c r="R734" s="859"/>
      <c r="S734" s="859"/>
      <c r="T734" s="859"/>
      <c r="U734" s="859"/>
      <c r="V734" s="859"/>
      <c r="W734" s="859"/>
      <c r="X734" s="859"/>
      <c r="Y734" s="859"/>
      <c r="Z734" s="859"/>
      <c r="AA734" s="859"/>
      <c r="AB734" s="859">
        <v>1663</v>
      </c>
      <c r="AC734" s="860">
        <v>1683</v>
      </c>
    </row>
    <row r="735" spans="1:29" ht="30" x14ac:dyDescent="0.25">
      <c r="A735" s="973">
        <v>54</v>
      </c>
      <c r="B735" s="992" t="s">
        <v>390</v>
      </c>
      <c r="C735" s="993" t="s">
        <v>15</v>
      </c>
      <c r="D735" s="893">
        <f>SUM(E735:J735)</f>
        <v>0</v>
      </c>
      <c r="E735" s="994"/>
      <c r="F735" s="960"/>
      <c r="G735" s="960"/>
      <c r="H735" s="960"/>
      <c r="I735" s="960"/>
      <c r="J735" s="961"/>
      <c r="K735" s="869"/>
      <c r="L735" s="308">
        <v>1847</v>
      </c>
      <c r="M735" s="309">
        <v>1950</v>
      </c>
      <c r="N735" s="309">
        <v>2036</v>
      </c>
      <c r="O735" s="309">
        <v>2123</v>
      </c>
      <c r="P735" s="309"/>
      <c r="Q735" s="309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>
        <v>2189</v>
      </c>
      <c r="AC735" s="310">
        <v>2255</v>
      </c>
    </row>
    <row r="736" spans="1:29" ht="30" x14ac:dyDescent="0.25">
      <c r="A736" s="968"/>
      <c r="B736" s="1000" t="s">
        <v>391</v>
      </c>
      <c r="C736" s="995" t="s">
        <v>15</v>
      </c>
      <c r="D736" s="900">
        <f>SUM(E736:J736)</f>
        <v>0</v>
      </c>
      <c r="E736" s="996"/>
      <c r="F736" s="966"/>
      <c r="G736" s="966"/>
      <c r="H736" s="966"/>
      <c r="I736" s="966"/>
      <c r="J736" s="967"/>
      <c r="K736" s="869"/>
      <c r="L736" s="855">
        <v>1671</v>
      </c>
      <c r="M736" s="856">
        <v>1764</v>
      </c>
      <c r="N736" s="856">
        <v>1841</v>
      </c>
      <c r="O736" s="856">
        <v>1919</v>
      </c>
      <c r="P736" s="856"/>
      <c r="Q736" s="856"/>
      <c r="R736" s="856"/>
      <c r="S736" s="856"/>
      <c r="T736" s="856"/>
      <c r="U736" s="856"/>
      <c r="V736" s="856"/>
      <c r="W736" s="856"/>
      <c r="X736" s="856"/>
      <c r="Y736" s="856"/>
      <c r="Z736" s="856"/>
      <c r="AA736" s="856"/>
      <c r="AB736" s="856">
        <v>1976</v>
      </c>
      <c r="AC736" s="857">
        <v>2035</v>
      </c>
    </row>
    <row r="737" spans="1:29" ht="30" x14ac:dyDescent="0.25">
      <c r="A737" s="968"/>
      <c r="B737" s="1000" t="s">
        <v>392</v>
      </c>
      <c r="C737" s="995" t="s">
        <v>15</v>
      </c>
      <c r="D737" s="900">
        <f>SUM(E737:J737)</f>
        <v>0</v>
      </c>
      <c r="E737" s="996"/>
      <c r="F737" s="966"/>
      <c r="G737" s="966"/>
      <c r="H737" s="966"/>
      <c r="I737" s="966"/>
      <c r="J737" s="967"/>
      <c r="K737" s="869"/>
      <c r="L737" s="855">
        <v>1639</v>
      </c>
      <c r="M737" s="856">
        <v>1730</v>
      </c>
      <c r="N737" s="856">
        <v>1805</v>
      </c>
      <c r="O737" s="856">
        <v>1882</v>
      </c>
      <c r="P737" s="856"/>
      <c r="Q737" s="856"/>
      <c r="R737" s="856"/>
      <c r="S737" s="856"/>
      <c r="T737" s="856"/>
      <c r="U737" s="856"/>
      <c r="V737" s="856"/>
      <c r="W737" s="856"/>
      <c r="X737" s="856"/>
      <c r="Y737" s="856"/>
      <c r="Z737" s="856"/>
      <c r="AA737" s="856"/>
      <c r="AB737" s="856">
        <v>1938</v>
      </c>
      <c r="AC737" s="857">
        <v>1995</v>
      </c>
    </row>
    <row r="738" spans="1:29" ht="15.75" thickBot="1" x14ac:dyDescent="0.3">
      <c r="A738" s="969"/>
      <c r="B738" s="1001" t="s">
        <v>393</v>
      </c>
      <c r="C738" s="997" t="s">
        <v>15</v>
      </c>
      <c r="D738" s="910">
        <f>SUM(E738:J738)</f>
        <v>0</v>
      </c>
      <c r="E738" s="998"/>
      <c r="F738" s="930"/>
      <c r="G738" s="930"/>
      <c r="H738" s="930"/>
      <c r="I738" s="930"/>
      <c r="J738" s="931"/>
      <c r="K738" s="869"/>
      <c r="L738" s="858">
        <v>1604</v>
      </c>
      <c r="M738" s="859">
        <v>1662</v>
      </c>
      <c r="N738" s="859">
        <v>1703</v>
      </c>
      <c r="O738" s="859">
        <v>1747</v>
      </c>
      <c r="P738" s="859"/>
      <c r="Q738" s="859"/>
      <c r="R738" s="859"/>
      <c r="S738" s="859"/>
      <c r="T738" s="859"/>
      <c r="U738" s="859"/>
      <c r="V738" s="859"/>
      <c r="W738" s="859"/>
      <c r="X738" s="859"/>
      <c r="Y738" s="859"/>
      <c r="Z738" s="859"/>
      <c r="AA738" s="859"/>
      <c r="AB738" s="859">
        <v>1770</v>
      </c>
      <c r="AC738" s="860">
        <v>1793</v>
      </c>
    </row>
    <row r="739" spans="1:29" ht="30" x14ac:dyDescent="0.25">
      <c r="A739" s="973">
        <v>55</v>
      </c>
      <c r="B739" s="992" t="s">
        <v>390</v>
      </c>
      <c r="C739" s="993" t="s">
        <v>195</v>
      </c>
      <c r="D739" s="893">
        <f>SUM(E739:J739)</f>
        <v>0</v>
      </c>
      <c r="E739" s="994"/>
      <c r="F739" s="960"/>
      <c r="G739" s="960"/>
      <c r="H739" s="960"/>
      <c r="I739" s="960"/>
      <c r="J739" s="961"/>
      <c r="K739" s="869"/>
      <c r="L739" s="308">
        <v>1626</v>
      </c>
      <c r="M739" s="309">
        <v>1716</v>
      </c>
      <c r="N739" s="309">
        <v>1790</v>
      </c>
      <c r="O739" s="309">
        <v>1866</v>
      </c>
      <c r="P739" s="309"/>
      <c r="Q739" s="309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>
        <v>1922</v>
      </c>
      <c r="AC739" s="310">
        <v>1980</v>
      </c>
    </row>
    <row r="740" spans="1:29" x14ac:dyDescent="0.25">
      <c r="A740" s="968"/>
      <c r="B740" s="1000" t="s">
        <v>394</v>
      </c>
      <c r="C740" s="995" t="s">
        <v>195</v>
      </c>
      <c r="D740" s="900">
        <f>SUM(E740:J740)</f>
        <v>0</v>
      </c>
      <c r="E740" s="996"/>
      <c r="F740" s="966"/>
      <c r="G740" s="966"/>
      <c r="H740" s="966"/>
      <c r="I740" s="966"/>
      <c r="J740" s="967"/>
      <c r="K740" s="869"/>
      <c r="L740" s="855">
        <v>1560</v>
      </c>
      <c r="M740" s="856">
        <v>1646</v>
      </c>
      <c r="N740" s="856">
        <v>1717</v>
      </c>
      <c r="O740" s="856">
        <v>1789</v>
      </c>
      <c r="P740" s="856"/>
      <c r="Q740" s="856"/>
      <c r="R740" s="856"/>
      <c r="S740" s="856"/>
      <c r="T740" s="856"/>
      <c r="U740" s="856"/>
      <c r="V740" s="856"/>
      <c r="W740" s="856"/>
      <c r="X740" s="856"/>
      <c r="Y740" s="856"/>
      <c r="Z740" s="856"/>
      <c r="AA740" s="856"/>
      <c r="AB740" s="856">
        <v>1842</v>
      </c>
      <c r="AC740" s="857">
        <v>1896</v>
      </c>
    </row>
    <row r="741" spans="1:29" ht="15.75" thickBot="1" x14ac:dyDescent="0.3">
      <c r="A741" s="969"/>
      <c r="B741" s="1001" t="s">
        <v>393</v>
      </c>
      <c r="C741" s="997" t="s">
        <v>195</v>
      </c>
      <c r="D741" s="910">
        <f>SUM(E741:J741)</f>
        <v>0</v>
      </c>
      <c r="E741" s="998"/>
      <c r="F741" s="930"/>
      <c r="G741" s="930"/>
      <c r="H741" s="930"/>
      <c r="I741" s="930"/>
      <c r="J741" s="931"/>
      <c r="K741" s="869"/>
      <c r="L741" s="858">
        <v>1554</v>
      </c>
      <c r="M741" s="859">
        <v>1608</v>
      </c>
      <c r="N741" s="859">
        <v>1646</v>
      </c>
      <c r="O741" s="859">
        <v>1687</v>
      </c>
      <c r="P741" s="859"/>
      <c r="Q741" s="859"/>
      <c r="R741" s="859"/>
      <c r="S741" s="859"/>
      <c r="T741" s="859"/>
      <c r="U741" s="859"/>
      <c r="V741" s="859"/>
      <c r="W741" s="859"/>
      <c r="X741" s="859"/>
      <c r="Y741" s="859"/>
      <c r="Z741" s="859"/>
      <c r="AA741" s="859"/>
      <c r="AB741" s="859">
        <v>1708</v>
      </c>
      <c r="AC741" s="860">
        <v>1730</v>
      </c>
    </row>
    <row r="742" spans="1:29" x14ac:dyDescent="0.25">
      <c r="A742" s="973">
        <v>56</v>
      </c>
      <c r="B742" s="992" t="s">
        <v>395</v>
      </c>
      <c r="C742" s="993" t="s">
        <v>196</v>
      </c>
      <c r="D742" s="893">
        <f>SUM(E742:J742)</f>
        <v>0</v>
      </c>
      <c r="E742" s="994"/>
      <c r="F742" s="960"/>
      <c r="G742" s="960"/>
      <c r="H742" s="960"/>
      <c r="I742" s="960"/>
      <c r="J742" s="961"/>
      <c r="K742" s="869"/>
      <c r="L742" s="308">
        <v>1593</v>
      </c>
      <c r="M742" s="309">
        <v>1680</v>
      </c>
      <c r="N742" s="309">
        <v>1753</v>
      </c>
      <c r="O742" s="309">
        <v>1827</v>
      </c>
      <c r="P742" s="309"/>
      <c r="Q742" s="309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>
        <v>1882</v>
      </c>
      <c r="AC742" s="310">
        <v>1938</v>
      </c>
    </row>
    <row r="743" spans="1:29" x14ac:dyDescent="0.25">
      <c r="A743" s="968"/>
      <c r="B743" s="1000" t="s">
        <v>394</v>
      </c>
      <c r="C743" s="995" t="s">
        <v>196</v>
      </c>
      <c r="D743" s="900">
        <f>SUM(E743:J743)</f>
        <v>0</v>
      </c>
      <c r="E743" s="996"/>
      <c r="F743" s="966"/>
      <c r="G743" s="966"/>
      <c r="H743" s="966"/>
      <c r="I743" s="966"/>
      <c r="J743" s="967"/>
      <c r="K743" s="869"/>
      <c r="L743" s="855">
        <v>1551</v>
      </c>
      <c r="M743" s="856">
        <v>1636</v>
      </c>
      <c r="N743" s="856">
        <v>1705</v>
      </c>
      <c r="O743" s="856">
        <v>1778</v>
      </c>
      <c r="P743" s="856"/>
      <c r="Q743" s="856"/>
      <c r="R743" s="856"/>
      <c r="S743" s="856"/>
      <c r="T743" s="856"/>
      <c r="U743" s="856"/>
      <c r="V743" s="856"/>
      <c r="W743" s="856"/>
      <c r="X743" s="856"/>
      <c r="Y743" s="856"/>
      <c r="Z743" s="856"/>
      <c r="AA743" s="856"/>
      <c r="AB743" s="856">
        <v>1831</v>
      </c>
      <c r="AC743" s="857">
        <v>1885</v>
      </c>
    </row>
    <row r="744" spans="1:29" ht="15.75" thickBot="1" x14ac:dyDescent="0.3">
      <c r="A744" s="969"/>
      <c r="B744" s="1001" t="s">
        <v>393</v>
      </c>
      <c r="C744" s="997" t="s">
        <v>196</v>
      </c>
      <c r="D744" s="910">
        <f>SUM(E744:J744)</f>
        <v>0</v>
      </c>
      <c r="E744" s="998"/>
      <c r="F744" s="930"/>
      <c r="G744" s="930"/>
      <c r="H744" s="930"/>
      <c r="I744" s="930"/>
      <c r="J744" s="931"/>
      <c r="K744" s="869"/>
      <c r="L744" s="858">
        <v>1516</v>
      </c>
      <c r="M744" s="859">
        <v>1567</v>
      </c>
      <c r="N744" s="859">
        <v>1604</v>
      </c>
      <c r="O744" s="859">
        <v>1643</v>
      </c>
      <c r="P744" s="859"/>
      <c r="Q744" s="859"/>
      <c r="R744" s="859"/>
      <c r="S744" s="859"/>
      <c r="T744" s="859"/>
      <c r="U744" s="859"/>
      <c r="V744" s="859"/>
      <c r="W744" s="859"/>
      <c r="X744" s="859"/>
      <c r="Y744" s="859"/>
      <c r="Z744" s="859"/>
      <c r="AA744" s="859"/>
      <c r="AB744" s="859">
        <v>1663</v>
      </c>
      <c r="AC744" s="860">
        <v>1683</v>
      </c>
    </row>
    <row r="745" spans="1:29" x14ac:dyDescent="0.25">
      <c r="A745" s="973">
        <v>57</v>
      </c>
      <c r="B745" s="891" t="s">
        <v>396</v>
      </c>
      <c r="C745" s="993"/>
      <c r="D745" s="893">
        <f>SUM(E745:J745)</f>
        <v>0</v>
      </c>
      <c r="E745" s="994"/>
      <c r="F745" s="960"/>
      <c r="G745" s="960"/>
      <c r="H745" s="960"/>
      <c r="I745" s="960"/>
      <c r="J745" s="961"/>
      <c r="K745" s="869"/>
      <c r="L745" s="308">
        <v>2377</v>
      </c>
      <c r="M745" s="309">
        <v>2513</v>
      </c>
      <c r="N745" s="309">
        <v>2626</v>
      </c>
      <c r="O745" s="309">
        <v>2742</v>
      </c>
      <c r="P745" s="309"/>
      <c r="Q745" s="309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>
        <v>2829</v>
      </c>
      <c r="AC745" s="310">
        <v>2916</v>
      </c>
    </row>
    <row r="746" spans="1:29" x14ac:dyDescent="0.25">
      <c r="A746" s="968"/>
      <c r="B746" s="898" t="s">
        <v>397</v>
      </c>
      <c r="C746" s="995"/>
      <c r="D746" s="900">
        <f>SUM(E746:J746)</f>
        <v>0</v>
      </c>
      <c r="E746" s="996"/>
      <c r="F746" s="966"/>
      <c r="G746" s="966"/>
      <c r="H746" s="966"/>
      <c r="I746" s="966"/>
      <c r="J746" s="967"/>
      <c r="K746" s="869"/>
      <c r="L746" s="855">
        <v>2031</v>
      </c>
      <c r="M746" s="856">
        <v>2145</v>
      </c>
      <c r="N746" s="856">
        <v>2240</v>
      </c>
      <c r="O746" s="856">
        <v>2338</v>
      </c>
      <c r="P746" s="856"/>
      <c r="Q746" s="856"/>
      <c r="R746" s="856"/>
      <c r="S746" s="856"/>
      <c r="T746" s="856"/>
      <c r="U746" s="856"/>
      <c r="V746" s="856"/>
      <c r="W746" s="856"/>
      <c r="X746" s="856"/>
      <c r="Y746" s="856"/>
      <c r="Z746" s="856"/>
      <c r="AA746" s="856"/>
      <c r="AB746" s="856">
        <v>2411</v>
      </c>
      <c r="AC746" s="857">
        <v>2484</v>
      </c>
    </row>
    <row r="747" spans="1:29" x14ac:dyDescent="0.25">
      <c r="A747" s="968"/>
      <c r="B747" s="898" t="s">
        <v>398</v>
      </c>
      <c r="C747" s="995"/>
      <c r="D747" s="900">
        <f>SUM(E747:J747)</f>
        <v>0</v>
      </c>
      <c r="E747" s="996"/>
      <c r="F747" s="966"/>
      <c r="G747" s="966"/>
      <c r="H747" s="966"/>
      <c r="I747" s="966"/>
      <c r="J747" s="967"/>
      <c r="K747" s="869"/>
      <c r="L747" s="855">
        <v>1932</v>
      </c>
      <c r="M747" s="856">
        <v>2041</v>
      </c>
      <c r="N747" s="856">
        <v>2131</v>
      </c>
      <c r="O747" s="856">
        <v>2223</v>
      </c>
      <c r="P747" s="856"/>
      <c r="Q747" s="856"/>
      <c r="R747" s="856"/>
      <c r="S747" s="856"/>
      <c r="T747" s="856"/>
      <c r="U747" s="856"/>
      <c r="V747" s="856"/>
      <c r="W747" s="856"/>
      <c r="X747" s="856"/>
      <c r="Y747" s="856"/>
      <c r="Z747" s="856"/>
      <c r="AA747" s="856"/>
      <c r="AB747" s="856">
        <v>2292</v>
      </c>
      <c r="AC747" s="857">
        <v>2361</v>
      </c>
    </row>
    <row r="748" spans="1:29" ht="30.75" thickBot="1" x14ac:dyDescent="0.3">
      <c r="A748" s="969"/>
      <c r="B748" s="908" t="s">
        <v>399</v>
      </c>
      <c r="C748" s="997"/>
      <c r="D748" s="910">
        <f>SUM(E748:J748)</f>
        <v>0</v>
      </c>
      <c r="E748" s="998"/>
      <c r="F748" s="930"/>
      <c r="G748" s="930"/>
      <c r="H748" s="930"/>
      <c r="I748" s="930"/>
      <c r="J748" s="931"/>
      <c r="K748" s="869"/>
      <c r="L748" s="858">
        <v>1516</v>
      </c>
      <c r="M748" s="859">
        <v>1599</v>
      </c>
      <c r="N748" s="859">
        <v>1668</v>
      </c>
      <c r="O748" s="859">
        <v>1738</v>
      </c>
      <c r="P748" s="859"/>
      <c r="Q748" s="859"/>
      <c r="R748" s="859"/>
      <c r="S748" s="859"/>
      <c r="T748" s="859"/>
      <c r="U748" s="859"/>
      <c r="V748" s="859"/>
      <c r="W748" s="859"/>
      <c r="X748" s="859"/>
      <c r="Y748" s="859"/>
      <c r="Z748" s="859"/>
      <c r="AA748" s="859"/>
      <c r="AB748" s="859">
        <v>1790</v>
      </c>
      <c r="AC748" s="860">
        <v>1842</v>
      </c>
    </row>
    <row r="749" spans="1:29" x14ac:dyDescent="0.25">
      <c r="A749" s="973">
        <v>58</v>
      </c>
      <c r="B749" s="891" t="s">
        <v>400</v>
      </c>
      <c r="C749" s="993" t="s">
        <v>15</v>
      </c>
      <c r="D749" s="893">
        <f>SUM(E749:J749)</f>
        <v>0</v>
      </c>
      <c r="E749" s="994"/>
      <c r="F749" s="960"/>
      <c r="G749" s="960"/>
      <c r="H749" s="960"/>
      <c r="I749" s="960"/>
      <c r="J749" s="961"/>
      <c r="K749" s="869"/>
      <c r="L749" s="308">
        <v>2429</v>
      </c>
      <c r="M749" s="309">
        <v>2569</v>
      </c>
      <c r="N749" s="309">
        <v>2685</v>
      </c>
      <c r="O749" s="309">
        <v>2803</v>
      </c>
      <c r="P749" s="309"/>
      <c r="Q749" s="309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>
        <v>2891</v>
      </c>
      <c r="AC749" s="310">
        <v>2980</v>
      </c>
    </row>
    <row r="750" spans="1:29" x14ac:dyDescent="0.25">
      <c r="A750" s="968"/>
      <c r="B750" s="1000" t="s">
        <v>179</v>
      </c>
      <c r="C750" s="995" t="s">
        <v>15</v>
      </c>
      <c r="D750" s="900">
        <f>SUM(E750:J750)</f>
        <v>0</v>
      </c>
      <c r="E750" s="996"/>
      <c r="F750" s="966"/>
      <c r="G750" s="966"/>
      <c r="H750" s="966"/>
      <c r="I750" s="966"/>
      <c r="J750" s="967"/>
      <c r="K750" s="869"/>
      <c r="L750" s="855">
        <v>2094</v>
      </c>
      <c r="M750" s="856">
        <v>2213</v>
      </c>
      <c r="N750" s="856">
        <v>2311</v>
      </c>
      <c r="O750" s="856">
        <v>2412</v>
      </c>
      <c r="P750" s="856"/>
      <c r="Q750" s="856"/>
      <c r="R750" s="856"/>
      <c r="S750" s="856"/>
      <c r="T750" s="856"/>
      <c r="U750" s="856"/>
      <c r="V750" s="856"/>
      <c r="W750" s="856"/>
      <c r="X750" s="856"/>
      <c r="Y750" s="856"/>
      <c r="Z750" s="856"/>
      <c r="AA750" s="856"/>
      <c r="AB750" s="856">
        <v>2487</v>
      </c>
      <c r="AC750" s="857">
        <v>2563</v>
      </c>
    </row>
    <row r="751" spans="1:29" x14ac:dyDescent="0.25">
      <c r="A751" s="968"/>
      <c r="B751" s="1000" t="s">
        <v>180</v>
      </c>
      <c r="C751" s="995" t="s">
        <v>15</v>
      </c>
      <c r="D751" s="900">
        <f>SUM(E751:J751)</f>
        <v>0</v>
      </c>
      <c r="E751" s="996"/>
      <c r="F751" s="966"/>
      <c r="G751" s="966"/>
      <c r="H751" s="966"/>
      <c r="I751" s="966"/>
      <c r="J751" s="967"/>
      <c r="K751" s="869"/>
      <c r="L751" s="855">
        <v>1826</v>
      </c>
      <c r="M751" s="856">
        <v>1929</v>
      </c>
      <c r="N751" s="856">
        <v>2013</v>
      </c>
      <c r="O751" s="856">
        <v>2099</v>
      </c>
      <c r="P751" s="856"/>
      <c r="Q751" s="856"/>
      <c r="R751" s="856"/>
      <c r="S751" s="856"/>
      <c r="T751" s="856"/>
      <c r="U751" s="856"/>
      <c r="V751" s="856"/>
      <c r="W751" s="856"/>
      <c r="X751" s="856"/>
      <c r="Y751" s="856"/>
      <c r="Z751" s="856"/>
      <c r="AA751" s="856"/>
      <c r="AB751" s="856">
        <v>2164</v>
      </c>
      <c r="AC751" s="857">
        <v>2229</v>
      </c>
    </row>
    <row r="752" spans="1:29" ht="15.75" thickBot="1" x14ac:dyDescent="0.3">
      <c r="A752" s="969"/>
      <c r="B752" s="1001" t="s">
        <v>138</v>
      </c>
      <c r="C752" s="997" t="s">
        <v>15</v>
      </c>
      <c r="D752" s="910">
        <f>SUM(E752:J752)</f>
        <v>0</v>
      </c>
      <c r="E752" s="998"/>
      <c r="F752" s="930"/>
      <c r="G752" s="930"/>
      <c r="H752" s="930"/>
      <c r="I752" s="930"/>
      <c r="J752" s="931"/>
      <c r="K752" s="869"/>
      <c r="L752" s="858">
        <v>1604</v>
      </c>
      <c r="M752" s="859">
        <v>1662</v>
      </c>
      <c r="N752" s="859">
        <v>1703</v>
      </c>
      <c r="O752" s="859">
        <v>1747</v>
      </c>
      <c r="P752" s="859"/>
      <c r="Q752" s="859"/>
      <c r="R752" s="859"/>
      <c r="S752" s="859"/>
      <c r="T752" s="859"/>
      <c r="U752" s="859"/>
      <c r="V752" s="859"/>
      <c r="W752" s="859"/>
      <c r="X752" s="859"/>
      <c r="Y752" s="859"/>
      <c r="Z752" s="859"/>
      <c r="AA752" s="859"/>
      <c r="AB752" s="859">
        <v>1770</v>
      </c>
      <c r="AC752" s="860">
        <v>1793</v>
      </c>
    </row>
    <row r="753" spans="1:29" ht="15.75" thickBot="1" x14ac:dyDescent="0.3">
      <c r="A753" s="973">
        <v>59</v>
      </c>
      <c r="B753" s="891" t="s">
        <v>401</v>
      </c>
      <c r="C753" s="993" t="s">
        <v>136</v>
      </c>
      <c r="D753" s="893">
        <f>SUM(E753:J753)</f>
        <v>0</v>
      </c>
      <c r="E753" s="994"/>
      <c r="F753" s="960"/>
      <c r="G753" s="960"/>
      <c r="H753" s="960"/>
      <c r="I753" s="960"/>
      <c r="J753" s="961"/>
      <c r="K753" s="869"/>
      <c r="L753" s="308">
        <v>1686</v>
      </c>
      <c r="M753" s="309">
        <v>1780</v>
      </c>
      <c r="N753" s="309">
        <v>1857</v>
      </c>
      <c r="O753" s="309">
        <v>1936</v>
      </c>
      <c r="P753" s="309"/>
      <c r="Q753" s="309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>
        <v>1994</v>
      </c>
      <c r="AC753" s="310">
        <v>2054</v>
      </c>
    </row>
    <row r="754" spans="1:29" x14ac:dyDescent="0.25">
      <c r="A754" s="968"/>
      <c r="B754" s="919" t="s">
        <v>173</v>
      </c>
      <c r="C754" s="920" t="s">
        <v>136</v>
      </c>
      <c r="D754" s="900">
        <f>SUM(E754:J754)</f>
        <v>0</v>
      </c>
      <c r="E754" s="921"/>
      <c r="F754" s="922"/>
      <c r="G754" s="922"/>
      <c r="H754" s="922"/>
      <c r="I754" s="922"/>
      <c r="J754" s="923"/>
      <c r="K754" s="869"/>
      <c r="L754" s="308">
        <v>1668</v>
      </c>
      <c r="M754" s="309">
        <v>1760</v>
      </c>
      <c r="N754" s="309">
        <v>1836</v>
      </c>
      <c r="O754" s="309">
        <v>1914</v>
      </c>
      <c r="P754" s="309"/>
      <c r="Q754" s="309"/>
      <c r="R754" s="309"/>
      <c r="S754" s="309"/>
      <c r="T754" s="309"/>
      <c r="U754" s="309"/>
      <c r="V754" s="309"/>
      <c r="W754" s="309"/>
      <c r="X754" s="309"/>
      <c r="Y754" s="309"/>
      <c r="Z754" s="309"/>
      <c r="AA754" s="309"/>
      <c r="AB754" s="309">
        <v>1972</v>
      </c>
      <c r="AC754" s="310">
        <v>2031</v>
      </c>
    </row>
    <row r="755" spans="1:29" x14ac:dyDescent="0.25">
      <c r="A755" s="968"/>
      <c r="B755" s="919" t="s">
        <v>174</v>
      </c>
      <c r="C755" s="920" t="s">
        <v>136</v>
      </c>
      <c r="D755" s="900">
        <f>SUM(E755:J755)</f>
        <v>0</v>
      </c>
      <c r="E755" s="921"/>
      <c r="F755" s="922"/>
      <c r="G755" s="922"/>
      <c r="H755" s="922"/>
      <c r="I755" s="922"/>
      <c r="J755" s="923"/>
      <c r="K755" s="869"/>
      <c r="L755" s="855">
        <v>1602</v>
      </c>
      <c r="M755" s="856">
        <v>1690</v>
      </c>
      <c r="N755" s="856">
        <v>1763</v>
      </c>
      <c r="O755" s="856">
        <v>1838</v>
      </c>
      <c r="P755" s="856"/>
      <c r="Q755" s="856"/>
      <c r="R755" s="856"/>
      <c r="S755" s="856"/>
      <c r="T755" s="856"/>
      <c r="U755" s="856"/>
      <c r="V755" s="856"/>
      <c r="W755" s="856"/>
      <c r="X755" s="856"/>
      <c r="Y755" s="856"/>
      <c r="Z755" s="856"/>
      <c r="AA755" s="856"/>
      <c r="AB755" s="856">
        <v>1893</v>
      </c>
      <c r="AC755" s="857">
        <v>1950</v>
      </c>
    </row>
    <row r="756" spans="1:29" x14ac:dyDescent="0.25">
      <c r="A756" s="968"/>
      <c r="B756" s="919" t="s">
        <v>175</v>
      </c>
      <c r="C756" s="920" t="s">
        <v>136</v>
      </c>
      <c r="D756" s="900">
        <f>SUM(E756:J756)</f>
        <v>0</v>
      </c>
      <c r="E756" s="921"/>
      <c r="F756" s="922"/>
      <c r="G756" s="922"/>
      <c r="H756" s="922"/>
      <c r="I756" s="922"/>
      <c r="J756" s="923"/>
      <c r="K756" s="869"/>
      <c r="L756" s="855">
        <v>1534</v>
      </c>
      <c r="M756" s="856">
        <v>1618</v>
      </c>
      <c r="N756" s="856">
        <v>1687</v>
      </c>
      <c r="O756" s="856">
        <v>1758</v>
      </c>
      <c r="P756" s="856"/>
      <c r="Q756" s="856"/>
      <c r="R756" s="856"/>
      <c r="S756" s="856"/>
      <c r="T756" s="856"/>
      <c r="U756" s="856"/>
      <c r="V756" s="856"/>
      <c r="W756" s="856"/>
      <c r="X756" s="856"/>
      <c r="Y756" s="856"/>
      <c r="Z756" s="856"/>
      <c r="AA756" s="856"/>
      <c r="AB756" s="856">
        <v>1811</v>
      </c>
      <c r="AC756" s="857">
        <v>1864</v>
      </c>
    </row>
    <row r="757" spans="1:29" ht="15.75" thickBot="1" x14ac:dyDescent="0.3">
      <c r="A757" s="969"/>
      <c r="B757" s="924" t="s">
        <v>138</v>
      </c>
      <c r="C757" s="925" t="s">
        <v>136</v>
      </c>
      <c r="D757" s="910">
        <f>SUM(E757:J757)</f>
        <v>0</v>
      </c>
      <c r="E757" s="926"/>
      <c r="F757" s="927"/>
      <c r="G757" s="927"/>
      <c r="H757" s="927"/>
      <c r="I757" s="927"/>
      <c r="J757" s="928"/>
      <c r="K757" s="869"/>
      <c r="L757" s="858">
        <v>1529</v>
      </c>
      <c r="M757" s="859">
        <v>1581</v>
      </c>
      <c r="N757" s="859">
        <v>1618</v>
      </c>
      <c r="O757" s="859">
        <v>1657</v>
      </c>
      <c r="P757" s="859"/>
      <c r="Q757" s="859"/>
      <c r="R757" s="859"/>
      <c r="S757" s="859"/>
      <c r="T757" s="859"/>
      <c r="U757" s="859"/>
      <c r="V757" s="859"/>
      <c r="W757" s="859"/>
      <c r="X757" s="859"/>
      <c r="Y757" s="859"/>
      <c r="Z757" s="859"/>
      <c r="AA757" s="859"/>
      <c r="AB757" s="859">
        <v>1678</v>
      </c>
      <c r="AC757" s="860">
        <v>1699</v>
      </c>
    </row>
    <row r="758" spans="1:29" ht="15.75" thickBot="1" x14ac:dyDescent="0.3">
      <c r="A758" s="1032">
        <v>60</v>
      </c>
      <c r="B758" s="1033" t="s">
        <v>402</v>
      </c>
      <c r="C758" s="1034" t="s">
        <v>15</v>
      </c>
      <c r="D758" s="942">
        <f>SUM(E758:J758)</f>
        <v>0</v>
      </c>
      <c r="E758" s="1035"/>
      <c r="F758" s="1036"/>
      <c r="G758" s="1036"/>
      <c r="H758" s="1036"/>
      <c r="I758" s="1036"/>
      <c r="J758" s="1037"/>
      <c r="K758" s="869"/>
      <c r="L758" s="1038">
        <v>1837</v>
      </c>
      <c r="M758" s="1039">
        <v>1960</v>
      </c>
      <c r="N758" s="1039">
        <v>2048</v>
      </c>
      <c r="O758" s="1039">
        <v>2140</v>
      </c>
      <c r="P758" s="1039"/>
      <c r="Q758" s="1039"/>
      <c r="R758" s="1039"/>
      <c r="S758" s="1039"/>
      <c r="T758" s="1039"/>
      <c r="U758" s="1039"/>
      <c r="V758" s="1039"/>
      <c r="W758" s="1039"/>
      <c r="X758" s="1039"/>
      <c r="Y758" s="1039"/>
      <c r="Z758" s="1039"/>
      <c r="AA758" s="1039"/>
      <c r="AB758" s="1039">
        <v>2189</v>
      </c>
      <c r="AC758" s="1040">
        <v>2238</v>
      </c>
    </row>
    <row r="759" spans="1:29" ht="15.75" thickBot="1" x14ac:dyDescent="0.3">
      <c r="A759" s="1041">
        <v>61</v>
      </c>
      <c r="B759" s="1042" t="s">
        <v>402</v>
      </c>
      <c r="C759" s="1043" t="s">
        <v>136</v>
      </c>
      <c r="D759" s="952">
        <f>SUM(E759:J759)</f>
        <v>0</v>
      </c>
      <c r="E759" s="1044"/>
      <c r="F759" s="1045"/>
      <c r="G759" s="1045"/>
      <c r="H759" s="1045"/>
      <c r="I759" s="1045"/>
      <c r="J759" s="1046"/>
      <c r="K759" s="869"/>
      <c r="L759" s="989">
        <v>1531</v>
      </c>
      <c r="M759" s="990">
        <v>1614</v>
      </c>
      <c r="N759" s="990">
        <v>1684</v>
      </c>
      <c r="O759" s="990">
        <v>1755</v>
      </c>
      <c r="P759" s="990"/>
      <c r="Q759" s="990"/>
      <c r="R759" s="990"/>
      <c r="S759" s="990"/>
      <c r="T759" s="990"/>
      <c r="U759" s="990"/>
      <c r="V759" s="990"/>
      <c r="W759" s="990"/>
      <c r="X759" s="990"/>
      <c r="Y759" s="990"/>
      <c r="Z759" s="990"/>
      <c r="AA759" s="990"/>
      <c r="AB759" s="990">
        <v>1807</v>
      </c>
      <c r="AC759" s="991">
        <v>1860</v>
      </c>
    </row>
    <row r="760" spans="1:29" ht="15.75" thickBot="1" x14ac:dyDescent="0.3">
      <c r="A760" s="1032">
        <v>62</v>
      </c>
      <c r="B760" s="1033" t="s">
        <v>403</v>
      </c>
      <c r="C760" s="1034" t="s">
        <v>15</v>
      </c>
      <c r="D760" s="942">
        <f>SUM(E760:J760)</f>
        <v>0</v>
      </c>
      <c r="E760" s="1035"/>
      <c r="F760" s="1036"/>
      <c r="G760" s="1036"/>
      <c r="H760" s="1036"/>
      <c r="I760" s="1036"/>
      <c r="J760" s="1037"/>
      <c r="K760" s="869"/>
      <c r="L760" s="1038">
        <v>1837</v>
      </c>
      <c r="M760" s="1039">
        <v>1960</v>
      </c>
      <c r="N760" s="1039">
        <v>2048</v>
      </c>
      <c r="O760" s="1039">
        <v>2140</v>
      </c>
      <c r="P760" s="1039"/>
      <c r="Q760" s="1039"/>
      <c r="R760" s="1039"/>
      <c r="S760" s="1039"/>
      <c r="T760" s="1039"/>
      <c r="U760" s="1039"/>
      <c r="V760" s="1039"/>
      <c r="W760" s="1039"/>
      <c r="X760" s="1039"/>
      <c r="Y760" s="1039"/>
      <c r="Z760" s="1039"/>
      <c r="AA760" s="1039"/>
      <c r="AB760" s="1039">
        <v>2189</v>
      </c>
      <c r="AC760" s="1040">
        <v>2238</v>
      </c>
    </row>
    <row r="761" spans="1:29" ht="15.75" thickBot="1" x14ac:dyDescent="0.3">
      <c r="A761" s="1041">
        <v>63</v>
      </c>
      <c r="B761" s="1042" t="s">
        <v>403</v>
      </c>
      <c r="C761" s="1043" t="s">
        <v>136</v>
      </c>
      <c r="D761" s="952">
        <f>SUM(E761:J761)</f>
        <v>0</v>
      </c>
      <c r="E761" s="1044"/>
      <c r="F761" s="1045"/>
      <c r="G761" s="1045"/>
      <c r="H761" s="1045"/>
      <c r="I761" s="1045"/>
      <c r="J761" s="1046"/>
      <c r="K761" s="869"/>
      <c r="L761" s="989">
        <v>1516</v>
      </c>
      <c r="M761" s="990">
        <v>1599</v>
      </c>
      <c r="N761" s="990">
        <v>1668</v>
      </c>
      <c r="O761" s="990">
        <v>1738</v>
      </c>
      <c r="P761" s="990"/>
      <c r="Q761" s="990"/>
      <c r="R761" s="990"/>
      <c r="S761" s="990"/>
      <c r="T761" s="990"/>
      <c r="U761" s="990"/>
      <c r="V761" s="990"/>
      <c r="W761" s="990"/>
      <c r="X761" s="990"/>
      <c r="Y761" s="990"/>
      <c r="Z761" s="990"/>
      <c r="AA761" s="990"/>
      <c r="AB761" s="990">
        <v>1790</v>
      </c>
      <c r="AC761" s="991">
        <v>1842</v>
      </c>
    </row>
    <row r="762" spans="1:29" ht="30.75" thickBot="1" x14ac:dyDescent="0.3">
      <c r="A762" s="1032">
        <v>64</v>
      </c>
      <c r="B762" s="1033" t="s">
        <v>404</v>
      </c>
      <c r="C762" s="1034" t="s">
        <v>15</v>
      </c>
      <c r="D762" s="942">
        <f>SUM(E762:J762)</f>
        <v>0</v>
      </c>
      <c r="E762" s="1035"/>
      <c r="F762" s="1036"/>
      <c r="G762" s="1036"/>
      <c r="H762" s="1036"/>
      <c r="I762" s="1036"/>
      <c r="J762" s="1037"/>
      <c r="K762" s="869"/>
      <c r="L762" s="1038">
        <v>1876</v>
      </c>
      <c r="M762" s="1039">
        <v>2002</v>
      </c>
      <c r="N762" s="1039">
        <v>2092</v>
      </c>
      <c r="O762" s="1039">
        <v>2166</v>
      </c>
      <c r="P762" s="1039"/>
      <c r="Q762" s="1039"/>
      <c r="R762" s="1039"/>
      <c r="S762" s="1039"/>
      <c r="T762" s="1039"/>
      <c r="U762" s="1039"/>
      <c r="V762" s="1039"/>
      <c r="W762" s="1039"/>
      <c r="X762" s="1039"/>
      <c r="Y762" s="1039"/>
      <c r="Z762" s="1039"/>
      <c r="AA762" s="1039"/>
      <c r="AB762" s="1039">
        <v>2236</v>
      </c>
      <c r="AC762" s="1040">
        <v>2287</v>
      </c>
    </row>
    <row r="763" spans="1:29" ht="30.75" thickBot="1" x14ac:dyDescent="0.3">
      <c r="A763" s="1041">
        <v>65</v>
      </c>
      <c r="B763" s="1042" t="s">
        <v>404</v>
      </c>
      <c r="C763" s="1043" t="s">
        <v>136</v>
      </c>
      <c r="D763" s="952">
        <f>SUM(E763:J763)</f>
        <v>0</v>
      </c>
      <c r="E763" s="1044"/>
      <c r="F763" s="1045"/>
      <c r="G763" s="1045"/>
      <c r="H763" s="1045"/>
      <c r="I763" s="1045"/>
      <c r="J763" s="1046"/>
      <c r="K763" s="869"/>
      <c r="L763" s="989">
        <v>1520</v>
      </c>
      <c r="M763" s="990">
        <v>1603</v>
      </c>
      <c r="N763" s="990">
        <v>1672</v>
      </c>
      <c r="O763" s="990">
        <v>1742</v>
      </c>
      <c r="P763" s="990"/>
      <c r="Q763" s="990"/>
      <c r="R763" s="990"/>
      <c r="S763" s="990"/>
      <c r="T763" s="990"/>
      <c r="U763" s="990"/>
      <c r="V763" s="990"/>
      <c r="W763" s="990"/>
      <c r="X763" s="990"/>
      <c r="Y763" s="990"/>
      <c r="Z763" s="990"/>
      <c r="AA763" s="990"/>
      <c r="AB763" s="990">
        <v>1794</v>
      </c>
      <c r="AC763" s="991">
        <v>1846</v>
      </c>
    </row>
    <row r="764" spans="1:29" ht="15.75" thickBot="1" x14ac:dyDescent="0.3">
      <c r="A764" s="1032">
        <v>66</v>
      </c>
      <c r="B764" s="1033" t="s">
        <v>405</v>
      </c>
      <c r="C764" s="1034" t="s">
        <v>15</v>
      </c>
      <c r="D764" s="942">
        <f>SUM(E764:J764)</f>
        <v>0</v>
      </c>
      <c r="E764" s="1035"/>
      <c r="F764" s="1036"/>
      <c r="G764" s="1036"/>
      <c r="H764" s="1036"/>
      <c r="I764" s="1036"/>
      <c r="J764" s="1037"/>
      <c r="K764" s="869"/>
      <c r="L764" s="1038">
        <v>1876</v>
      </c>
      <c r="M764" s="1039">
        <v>2002</v>
      </c>
      <c r="N764" s="1039">
        <v>2092</v>
      </c>
      <c r="O764" s="1039">
        <v>2166</v>
      </c>
      <c r="P764" s="1039"/>
      <c r="Q764" s="1039"/>
      <c r="R764" s="1039"/>
      <c r="S764" s="1039"/>
      <c r="T764" s="1039"/>
      <c r="U764" s="1039"/>
      <c r="V764" s="1039"/>
      <c r="W764" s="1039"/>
      <c r="X764" s="1039"/>
      <c r="Y764" s="1039"/>
      <c r="Z764" s="1039"/>
      <c r="AA764" s="1039"/>
      <c r="AB764" s="1039">
        <v>2236</v>
      </c>
      <c r="AC764" s="1040">
        <v>2287</v>
      </c>
    </row>
    <row r="765" spans="1:29" ht="15.75" thickBot="1" x14ac:dyDescent="0.3">
      <c r="A765" s="1041">
        <v>67</v>
      </c>
      <c r="B765" s="1042" t="s">
        <v>405</v>
      </c>
      <c r="C765" s="1043" t="s">
        <v>136</v>
      </c>
      <c r="D765" s="952">
        <f>SUM(E765:J765)</f>
        <v>0</v>
      </c>
      <c r="E765" s="1044"/>
      <c r="F765" s="1045"/>
      <c r="G765" s="1045"/>
      <c r="H765" s="1045"/>
      <c r="I765" s="1045"/>
      <c r="J765" s="1046"/>
      <c r="K765" s="869"/>
      <c r="L765" s="989">
        <v>1520</v>
      </c>
      <c r="M765" s="990">
        <v>1603</v>
      </c>
      <c r="N765" s="990">
        <v>1672</v>
      </c>
      <c r="O765" s="990">
        <v>1742</v>
      </c>
      <c r="P765" s="990"/>
      <c r="Q765" s="990"/>
      <c r="R765" s="990"/>
      <c r="S765" s="990"/>
      <c r="T765" s="990"/>
      <c r="U765" s="990"/>
      <c r="V765" s="990"/>
      <c r="W765" s="990"/>
      <c r="X765" s="990"/>
      <c r="Y765" s="990"/>
      <c r="Z765" s="990"/>
      <c r="AA765" s="990"/>
      <c r="AB765" s="990">
        <v>1794</v>
      </c>
      <c r="AC765" s="991">
        <v>1846</v>
      </c>
    </row>
    <row r="766" spans="1:29" ht="15.75" thickBot="1" x14ac:dyDescent="0.3">
      <c r="A766" s="1047"/>
      <c r="B766" s="1047"/>
      <c r="C766" s="1047"/>
      <c r="D766" s="1047"/>
      <c r="E766" s="110"/>
      <c r="F766" s="110"/>
      <c r="G766" s="110"/>
      <c r="H766" s="110"/>
      <c r="I766" s="110"/>
      <c r="J766" s="110"/>
      <c r="K766" s="255"/>
      <c r="L766" s="466"/>
      <c r="M766" s="466"/>
      <c r="N766" s="466"/>
      <c r="O766" s="466"/>
      <c r="P766" s="466"/>
      <c r="Q766" s="466"/>
      <c r="R766" s="466"/>
      <c r="S766" s="466"/>
      <c r="T766" s="466"/>
      <c r="U766" s="466"/>
      <c r="V766" s="466"/>
      <c r="W766" s="466"/>
      <c r="X766" s="466"/>
      <c r="Y766" s="466"/>
      <c r="Z766" s="466"/>
      <c r="AA766" s="466"/>
      <c r="AB766" s="466"/>
      <c r="AC766"/>
    </row>
    <row r="767" spans="1:29" ht="19.5" thickBot="1" x14ac:dyDescent="0.3">
      <c r="A767" s="1048"/>
      <c r="B767" s="1048"/>
      <c r="C767" s="1049" t="s">
        <v>406</v>
      </c>
      <c r="D767" s="1050">
        <f t="shared" ref="D767:I767" si="123">SUM(D540:D765)</f>
        <v>0</v>
      </c>
      <c r="E767" s="1051">
        <f t="shared" si="123"/>
        <v>0</v>
      </c>
      <c r="F767" s="1052">
        <f t="shared" si="123"/>
        <v>0</v>
      </c>
      <c r="G767" s="1052">
        <f t="shared" si="123"/>
        <v>0</v>
      </c>
      <c r="H767" s="1052">
        <f t="shared" si="123"/>
        <v>0</v>
      </c>
      <c r="I767" s="1052">
        <f t="shared" si="123"/>
        <v>0</v>
      </c>
      <c r="J767" s="1053">
        <f>SUM(J540:J765)</f>
        <v>0</v>
      </c>
      <c r="K767" s="1054"/>
      <c r="L767" s="466"/>
      <c r="M767" s="466"/>
      <c r="N767" s="466"/>
      <c r="O767" s="466"/>
      <c r="P767" s="466"/>
      <c r="Q767" s="466"/>
      <c r="R767" s="466"/>
      <c r="S767" s="466"/>
      <c r="T767" s="466"/>
      <c r="U767" s="466"/>
      <c r="V767" s="466"/>
      <c r="W767" s="466"/>
      <c r="X767" s="466"/>
      <c r="Y767" s="466"/>
      <c r="Z767" s="466"/>
      <c r="AA767" s="466"/>
      <c r="AB767" s="466"/>
      <c r="AC767"/>
    </row>
    <row r="768" spans="1:29" x14ac:dyDescent="0.25">
      <c r="A768" s="1048"/>
      <c r="B768" s="1048"/>
      <c r="C768" s="1048"/>
      <c r="D768" s="1048"/>
      <c r="E768" s="1055"/>
      <c r="F768" s="1055"/>
      <c r="G768" s="1055"/>
      <c r="H768" s="1055"/>
      <c r="I768" s="1055"/>
      <c r="J768" s="1055"/>
      <c r="K768" s="105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6"/>
      <c r="Z768" s="466"/>
      <c r="AA768" s="466"/>
      <c r="AB768" s="466"/>
      <c r="AC768"/>
    </row>
    <row r="769" spans="1:29" ht="15.75" thickBot="1" x14ac:dyDescent="0.3">
      <c r="A769" s="1048"/>
      <c r="B769" s="1048"/>
      <c r="C769" s="1048"/>
      <c r="D769" s="1048"/>
      <c r="E769" s="1055"/>
      <c r="F769" s="1055"/>
      <c r="G769" s="1055"/>
      <c r="H769" s="1055"/>
      <c r="I769" s="1055"/>
      <c r="J769" s="1055"/>
      <c r="K769" s="1056"/>
      <c r="L769" s="466"/>
      <c r="M769" s="466"/>
      <c r="N769" s="466"/>
      <c r="O769" s="466"/>
      <c r="P769" s="466"/>
      <c r="Q769" s="466"/>
      <c r="R769" s="466"/>
      <c r="S769" s="466"/>
      <c r="T769" s="466"/>
      <c r="U769" s="466"/>
      <c r="V769" s="466"/>
      <c r="W769" s="466"/>
      <c r="X769" s="466"/>
      <c r="Y769" s="466"/>
      <c r="Z769" s="466"/>
      <c r="AA769" s="466"/>
      <c r="AB769" s="466"/>
      <c r="AC769"/>
    </row>
    <row r="770" spans="1:29" ht="15.75" thickBot="1" x14ac:dyDescent="0.3">
      <c r="A770" s="1057" t="s">
        <v>407</v>
      </c>
      <c r="B770" s="1058"/>
      <c r="C770" s="1058"/>
      <c r="D770" s="1058"/>
      <c r="E770" s="1058"/>
      <c r="F770" s="1058"/>
      <c r="G770" s="1058"/>
      <c r="H770" s="1058"/>
      <c r="I770" s="1058"/>
      <c r="J770" s="1059"/>
      <c r="K770" s="1056"/>
      <c r="L770" s="466"/>
      <c r="M770" s="466"/>
      <c r="N770" s="466"/>
      <c r="O770" s="466"/>
      <c r="P770" s="466"/>
      <c r="Q770" s="466"/>
      <c r="R770" s="466"/>
      <c r="S770" s="466"/>
      <c r="T770" s="466"/>
      <c r="U770" s="466"/>
      <c r="V770" s="466"/>
      <c r="W770" s="466"/>
      <c r="X770" s="466"/>
      <c r="Y770" s="466"/>
      <c r="Z770" s="466"/>
      <c r="AA770" s="466"/>
      <c r="AB770" s="466"/>
      <c r="AC770"/>
    </row>
    <row r="771" spans="1:29" x14ac:dyDescent="0.25">
      <c r="A771" s="718" t="s">
        <v>10</v>
      </c>
      <c r="B771" s="720" t="s">
        <v>312</v>
      </c>
      <c r="C771" s="722" t="s">
        <v>12</v>
      </c>
      <c r="D771" s="720" t="s">
        <v>313</v>
      </c>
      <c r="E771" s="871"/>
      <c r="F771" s="872"/>
      <c r="G771" s="872"/>
      <c r="H771" s="872"/>
      <c r="I771" s="872"/>
      <c r="J771" s="873"/>
      <c r="K771" s="1060"/>
      <c r="L771" s="1061"/>
      <c r="M771" s="1061"/>
      <c r="N771" s="1061"/>
      <c r="O771" s="1061"/>
      <c r="P771" s="1061"/>
      <c r="Q771" s="1061"/>
      <c r="R771" s="1061"/>
      <c r="S771" s="1061"/>
      <c r="T771" s="1061"/>
      <c r="U771" s="1061"/>
      <c r="V771" s="1061"/>
      <c r="W771" s="1061"/>
      <c r="X771" s="1061"/>
      <c r="Y771" s="1061"/>
      <c r="Z771" s="1061"/>
      <c r="AA771" s="1061"/>
      <c r="AB771" s="1061"/>
      <c r="AC771" s="1062"/>
    </row>
    <row r="772" spans="1:29" x14ac:dyDescent="0.25">
      <c r="A772" s="719"/>
      <c r="B772" s="721"/>
      <c r="C772" s="723"/>
      <c r="D772" s="721"/>
      <c r="E772" s="876">
        <v>0</v>
      </c>
      <c r="F772" s="877">
        <v>1</v>
      </c>
      <c r="G772" s="877">
        <v>2</v>
      </c>
      <c r="H772" s="877">
        <v>3</v>
      </c>
      <c r="I772" s="877">
        <v>4</v>
      </c>
      <c r="J772" s="878">
        <v>5</v>
      </c>
      <c r="K772" s="1060"/>
      <c r="L772" s="1061"/>
      <c r="M772" s="1061"/>
      <c r="N772" s="1061"/>
      <c r="O772" s="1061"/>
      <c r="P772" s="1061"/>
      <c r="Q772" s="1061"/>
      <c r="R772" s="1061"/>
      <c r="S772" s="1061"/>
      <c r="T772" s="1061"/>
      <c r="U772" s="1061"/>
      <c r="V772" s="1061"/>
      <c r="W772" s="1061"/>
      <c r="X772" s="1061"/>
      <c r="Y772" s="1061"/>
      <c r="Z772" s="1061"/>
      <c r="AA772" s="1061"/>
      <c r="AB772" s="1061"/>
      <c r="AC772" s="1062"/>
    </row>
    <row r="773" spans="1:29" x14ac:dyDescent="0.25">
      <c r="A773" s="719"/>
      <c r="B773" s="721"/>
      <c r="C773" s="723"/>
      <c r="D773" s="721"/>
      <c r="E773" s="876"/>
      <c r="F773" s="877"/>
      <c r="G773" s="877"/>
      <c r="H773" s="877"/>
      <c r="I773" s="877"/>
      <c r="J773" s="878"/>
      <c r="K773" s="1060"/>
      <c r="L773" s="1061"/>
      <c r="M773" s="1061"/>
      <c r="N773" s="1061"/>
      <c r="O773" s="1061"/>
      <c r="P773" s="1061"/>
      <c r="Q773" s="1061"/>
      <c r="R773" s="1061"/>
      <c r="S773" s="1061"/>
      <c r="T773" s="1061"/>
      <c r="U773" s="1061"/>
      <c r="V773" s="1061"/>
      <c r="W773" s="1061"/>
      <c r="X773" s="1061"/>
      <c r="Y773" s="1061"/>
      <c r="Z773" s="1061"/>
      <c r="AA773" s="1061"/>
      <c r="AB773" s="1061"/>
      <c r="AC773" s="1062"/>
    </row>
    <row r="774" spans="1:29" ht="15.75" thickBot="1" x14ac:dyDescent="0.3">
      <c r="A774" s="880"/>
      <c r="B774" s="881"/>
      <c r="C774" s="882"/>
      <c r="D774" s="881"/>
      <c r="E774" s="884"/>
      <c r="F774" s="885"/>
      <c r="G774" s="885"/>
      <c r="H774" s="885"/>
      <c r="I774" s="885"/>
      <c r="J774" s="886"/>
      <c r="K774" s="1060"/>
      <c r="L774" s="1061"/>
      <c r="M774" s="1061"/>
      <c r="N774" s="1061"/>
      <c r="O774" s="1061"/>
      <c r="P774" s="1061"/>
      <c r="Q774" s="1061"/>
      <c r="R774" s="1061"/>
      <c r="S774" s="1061"/>
      <c r="T774" s="1061"/>
      <c r="U774" s="1061"/>
      <c r="V774" s="1061"/>
      <c r="W774" s="1061"/>
      <c r="X774" s="1061"/>
      <c r="Y774" s="1061"/>
      <c r="Z774" s="1061"/>
      <c r="AA774" s="1061"/>
      <c r="AB774" s="1061"/>
      <c r="AC774" s="1062"/>
    </row>
    <row r="775" spans="1:29" x14ac:dyDescent="0.25">
      <c r="A775" s="1063"/>
      <c r="B775" s="1063"/>
      <c r="C775" s="1063"/>
      <c r="D775" s="1064">
        <f>SUM(E775:J775)</f>
        <v>0</v>
      </c>
      <c r="E775" s="1064"/>
      <c r="F775" s="1064"/>
      <c r="G775" s="1064"/>
      <c r="H775" s="1064"/>
      <c r="I775" s="1064"/>
      <c r="J775" s="1064"/>
      <c r="K775" s="1056"/>
      <c r="L775" s="466"/>
      <c r="M775" s="466"/>
      <c r="N775" s="466"/>
      <c r="O775" s="466"/>
      <c r="P775" s="466"/>
      <c r="Q775" s="466"/>
      <c r="R775" s="466"/>
      <c r="S775" s="466"/>
      <c r="T775" s="466"/>
      <c r="U775" s="466"/>
      <c r="V775" s="466"/>
      <c r="W775" s="466"/>
      <c r="X775" s="466"/>
      <c r="Y775" s="466"/>
      <c r="Z775" s="466"/>
      <c r="AA775" s="466"/>
      <c r="AB775" s="466"/>
      <c r="AC775"/>
    </row>
    <row r="776" spans="1:29" x14ac:dyDescent="0.25">
      <c r="A776" s="1063"/>
      <c r="B776" s="1063"/>
      <c r="C776" s="1063"/>
      <c r="D776" s="1064">
        <f>SUM(E776:J776)</f>
        <v>0</v>
      </c>
      <c r="E776" s="1064"/>
      <c r="F776" s="1064"/>
      <c r="G776" s="1064"/>
      <c r="H776" s="1064"/>
      <c r="I776" s="1064"/>
      <c r="J776" s="1064"/>
      <c r="K776" s="1056"/>
      <c r="L776" s="466"/>
      <c r="M776" s="466"/>
      <c r="N776" s="466"/>
      <c r="O776" s="466"/>
      <c r="P776" s="466"/>
      <c r="Q776" s="466"/>
      <c r="R776" s="466"/>
      <c r="S776" s="466"/>
      <c r="T776" s="466"/>
      <c r="U776" s="466"/>
      <c r="V776" s="466"/>
      <c r="W776" s="466"/>
      <c r="X776" s="466"/>
      <c r="Y776" s="466"/>
      <c r="Z776" s="466"/>
      <c r="AA776" s="466"/>
      <c r="AB776" s="466"/>
      <c r="AC776"/>
    </row>
    <row r="777" spans="1:29" x14ac:dyDescent="0.25">
      <c r="A777" s="1063"/>
      <c r="B777" s="1063"/>
      <c r="C777" s="1063"/>
      <c r="D777" s="1064">
        <f>SUM(E777:J777)</f>
        <v>0</v>
      </c>
      <c r="E777" s="1064"/>
      <c r="F777" s="1064"/>
      <c r="G777" s="1064"/>
      <c r="H777" s="1064"/>
      <c r="I777" s="1064"/>
      <c r="J777" s="1064"/>
      <c r="K777" s="1056"/>
      <c r="L777" s="466"/>
      <c r="M777" s="466"/>
      <c r="N777" s="466"/>
      <c r="O777" s="466"/>
      <c r="P777" s="466"/>
      <c r="Q777" s="466"/>
      <c r="R777" s="466"/>
      <c r="S777" s="466"/>
      <c r="T777" s="466"/>
      <c r="U777" s="466"/>
      <c r="V777" s="466"/>
      <c r="W777" s="466"/>
      <c r="X777" s="466"/>
      <c r="Y777" s="466"/>
      <c r="Z777" s="466"/>
      <c r="AA777" s="466"/>
      <c r="AB777" s="466"/>
      <c r="AC777"/>
    </row>
    <row r="778" spans="1:29" x14ac:dyDescent="0.25">
      <c r="A778" s="1063"/>
      <c r="B778" s="1063"/>
      <c r="C778" s="1063"/>
      <c r="D778" s="1064">
        <f>SUM(E778:J778)</f>
        <v>0</v>
      </c>
      <c r="E778" s="1064"/>
      <c r="F778" s="1064"/>
      <c r="G778" s="1064"/>
      <c r="H778" s="1064"/>
      <c r="I778" s="1064"/>
      <c r="J778" s="1064"/>
      <c r="K778" s="1056"/>
      <c r="L778" s="466"/>
      <c r="M778" s="466"/>
      <c r="N778" s="466"/>
      <c r="O778" s="466"/>
      <c r="P778" s="466"/>
      <c r="Q778" s="466"/>
      <c r="R778" s="466"/>
      <c r="S778" s="466"/>
      <c r="T778" s="466"/>
      <c r="U778" s="466"/>
      <c r="V778" s="466"/>
      <c r="W778" s="466"/>
      <c r="X778" s="466"/>
      <c r="Y778" s="466"/>
      <c r="Z778" s="466"/>
      <c r="AA778" s="466"/>
      <c r="AB778" s="466"/>
      <c r="AC778"/>
    </row>
    <row r="779" spans="1:29" x14ac:dyDescent="0.25">
      <c r="A779" s="1063"/>
      <c r="B779" s="1063"/>
      <c r="C779" s="1063"/>
      <c r="D779" s="1064">
        <f>SUM(E779:J779)</f>
        <v>0</v>
      </c>
      <c r="E779" s="1064"/>
      <c r="F779" s="1064"/>
      <c r="G779" s="1064"/>
      <c r="H779" s="1064"/>
      <c r="I779" s="1064"/>
      <c r="J779" s="1064"/>
      <c r="K779" s="1056"/>
      <c r="L779" s="466"/>
      <c r="M779" s="466"/>
      <c r="N779" s="466"/>
      <c r="O779" s="466"/>
      <c r="P779" s="466"/>
      <c r="Q779" s="466"/>
      <c r="R779" s="466"/>
      <c r="S779" s="466"/>
      <c r="T779" s="466"/>
      <c r="U779" s="466"/>
      <c r="V779" s="466"/>
      <c r="W779" s="466"/>
      <c r="X779" s="466"/>
      <c r="Y779" s="466"/>
      <c r="Z779" s="466"/>
      <c r="AA779" s="466"/>
      <c r="AB779" s="466"/>
      <c r="AC779"/>
    </row>
    <row r="780" spans="1:29" x14ac:dyDescent="0.25">
      <c r="A780" s="1063"/>
      <c r="B780" s="1063"/>
      <c r="C780" s="1063"/>
      <c r="D780" s="1064">
        <f>SUM(E780:J780)</f>
        <v>0</v>
      </c>
      <c r="E780" s="1064"/>
      <c r="F780" s="1064"/>
      <c r="G780" s="1064"/>
      <c r="H780" s="1064"/>
      <c r="I780" s="1064"/>
      <c r="J780" s="1064"/>
      <c r="K780" s="1056"/>
      <c r="L780" s="466"/>
      <c r="M780" s="466"/>
      <c r="N780" s="466"/>
      <c r="O780" s="466"/>
      <c r="P780" s="466"/>
      <c r="Q780" s="466"/>
      <c r="R780" s="466"/>
      <c r="S780" s="466"/>
      <c r="T780" s="466"/>
      <c r="U780" s="466"/>
      <c r="V780" s="466"/>
      <c r="W780" s="466"/>
      <c r="X780" s="466"/>
      <c r="Y780" s="466"/>
      <c r="Z780" s="466"/>
      <c r="AA780" s="466"/>
      <c r="AB780" s="466"/>
      <c r="AC780"/>
    </row>
    <row r="781" spans="1:29" x14ac:dyDescent="0.25">
      <c r="A781" s="1063"/>
      <c r="B781" s="1063"/>
      <c r="C781" s="1063"/>
      <c r="D781" s="1064">
        <f>SUM(E781:J781)</f>
        <v>0</v>
      </c>
      <c r="E781" s="1064"/>
      <c r="F781" s="1064"/>
      <c r="G781" s="1064"/>
      <c r="H781" s="1064"/>
      <c r="I781" s="1064"/>
      <c r="J781" s="1064"/>
      <c r="K781" s="1056"/>
      <c r="L781" s="466"/>
      <c r="M781" s="466"/>
      <c r="N781" s="466"/>
      <c r="O781" s="466"/>
      <c r="P781" s="466"/>
      <c r="Q781" s="466"/>
      <c r="R781" s="466"/>
      <c r="S781" s="466"/>
      <c r="T781" s="466"/>
      <c r="U781" s="466"/>
      <c r="V781" s="466"/>
      <c r="W781" s="466"/>
      <c r="X781" s="466"/>
      <c r="Y781" s="466"/>
      <c r="Z781" s="466"/>
      <c r="AA781" s="466"/>
      <c r="AB781" s="466"/>
      <c r="AC781"/>
    </row>
    <row r="782" spans="1:29" x14ac:dyDescent="0.25">
      <c r="A782" s="1063"/>
      <c r="B782" s="1063"/>
      <c r="C782" s="1063"/>
      <c r="D782" s="1064">
        <f>SUM(E782:J782)</f>
        <v>0</v>
      </c>
      <c r="E782" s="1064"/>
      <c r="F782" s="1064"/>
      <c r="G782" s="1064"/>
      <c r="H782" s="1064"/>
      <c r="I782" s="1064"/>
      <c r="J782" s="1064"/>
      <c r="K782" s="105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6"/>
      <c r="Z782" s="466"/>
      <c r="AA782" s="466"/>
      <c r="AB782" s="466"/>
      <c r="AC782"/>
    </row>
    <row r="783" spans="1:29" x14ac:dyDescent="0.25">
      <c r="A783" s="1063"/>
      <c r="B783" s="1063"/>
      <c r="C783" s="1063"/>
      <c r="D783" s="1064">
        <f>SUM(E783:J783)</f>
        <v>0</v>
      </c>
      <c r="E783" s="1064"/>
      <c r="F783" s="1064"/>
      <c r="G783" s="1064"/>
      <c r="H783" s="1064"/>
      <c r="I783" s="1064"/>
      <c r="J783" s="1064"/>
      <c r="K783" s="105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/>
      <c r="W783" s="466"/>
      <c r="X783" s="466"/>
      <c r="Y783" s="466"/>
      <c r="Z783" s="466"/>
      <c r="AA783" s="466"/>
      <c r="AB783" s="466"/>
      <c r="AC783"/>
    </row>
    <row r="784" spans="1:29" x14ac:dyDescent="0.25">
      <c r="A784" s="1063"/>
      <c r="B784" s="1063"/>
      <c r="C784" s="1063"/>
      <c r="D784" s="1064">
        <f>SUM(E784:J784)</f>
        <v>0</v>
      </c>
      <c r="E784" s="1064"/>
      <c r="F784" s="1064"/>
      <c r="G784" s="1064"/>
      <c r="H784" s="1064"/>
      <c r="I784" s="1064"/>
      <c r="J784" s="1064"/>
      <c r="K784" s="1056"/>
      <c r="L784" s="466"/>
      <c r="M784" s="466"/>
      <c r="N784" s="466"/>
      <c r="O784" s="466"/>
      <c r="P784" s="466"/>
      <c r="Q784" s="466"/>
      <c r="R784" s="466"/>
      <c r="S784" s="466"/>
      <c r="T784" s="466"/>
      <c r="U784" s="466"/>
      <c r="V784" s="466"/>
      <c r="W784" s="466"/>
      <c r="X784" s="466"/>
      <c r="Y784" s="466"/>
      <c r="Z784" s="466"/>
      <c r="AA784" s="466"/>
      <c r="AB784" s="466"/>
      <c r="AC784"/>
    </row>
    <row r="785" spans="1:29" x14ac:dyDescent="0.25">
      <c r="A785" s="1063"/>
      <c r="B785" s="1063"/>
      <c r="C785" s="1063"/>
      <c r="D785" s="1064">
        <f>SUM(E785:J785)</f>
        <v>0</v>
      </c>
      <c r="E785" s="1064"/>
      <c r="F785" s="1064"/>
      <c r="G785" s="1064"/>
      <c r="H785" s="1064"/>
      <c r="I785" s="1064"/>
      <c r="J785" s="1064"/>
      <c r="K785" s="1056"/>
      <c r="L785" s="466"/>
      <c r="M785" s="466"/>
      <c r="N785" s="466"/>
      <c r="O785" s="466"/>
      <c r="P785" s="466"/>
      <c r="Q785" s="466"/>
      <c r="R785" s="466"/>
      <c r="S785" s="466"/>
      <c r="T785" s="466"/>
      <c r="U785" s="466"/>
      <c r="V785" s="466"/>
      <c r="W785" s="466"/>
      <c r="X785" s="466"/>
      <c r="Y785" s="466"/>
      <c r="Z785" s="466"/>
      <c r="AA785" s="466"/>
      <c r="AB785" s="466"/>
      <c r="AC785"/>
    </row>
    <row r="786" spans="1:29" x14ac:dyDescent="0.25">
      <c r="A786" s="1063"/>
      <c r="B786" s="1063"/>
      <c r="C786" s="1063"/>
      <c r="D786" s="1064">
        <f>SUM(E786:J786)</f>
        <v>0</v>
      </c>
      <c r="E786" s="1064"/>
      <c r="F786" s="1064"/>
      <c r="G786" s="1064"/>
      <c r="H786" s="1064"/>
      <c r="I786" s="1064"/>
      <c r="J786" s="1064"/>
      <c r="K786" s="105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  <c r="V786" s="466"/>
      <c r="W786" s="466"/>
      <c r="X786" s="466"/>
      <c r="Y786" s="466"/>
      <c r="Z786" s="466"/>
      <c r="AA786" s="466"/>
      <c r="AB786" s="466"/>
      <c r="AC786"/>
    </row>
    <row r="787" spans="1:29" x14ac:dyDescent="0.25">
      <c r="A787" s="1063"/>
      <c r="B787" s="1063"/>
      <c r="C787" s="1063"/>
      <c r="D787" s="1064">
        <f>SUM(E787:J787)</f>
        <v>0</v>
      </c>
      <c r="E787" s="1064"/>
      <c r="F787" s="1064"/>
      <c r="G787" s="1064"/>
      <c r="H787" s="1064"/>
      <c r="I787" s="1064"/>
      <c r="J787" s="1064"/>
      <c r="K787" s="105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  <c r="V787" s="466"/>
      <c r="W787" s="466"/>
      <c r="X787" s="466"/>
      <c r="Y787" s="466"/>
      <c r="Z787" s="466"/>
      <c r="AA787" s="466"/>
      <c r="AB787" s="466"/>
      <c r="AC787"/>
    </row>
    <row r="788" spans="1:29" x14ac:dyDescent="0.25">
      <c r="A788" s="1063"/>
      <c r="B788" s="1063"/>
      <c r="C788" s="1063"/>
      <c r="D788" s="1064">
        <f>SUM(E788:J788)</f>
        <v>0</v>
      </c>
      <c r="E788" s="1064"/>
      <c r="F788" s="1064"/>
      <c r="G788" s="1064"/>
      <c r="H788" s="1064"/>
      <c r="I788" s="1064"/>
      <c r="J788" s="1064"/>
      <c r="K788" s="105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  <c r="V788" s="466"/>
      <c r="W788" s="466"/>
      <c r="X788" s="466"/>
      <c r="Y788" s="466"/>
      <c r="Z788" s="466"/>
      <c r="AA788" s="466"/>
      <c r="AB788" s="466"/>
      <c r="AC788"/>
    </row>
    <row r="789" spans="1:29" x14ac:dyDescent="0.25">
      <c r="A789" s="1063"/>
      <c r="B789" s="1063"/>
      <c r="C789" s="1063"/>
      <c r="D789" s="1064">
        <f>SUM(E789:J789)</f>
        <v>0</v>
      </c>
      <c r="E789" s="1064"/>
      <c r="F789" s="1064"/>
      <c r="G789" s="1064"/>
      <c r="H789" s="1064"/>
      <c r="I789" s="1064"/>
      <c r="J789" s="1064"/>
      <c r="K789" s="105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  <c r="V789" s="466"/>
      <c r="W789" s="466"/>
      <c r="X789" s="466"/>
      <c r="Y789" s="466"/>
      <c r="Z789" s="466"/>
      <c r="AA789" s="466"/>
      <c r="AB789" s="466"/>
      <c r="AC789"/>
    </row>
    <row r="790" spans="1:29" ht="15.75" thickBot="1" x14ac:dyDescent="0.3">
      <c r="A790" s="1065"/>
      <c r="B790" s="1065"/>
      <c r="C790" s="1065"/>
      <c r="D790" s="1065"/>
      <c r="E790" s="1066"/>
      <c r="F790" s="1066"/>
      <c r="G790" s="1066"/>
      <c r="H790" s="1066"/>
      <c r="I790" s="1066"/>
      <c r="J790" s="1066"/>
      <c r="K790" s="1056"/>
      <c r="L790" s="466"/>
      <c r="M790" s="466"/>
      <c r="N790" s="466"/>
      <c r="O790" s="466"/>
      <c r="P790" s="466"/>
      <c r="Q790" s="466"/>
      <c r="R790" s="466"/>
      <c r="S790" s="466"/>
      <c r="T790" s="466"/>
      <c r="U790" s="466"/>
      <c r="V790" s="466"/>
      <c r="W790" s="466"/>
      <c r="X790" s="466"/>
      <c r="Y790" s="466"/>
      <c r="Z790" s="466"/>
      <c r="AA790" s="466"/>
      <c r="AB790" s="466"/>
      <c r="AC790"/>
    </row>
    <row r="791" spans="1:29" ht="19.5" thickBot="1" x14ac:dyDescent="0.3">
      <c r="A791" s="1065"/>
      <c r="B791" s="1065"/>
      <c r="C791" s="1049" t="s">
        <v>406</v>
      </c>
      <c r="D791" s="1067">
        <f t="shared" ref="D791:I791" si="124">SUM(D775:D789)</f>
        <v>0</v>
      </c>
      <c r="E791" s="1051">
        <f t="shared" si="124"/>
        <v>0</v>
      </c>
      <c r="F791" s="1052">
        <f t="shared" si="124"/>
        <v>0</v>
      </c>
      <c r="G791" s="1052">
        <f t="shared" si="124"/>
        <v>0</v>
      </c>
      <c r="H791" s="1052">
        <f t="shared" si="124"/>
        <v>0</v>
      </c>
      <c r="I791" s="1052">
        <f t="shared" si="124"/>
        <v>0</v>
      </c>
      <c r="J791" s="1053">
        <f>SUM(J775:J789)</f>
        <v>0</v>
      </c>
      <c r="K791" s="1056"/>
      <c r="L791" s="466"/>
      <c r="M791" s="466"/>
      <c r="N791" s="466"/>
      <c r="O791" s="466"/>
      <c r="P791" s="466"/>
      <c r="Q791" s="466"/>
      <c r="R791" s="466"/>
      <c r="S791" s="466"/>
      <c r="T791" s="466"/>
      <c r="U791" s="466"/>
      <c r="V791" s="466"/>
      <c r="W791" s="466"/>
      <c r="X791" s="466"/>
      <c r="Y791" s="466"/>
      <c r="Z791" s="466"/>
      <c r="AA791" s="466"/>
      <c r="AB791" s="466"/>
      <c r="AC791"/>
    </row>
    <row r="792" spans="1:29" x14ac:dyDescent="0.25">
      <c r="A792" s="1065"/>
      <c r="B792" s="1065"/>
      <c r="C792" s="1065"/>
      <c r="D792" s="1065"/>
      <c r="E792" s="1066"/>
      <c r="F792" s="1066"/>
      <c r="G792" s="1066"/>
      <c r="H792" s="1066"/>
      <c r="I792" s="1066"/>
      <c r="J792" s="1066"/>
      <c r="K792" s="105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  <c r="AA792" s="466"/>
      <c r="AB792" s="466"/>
      <c r="AC792"/>
    </row>
  </sheetData>
  <mergeCells count="162">
    <mergeCell ref="BF61:BJ61"/>
    <mergeCell ref="BL61:BP61"/>
    <mergeCell ref="BR61:BV61"/>
    <mergeCell ref="BX61:CB61"/>
    <mergeCell ref="CD61:CH61"/>
    <mergeCell ref="AB61:AF61"/>
    <mergeCell ref="AH61:AL61"/>
    <mergeCell ref="AN61:AR61"/>
    <mergeCell ref="AT61:AX61"/>
    <mergeCell ref="AZ61:BD61"/>
    <mergeCell ref="CD38:CI38"/>
    <mergeCell ref="CJ38:CO38"/>
    <mergeCell ref="A50:A53"/>
    <mergeCell ref="A54:A57"/>
    <mergeCell ref="AB60:AF60"/>
    <mergeCell ref="AH60:AL60"/>
    <mergeCell ref="AN60:AR60"/>
    <mergeCell ref="AT60:AX60"/>
    <mergeCell ref="AZ60:BD60"/>
    <mergeCell ref="BF60:BJ60"/>
    <mergeCell ref="BL60:BP60"/>
    <mergeCell ref="BR60:BV60"/>
    <mergeCell ref="BX60:CB60"/>
    <mergeCell ref="CD60:CH60"/>
    <mergeCell ref="AZ38:BE38"/>
    <mergeCell ref="BF38:BK38"/>
    <mergeCell ref="BL38:BQ38"/>
    <mergeCell ref="BR38:BW38"/>
    <mergeCell ref="BX38:CC38"/>
    <mergeCell ref="V38:AA38"/>
    <mergeCell ref="AB38:AG38"/>
    <mergeCell ref="AH38:AM38"/>
    <mergeCell ref="AN38:AS38"/>
    <mergeCell ref="AT38:AY38"/>
    <mergeCell ref="CJ36:CO36"/>
    <mergeCell ref="AB37:AG37"/>
    <mergeCell ref="AH37:AM37"/>
    <mergeCell ref="AN37:AS37"/>
    <mergeCell ref="AT37:AY37"/>
    <mergeCell ref="AZ37:BE37"/>
    <mergeCell ref="BF37:BK37"/>
    <mergeCell ref="BL37:BQ37"/>
    <mergeCell ref="BR37:BW37"/>
    <mergeCell ref="BX37:CC37"/>
    <mergeCell ref="CD37:CI37"/>
    <mergeCell ref="CJ37:CO37"/>
    <mergeCell ref="BH36:BJ36"/>
    <mergeCell ref="BL36:BQ36"/>
    <mergeCell ref="BT36:BV36"/>
    <mergeCell ref="BX36:CC36"/>
    <mergeCell ref="CF36:CH36"/>
    <mergeCell ref="AB36:AG36"/>
    <mergeCell ref="AJ36:AL36"/>
    <mergeCell ref="AN36:AS36"/>
    <mergeCell ref="AV36:AX36"/>
    <mergeCell ref="AZ36:BE36"/>
    <mergeCell ref="AB34:AM35"/>
    <mergeCell ref="AN34:AY35"/>
    <mergeCell ref="AZ34:BK35"/>
    <mergeCell ref="BL34:BW35"/>
    <mergeCell ref="BX34:CO35"/>
    <mergeCell ref="A100:C101"/>
    <mergeCell ref="A102:A105"/>
    <mergeCell ref="B102:B105"/>
    <mergeCell ref="C102:C105"/>
    <mergeCell ref="P5:AA6"/>
    <mergeCell ref="P7:U7"/>
    <mergeCell ref="V7:AA7"/>
    <mergeCell ref="A36:C37"/>
    <mergeCell ref="D36:O37"/>
    <mergeCell ref="P36:AA37"/>
    <mergeCell ref="A38:A41"/>
    <mergeCell ref="B38:B41"/>
    <mergeCell ref="C38:C41"/>
    <mergeCell ref="D38:I38"/>
    <mergeCell ref="J38:O38"/>
    <mergeCell ref="P38:U38"/>
    <mergeCell ref="L536:AC536"/>
    <mergeCell ref="A770:J770"/>
    <mergeCell ref="A771:A774"/>
    <mergeCell ref="B771:B774"/>
    <mergeCell ref="C771:C774"/>
    <mergeCell ref="D771:D774"/>
    <mergeCell ref="E771:J771"/>
    <mergeCell ref="A536:A539"/>
    <mergeCell ref="B536:B539"/>
    <mergeCell ref="C536:C539"/>
    <mergeCell ref="D536:D539"/>
    <mergeCell ref="E536:J536"/>
    <mergeCell ref="BX29:CB29"/>
    <mergeCell ref="CD29:CH29"/>
    <mergeCell ref="A30:C30"/>
    <mergeCell ref="AB30:AF30"/>
    <mergeCell ref="AH30:AL30"/>
    <mergeCell ref="AN30:AR30"/>
    <mergeCell ref="AT30:AX30"/>
    <mergeCell ref="AZ30:BD30"/>
    <mergeCell ref="BF30:BJ30"/>
    <mergeCell ref="BL30:BP30"/>
    <mergeCell ref="BR30:BV30"/>
    <mergeCell ref="BX30:CB30"/>
    <mergeCell ref="CD30:CH30"/>
    <mergeCell ref="AT29:AX29"/>
    <mergeCell ref="AZ29:BD29"/>
    <mergeCell ref="BF29:BJ29"/>
    <mergeCell ref="BL29:BP29"/>
    <mergeCell ref="BR29:BV29"/>
    <mergeCell ref="AB29:AF29"/>
    <mergeCell ref="AH29:AL29"/>
    <mergeCell ref="AN29:AR29"/>
    <mergeCell ref="A61:C61"/>
    <mergeCell ref="A42:A45"/>
    <mergeCell ref="A46:A49"/>
    <mergeCell ref="A23:A26"/>
    <mergeCell ref="BR7:BW7"/>
    <mergeCell ref="BX7:CC7"/>
    <mergeCell ref="CD7:CI7"/>
    <mergeCell ref="CJ7:CO7"/>
    <mergeCell ref="A11:A14"/>
    <mergeCell ref="AN7:AS7"/>
    <mergeCell ref="AT7:AY7"/>
    <mergeCell ref="AZ7:BE7"/>
    <mergeCell ref="BF7:BK7"/>
    <mergeCell ref="BL7:BQ7"/>
    <mergeCell ref="BX5:CC5"/>
    <mergeCell ref="CF5:CH5"/>
    <mergeCell ref="CJ5:CO5"/>
    <mergeCell ref="AB6:AG6"/>
    <mergeCell ref="AH6:AM6"/>
    <mergeCell ref="AN6:AS6"/>
    <mergeCell ref="AT6:AY6"/>
    <mergeCell ref="AZ6:BE6"/>
    <mergeCell ref="BF6:BK6"/>
    <mergeCell ref="BL6:BQ6"/>
    <mergeCell ref="BR6:BW6"/>
    <mergeCell ref="BX6:CC6"/>
    <mergeCell ref="CD6:CI6"/>
    <mergeCell ref="CJ6:CO6"/>
    <mergeCell ref="AN3:AY4"/>
    <mergeCell ref="AZ3:BK4"/>
    <mergeCell ref="BL3:BW4"/>
    <mergeCell ref="BX3:CO4"/>
    <mergeCell ref="A5:C6"/>
    <mergeCell ref="D5:O6"/>
    <mergeCell ref="AB5:AG5"/>
    <mergeCell ref="AJ5:AL5"/>
    <mergeCell ref="AN5:AS5"/>
    <mergeCell ref="AV5:AX5"/>
    <mergeCell ref="AZ5:BE5"/>
    <mergeCell ref="BH5:BJ5"/>
    <mergeCell ref="BL5:BQ5"/>
    <mergeCell ref="BT5:BV5"/>
    <mergeCell ref="AB3:AM4"/>
    <mergeCell ref="A7:A10"/>
    <mergeCell ref="B7:B10"/>
    <mergeCell ref="C7:C10"/>
    <mergeCell ref="D7:I7"/>
    <mergeCell ref="J7:O7"/>
    <mergeCell ref="AB7:AG7"/>
    <mergeCell ref="AH7:AM7"/>
    <mergeCell ref="A15:A18"/>
    <mergeCell ref="A19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1DBB-7CC1-4A93-9E49-84C524B7AAFC}">
  <dimension ref="A1:CC80"/>
  <sheetViews>
    <sheetView topLeftCell="A7" zoomScale="85" zoomScaleNormal="85" workbookViewId="0">
      <pane xSplit="3" topLeftCell="D1" activePane="topRight" state="frozen"/>
      <selection activeCell="A10" sqref="A10"/>
      <selection pane="topRight" activeCell="BV25" sqref="BV25"/>
    </sheetView>
  </sheetViews>
  <sheetFormatPr defaultRowHeight="15" x14ac:dyDescent="0.25"/>
  <cols>
    <col min="1" max="1" width="4.28515625" style="216" customWidth="1"/>
    <col min="2" max="2" width="32.28515625" style="216" customWidth="1"/>
    <col min="3" max="7" width="9.140625" style="216"/>
    <col min="8" max="8" width="9.140625" style="221"/>
    <col min="9" max="15" width="9.140625" style="220"/>
    <col min="16" max="39" width="8.28515625" style="216" customWidth="1"/>
    <col min="40" max="51" width="8.28515625" style="249" customWidth="1"/>
    <col min="52" max="52" width="8.28515625" style="254" customWidth="1"/>
    <col min="53" max="54" width="8.28515625" style="255" customWidth="1"/>
    <col min="55" max="63" width="8.28515625" style="254" customWidth="1"/>
    <col min="64" max="81" width="8.28515625" style="216" customWidth="1"/>
    <col min="82" max="16384" width="9.140625" style="216"/>
  </cols>
  <sheetData>
    <row r="1" spans="1:81" ht="15.75" thickBot="1" x14ac:dyDescent="0.3"/>
    <row r="2" spans="1:81" ht="12.75" x14ac:dyDescent="0.2">
      <c r="P2" s="768">
        <v>2018</v>
      </c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70"/>
      <c r="AB2" s="768">
        <v>2019</v>
      </c>
      <c r="AC2" s="769"/>
      <c r="AD2" s="769"/>
      <c r="AE2" s="769"/>
      <c r="AF2" s="769"/>
      <c r="AG2" s="769"/>
      <c r="AH2" s="769"/>
      <c r="AI2" s="769"/>
      <c r="AJ2" s="769"/>
      <c r="AK2" s="769"/>
      <c r="AL2" s="769"/>
      <c r="AM2" s="770"/>
      <c r="AN2" s="768">
        <v>2020</v>
      </c>
      <c r="AO2" s="769"/>
      <c r="AP2" s="769"/>
      <c r="AQ2" s="769"/>
      <c r="AR2" s="769"/>
      <c r="AS2" s="769"/>
      <c r="AT2" s="769"/>
      <c r="AU2" s="769"/>
      <c r="AV2" s="769"/>
      <c r="AW2" s="769"/>
      <c r="AX2" s="769"/>
      <c r="AY2" s="770"/>
      <c r="AZ2" s="768">
        <v>2021</v>
      </c>
      <c r="BA2" s="769"/>
      <c r="BB2" s="769"/>
      <c r="BC2" s="769"/>
      <c r="BD2" s="769"/>
      <c r="BE2" s="769"/>
      <c r="BF2" s="769"/>
      <c r="BG2" s="769"/>
      <c r="BH2" s="769"/>
      <c r="BI2" s="769"/>
      <c r="BJ2" s="769"/>
      <c r="BK2" s="770"/>
      <c r="BL2" s="768">
        <v>2022</v>
      </c>
      <c r="BM2" s="769"/>
      <c r="BN2" s="769"/>
      <c r="BO2" s="769"/>
      <c r="BP2" s="769"/>
      <c r="BQ2" s="769"/>
      <c r="BR2" s="769"/>
      <c r="BS2" s="769"/>
      <c r="BT2" s="769"/>
      <c r="BU2" s="769"/>
      <c r="BV2" s="769"/>
      <c r="BW2" s="769"/>
      <c r="BX2" s="769"/>
      <c r="BY2" s="769"/>
      <c r="BZ2" s="769"/>
      <c r="CA2" s="769"/>
      <c r="CB2" s="769"/>
      <c r="CC2" s="770"/>
    </row>
    <row r="3" spans="1:81" ht="13.5" thickBot="1" x14ac:dyDescent="0.25">
      <c r="P3" s="771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3"/>
      <c r="AB3" s="771"/>
      <c r="AC3" s="772"/>
      <c r="AD3" s="772"/>
      <c r="AE3" s="772"/>
      <c r="AF3" s="772"/>
      <c r="AG3" s="772"/>
      <c r="AH3" s="772"/>
      <c r="AI3" s="772"/>
      <c r="AJ3" s="772"/>
      <c r="AK3" s="772"/>
      <c r="AL3" s="772"/>
      <c r="AM3" s="773"/>
      <c r="AN3" s="771"/>
      <c r="AO3" s="772"/>
      <c r="AP3" s="772"/>
      <c r="AQ3" s="772"/>
      <c r="AR3" s="772"/>
      <c r="AS3" s="772"/>
      <c r="AT3" s="772"/>
      <c r="AU3" s="772"/>
      <c r="AV3" s="772"/>
      <c r="AW3" s="772"/>
      <c r="AX3" s="772"/>
      <c r="AY3" s="773"/>
      <c r="AZ3" s="771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3"/>
      <c r="BL3" s="771"/>
      <c r="BM3" s="772"/>
      <c r="BN3" s="772"/>
      <c r="BO3" s="772"/>
      <c r="BP3" s="772"/>
      <c r="BQ3" s="772"/>
      <c r="BR3" s="772"/>
      <c r="BS3" s="772"/>
      <c r="BT3" s="772"/>
      <c r="BU3" s="772"/>
      <c r="BV3" s="772"/>
      <c r="BW3" s="772"/>
      <c r="BX3" s="772"/>
      <c r="BY3" s="772"/>
      <c r="BZ3" s="772"/>
      <c r="CA3" s="772"/>
      <c r="CB3" s="772"/>
      <c r="CC3" s="773"/>
    </row>
    <row r="4" spans="1:81" ht="15.75" thickBot="1" x14ac:dyDescent="0.25">
      <c r="D4" s="768">
        <v>2017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70"/>
      <c r="P4" s="817" t="s">
        <v>36</v>
      </c>
      <c r="Q4" s="818"/>
      <c r="R4" s="818"/>
      <c r="S4" s="818"/>
      <c r="T4" s="818"/>
      <c r="U4" s="819"/>
      <c r="V4" s="234" t="s">
        <v>35</v>
      </c>
      <c r="W4" s="13">
        <v>2080</v>
      </c>
      <c r="X4" s="827"/>
      <c r="Y4" s="828"/>
      <c r="Z4" s="829"/>
      <c r="AA4" s="42"/>
      <c r="AB4" s="817" t="s">
        <v>36</v>
      </c>
      <c r="AC4" s="818"/>
      <c r="AD4" s="818"/>
      <c r="AE4" s="818"/>
      <c r="AF4" s="818"/>
      <c r="AG4" s="819"/>
      <c r="AH4" s="234" t="s">
        <v>35</v>
      </c>
      <c r="AI4" s="13">
        <v>2080</v>
      </c>
      <c r="AJ4" s="827"/>
      <c r="AK4" s="828"/>
      <c r="AL4" s="829"/>
      <c r="AM4" s="42"/>
      <c r="AN4" s="817" t="s">
        <v>36</v>
      </c>
      <c r="AO4" s="818"/>
      <c r="AP4" s="818"/>
      <c r="AQ4" s="818"/>
      <c r="AR4" s="818"/>
      <c r="AS4" s="819"/>
      <c r="AT4" s="234" t="s">
        <v>35</v>
      </c>
      <c r="AU4" s="13">
        <v>2200</v>
      </c>
      <c r="AV4" s="827"/>
      <c r="AW4" s="828"/>
      <c r="AX4" s="829"/>
      <c r="AY4" s="42"/>
      <c r="AZ4" s="817" t="s">
        <v>36</v>
      </c>
      <c r="BA4" s="818"/>
      <c r="BB4" s="818"/>
      <c r="BC4" s="818"/>
      <c r="BD4" s="818"/>
      <c r="BE4" s="819"/>
      <c r="BF4" s="234" t="s">
        <v>35</v>
      </c>
      <c r="BG4" s="13">
        <v>2350</v>
      </c>
      <c r="BH4" s="827"/>
      <c r="BI4" s="828"/>
      <c r="BJ4" s="829"/>
      <c r="BK4" s="42"/>
      <c r="BL4" s="818" t="s">
        <v>36</v>
      </c>
      <c r="BM4" s="818"/>
      <c r="BN4" s="818"/>
      <c r="BO4" s="818"/>
      <c r="BP4" s="818"/>
      <c r="BQ4" s="819"/>
      <c r="BR4" s="234" t="s">
        <v>35</v>
      </c>
      <c r="BS4" s="13">
        <v>2500</v>
      </c>
      <c r="BT4" s="827"/>
      <c r="BU4" s="828"/>
      <c r="BV4" s="829"/>
      <c r="BW4" s="42"/>
      <c r="BX4" s="817" t="s">
        <v>36</v>
      </c>
      <c r="BY4" s="818"/>
      <c r="BZ4" s="818"/>
      <c r="CA4" s="818"/>
      <c r="CB4" s="818"/>
      <c r="CC4" s="819"/>
    </row>
    <row r="5" spans="1:81" ht="16.5" thickBot="1" x14ac:dyDescent="0.25">
      <c r="D5" s="771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820" t="s">
        <v>168</v>
      </c>
      <c r="Q5" s="821"/>
      <c r="R5" s="821"/>
      <c r="S5" s="821"/>
      <c r="T5" s="821"/>
      <c r="U5" s="822"/>
      <c r="V5" s="820" t="s">
        <v>169</v>
      </c>
      <c r="W5" s="821"/>
      <c r="X5" s="821"/>
      <c r="Y5" s="821"/>
      <c r="Z5" s="821"/>
      <c r="AA5" s="822"/>
      <c r="AB5" s="823" t="s">
        <v>166</v>
      </c>
      <c r="AC5" s="824"/>
      <c r="AD5" s="824"/>
      <c r="AE5" s="824"/>
      <c r="AF5" s="824"/>
      <c r="AG5" s="825"/>
      <c r="AH5" s="823" t="s">
        <v>40</v>
      </c>
      <c r="AI5" s="824"/>
      <c r="AJ5" s="824"/>
      <c r="AK5" s="824"/>
      <c r="AL5" s="824"/>
      <c r="AM5" s="825"/>
      <c r="AN5" s="820" t="s">
        <v>170</v>
      </c>
      <c r="AO5" s="821"/>
      <c r="AP5" s="821"/>
      <c r="AQ5" s="821"/>
      <c r="AR5" s="821"/>
      <c r="AS5" s="822"/>
      <c r="AT5" s="820" t="s">
        <v>43</v>
      </c>
      <c r="AU5" s="821"/>
      <c r="AV5" s="821"/>
      <c r="AW5" s="821"/>
      <c r="AX5" s="821"/>
      <c r="AY5" s="822"/>
      <c r="AZ5" s="823" t="s">
        <v>171</v>
      </c>
      <c r="BA5" s="824"/>
      <c r="BB5" s="824"/>
      <c r="BC5" s="824"/>
      <c r="BD5" s="824"/>
      <c r="BE5" s="825"/>
      <c r="BF5" s="823" t="s">
        <v>42</v>
      </c>
      <c r="BG5" s="824"/>
      <c r="BH5" s="824"/>
      <c r="BI5" s="824"/>
      <c r="BJ5" s="824"/>
      <c r="BK5" s="825"/>
      <c r="BL5" s="826" t="s">
        <v>41</v>
      </c>
      <c r="BM5" s="821"/>
      <c r="BN5" s="821"/>
      <c r="BO5" s="821"/>
      <c r="BP5" s="821"/>
      <c r="BQ5" s="822"/>
      <c r="BR5" s="820" t="s">
        <v>41</v>
      </c>
      <c r="BS5" s="821"/>
      <c r="BT5" s="821"/>
      <c r="BU5" s="821"/>
      <c r="BV5" s="821"/>
      <c r="BW5" s="822"/>
      <c r="BX5" s="820" t="s">
        <v>41</v>
      </c>
      <c r="BY5" s="821"/>
      <c r="BZ5" s="821"/>
      <c r="CA5" s="821"/>
      <c r="CB5" s="821"/>
      <c r="CC5" s="822"/>
    </row>
    <row r="6" spans="1:81" ht="16.5" thickBot="1" x14ac:dyDescent="0.25">
      <c r="A6" s="843" t="s">
        <v>10</v>
      </c>
      <c r="B6" s="844" t="s">
        <v>11</v>
      </c>
      <c r="C6" s="834" t="s">
        <v>12</v>
      </c>
      <c r="D6" s="835" t="s">
        <v>159</v>
      </c>
      <c r="E6" s="836"/>
      <c r="F6" s="836"/>
      <c r="G6" s="836"/>
      <c r="H6" s="836"/>
      <c r="I6" s="837"/>
      <c r="J6" s="832" t="s">
        <v>201</v>
      </c>
      <c r="K6" s="726"/>
      <c r="L6" s="726"/>
      <c r="M6" s="726"/>
      <c r="N6" s="726"/>
      <c r="O6" s="727"/>
      <c r="P6" s="668" t="s">
        <v>37</v>
      </c>
      <c r="Q6" s="669"/>
      <c r="R6" s="669"/>
      <c r="S6" s="669"/>
      <c r="T6" s="669"/>
      <c r="U6" s="670"/>
      <c r="V6" s="636" t="s">
        <v>167</v>
      </c>
      <c r="W6" s="637"/>
      <c r="X6" s="637"/>
      <c r="Y6" s="637"/>
      <c r="Z6" s="637"/>
      <c r="AA6" s="638"/>
      <c r="AB6" s="811" t="s">
        <v>37</v>
      </c>
      <c r="AC6" s="812"/>
      <c r="AD6" s="812"/>
      <c r="AE6" s="812"/>
      <c r="AF6" s="812"/>
      <c r="AG6" s="813"/>
      <c r="AH6" s="814" t="s">
        <v>167</v>
      </c>
      <c r="AI6" s="815"/>
      <c r="AJ6" s="815"/>
      <c r="AK6" s="815"/>
      <c r="AL6" s="815"/>
      <c r="AM6" s="816"/>
      <c r="AN6" s="668" t="s">
        <v>37</v>
      </c>
      <c r="AO6" s="669"/>
      <c r="AP6" s="669"/>
      <c r="AQ6" s="669"/>
      <c r="AR6" s="669"/>
      <c r="AS6" s="670"/>
      <c r="AT6" s="636" t="s">
        <v>167</v>
      </c>
      <c r="AU6" s="637"/>
      <c r="AV6" s="637"/>
      <c r="AW6" s="637"/>
      <c r="AX6" s="637"/>
      <c r="AY6" s="638"/>
      <c r="AZ6" s="811" t="s">
        <v>37</v>
      </c>
      <c r="BA6" s="812"/>
      <c r="BB6" s="812"/>
      <c r="BC6" s="812"/>
      <c r="BD6" s="812"/>
      <c r="BE6" s="813"/>
      <c r="BF6" s="814" t="s">
        <v>167</v>
      </c>
      <c r="BG6" s="815"/>
      <c r="BH6" s="815"/>
      <c r="BI6" s="815"/>
      <c r="BJ6" s="815"/>
      <c r="BK6" s="816"/>
      <c r="BL6" s="669" t="s">
        <v>37</v>
      </c>
      <c r="BM6" s="669"/>
      <c r="BN6" s="669"/>
      <c r="BO6" s="669"/>
      <c r="BP6" s="669"/>
      <c r="BQ6" s="670"/>
      <c r="BR6" s="636" t="s">
        <v>32</v>
      </c>
      <c r="BS6" s="637"/>
      <c r="BT6" s="637"/>
      <c r="BU6" s="637"/>
      <c r="BV6" s="637"/>
      <c r="BW6" s="638"/>
      <c r="BX6" s="636" t="s">
        <v>125</v>
      </c>
      <c r="BY6" s="637"/>
      <c r="BZ6" s="637"/>
      <c r="CA6" s="637"/>
      <c r="CB6" s="637"/>
      <c r="CC6" s="638"/>
    </row>
    <row r="7" spans="1:81" x14ac:dyDescent="0.2">
      <c r="A7" s="843"/>
      <c r="B7" s="844"/>
      <c r="C7" s="834"/>
      <c r="D7" s="225">
        <v>0</v>
      </c>
      <c r="E7" s="226">
        <v>1</v>
      </c>
      <c r="F7" s="226">
        <v>2</v>
      </c>
      <c r="G7" s="226">
        <v>3</v>
      </c>
      <c r="H7" s="226">
        <v>4</v>
      </c>
      <c r="I7" s="227">
        <v>5</v>
      </c>
      <c r="J7" s="225">
        <v>0</v>
      </c>
      <c r="K7" s="226">
        <v>1</v>
      </c>
      <c r="L7" s="226">
        <v>2</v>
      </c>
      <c r="M7" s="226">
        <v>3</v>
      </c>
      <c r="N7" s="226">
        <v>4</v>
      </c>
      <c r="O7" s="227">
        <v>5</v>
      </c>
      <c r="P7" s="6" t="s">
        <v>27</v>
      </c>
      <c r="Q7" s="1" t="s">
        <v>0</v>
      </c>
      <c r="R7" s="1" t="s">
        <v>1</v>
      </c>
      <c r="S7" s="1" t="s">
        <v>2</v>
      </c>
      <c r="T7" s="1" t="s">
        <v>3</v>
      </c>
      <c r="U7" s="2" t="s">
        <v>28</v>
      </c>
      <c r="V7" s="6" t="s">
        <v>27</v>
      </c>
      <c r="W7" s="1" t="s">
        <v>0</v>
      </c>
      <c r="X7" s="1" t="s">
        <v>1</v>
      </c>
      <c r="Y7" s="1" t="s">
        <v>2</v>
      </c>
      <c r="Z7" s="1" t="s">
        <v>3</v>
      </c>
      <c r="AA7" s="2" t="s">
        <v>28</v>
      </c>
      <c r="AB7" s="6" t="s">
        <v>27</v>
      </c>
      <c r="AC7" s="1" t="s">
        <v>0</v>
      </c>
      <c r="AD7" s="1" t="s">
        <v>1</v>
      </c>
      <c r="AE7" s="1" t="s">
        <v>2</v>
      </c>
      <c r="AF7" s="1" t="s">
        <v>3</v>
      </c>
      <c r="AG7" s="2" t="s">
        <v>28</v>
      </c>
      <c r="AH7" s="6" t="s">
        <v>27</v>
      </c>
      <c r="AI7" s="1" t="s">
        <v>0</v>
      </c>
      <c r="AJ7" s="1" t="s">
        <v>1</v>
      </c>
      <c r="AK7" s="1" t="s">
        <v>2</v>
      </c>
      <c r="AL7" s="1" t="s">
        <v>3</v>
      </c>
      <c r="AM7" s="2" t="s">
        <v>28</v>
      </c>
      <c r="AN7" s="6" t="s">
        <v>27</v>
      </c>
      <c r="AO7" s="1" t="s">
        <v>0</v>
      </c>
      <c r="AP7" s="1" t="s">
        <v>1</v>
      </c>
      <c r="AQ7" s="1" t="s">
        <v>2</v>
      </c>
      <c r="AR7" s="1" t="s">
        <v>3</v>
      </c>
      <c r="AS7" s="2" t="s">
        <v>28</v>
      </c>
      <c r="AT7" s="6" t="s">
        <v>27</v>
      </c>
      <c r="AU7" s="1" t="s">
        <v>0</v>
      </c>
      <c r="AV7" s="1" t="s">
        <v>1</v>
      </c>
      <c r="AW7" s="1" t="s">
        <v>2</v>
      </c>
      <c r="AX7" s="1" t="s">
        <v>3</v>
      </c>
      <c r="AY7" s="2" t="s">
        <v>28</v>
      </c>
      <c r="AZ7" s="6" t="s">
        <v>27</v>
      </c>
      <c r="BA7" s="1" t="s">
        <v>0</v>
      </c>
      <c r="BB7" s="1" t="s">
        <v>1</v>
      </c>
      <c r="BC7" s="1" t="s">
        <v>2</v>
      </c>
      <c r="BD7" s="1" t="s">
        <v>3</v>
      </c>
      <c r="BE7" s="2" t="s">
        <v>28</v>
      </c>
      <c r="BF7" s="6" t="s">
        <v>27</v>
      </c>
      <c r="BG7" s="1" t="s">
        <v>0</v>
      </c>
      <c r="BH7" s="1" t="s">
        <v>1</v>
      </c>
      <c r="BI7" s="1" t="s">
        <v>2</v>
      </c>
      <c r="BJ7" s="1" t="s">
        <v>3</v>
      </c>
      <c r="BK7" s="2" t="s">
        <v>28</v>
      </c>
      <c r="BL7" s="175" t="s">
        <v>27</v>
      </c>
      <c r="BM7" s="1" t="s">
        <v>0</v>
      </c>
      <c r="BN7" s="1" t="s">
        <v>1</v>
      </c>
      <c r="BO7" s="1" t="s">
        <v>2</v>
      </c>
      <c r="BP7" s="1" t="s">
        <v>3</v>
      </c>
      <c r="BQ7" s="2" t="s">
        <v>28</v>
      </c>
      <c r="BR7" s="6" t="s">
        <v>27</v>
      </c>
      <c r="BS7" s="1" t="s">
        <v>0</v>
      </c>
      <c r="BT7" s="1" t="s">
        <v>1</v>
      </c>
      <c r="BU7" s="1" t="s">
        <v>2</v>
      </c>
      <c r="BV7" s="1" t="s">
        <v>3</v>
      </c>
      <c r="BW7" s="2" t="s">
        <v>28</v>
      </c>
      <c r="BX7" s="6" t="s">
        <v>27</v>
      </c>
      <c r="BY7" s="1" t="s">
        <v>0</v>
      </c>
      <c r="BZ7" s="1" t="s">
        <v>1</v>
      </c>
      <c r="CA7" s="1" t="s">
        <v>2</v>
      </c>
      <c r="CB7" s="1" t="s">
        <v>3</v>
      </c>
      <c r="CC7" s="2" t="s">
        <v>28</v>
      </c>
    </row>
    <row r="8" spans="1:81" x14ac:dyDescent="0.2">
      <c r="A8" s="843"/>
      <c r="B8" s="844"/>
      <c r="C8" s="834"/>
      <c r="D8" s="225" t="s">
        <v>160</v>
      </c>
      <c r="E8" s="226" t="s">
        <v>161</v>
      </c>
      <c r="F8" s="226" t="s">
        <v>162</v>
      </c>
      <c r="G8" s="226" t="s">
        <v>163</v>
      </c>
      <c r="H8" s="226" t="s">
        <v>164</v>
      </c>
      <c r="I8" s="227" t="s">
        <v>165</v>
      </c>
      <c r="J8" s="225" t="s">
        <v>160</v>
      </c>
      <c r="K8" s="226" t="s">
        <v>161</v>
      </c>
      <c r="L8" s="226" t="s">
        <v>162</v>
      </c>
      <c r="M8" s="226" t="s">
        <v>163</v>
      </c>
      <c r="N8" s="226" t="s">
        <v>164</v>
      </c>
      <c r="O8" s="227" t="s">
        <v>165</v>
      </c>
      <c r="P8" s="7" t="s">
        <v>29</v>
      </c>
      <c r="Q8" s="3">
        <v>7.4999999999999997E-2</v>
      </c>
      <c r="R8" s="4">
        <v>0.05</v>
      </c>
      <c r="S8" s="4">
        <v>0.05</v>
      </c>
      <c r="T8" s="3">
        <v>2.5000000000000001E-2</v>
      </c>
      <c r="U8" s="5">
        <v>2.5000000000000001E-2</v>
      </c>
      <c r="V8" s="7" t="s">
        <v>29</v>
      </c>
      <c r="W8" s="3">
        <v>7.4999999999999997E-2</v>
      </c>
      <c r="X8" s="4">
        <v>0.05</v>
      </c>
      <c r="Y8" s="4">
        <v>0.05</v>
      </c>
      <c r="Z8" s="3">
        <v>2.5000000000000001E-2</v>
      </c>
      <c r="AA8" s="5">
        <v>2.5000000000000001E-2</v>
      </c>
      <c r="AB8" s="7" t="s">
        <v>29</v>
      </c>
      <c r="AC8" s="3">
        <v>7.4999999999999997E-2</v>
      </c>
      <c r="AD8" s="4">
        <v>0.05</v>
      </c>
      <c r="AE8" s="4">
        <v>0.05</v>
      </c>
      <c r="AF8" s="3">
        <v>2.5000000000000001E-2</v>
      </c>
      <c r="AG8" s="5">
        <v>2.5000000000000001E-2</v>
      </c>
      <c r="AH8" s="7" t="s">
        <v>29</v>
      </c>
      <c r="AI8" s="3">
        <v>7.4999999999999997E-2</v>
      </c>
      <c r="AJ8" s="4">
        <v>0.05</v>
      </c>
      <c r="AK8" s="4">
        <v>0.05</v>
      </c>
      <c r="AL8" s="3">
        <v>2.5000000000000001E-2</v>
      </c>
      <c r="AM8" s="5">
        <v>2.5000000000000001E-2</v>
      </c>
      <c r="AN8" s="7" t="s">
        <v>29</v>
      </c>
      <c r="AO8" s="3">
        <v>7.4999999999999997E-2</v>
      </c>
      <c r="AP8" s="4">
        <v>0.05</v>
      </c>
      <c r="AQ8" s="4">
        <v>0.05</v>
      </c>
      <c r="AR8" s="3">
        <v>2.5000000000000001E-2</v>
      </c>
      <c r="AS8" s="5">
        <v>2.5000000000000001E-2</v>
      </c>
      <c r="AT8" s="7" t="s">
        <v>29</v>
      </c>
      <c r="AU8" s="3">
        <v>7.4999999999999997E-2</v>
      </c>
      <c r="AV8" s="4">
        <v>0.05</v>
      </c>
      <c r="AW8" s="4">
        <v>0.05</v>
      </c>
      <c r="AX8" s="3">
        <v>2.5000000000000001E-2</v>
      </c>
      <c r="AY8" s="5">
        <v>2.5000000000000001E-2</v>
      </c>
      <c r="AZ8" s="7" t="s">
        <v>29</v>
      </c>
      <c r="BA8" s="3">
        <v>7.4999999999999997E-2</v>
      </c>
      <c r="BB8" s="4">
        <v>0.05</v>
      </c>
      <c r="BC8" s="4">
        <v>0.05</v>
      </c>
      <c r="BD8" s="3">
        <v>2.5000000000000001E-2</v>
      </c>
      <c r="BE8" s="5">
        <v>2.5000000000000001E-2</v>
      </c>
      <c r="BF8" s="7" t="s">
        <v>29</v>
      </c>
      <c r="BG8" s="3">
        <v>7.4999999999999997E-2</v>
      </c>
      <c r="BH8" s="4">
        <v>0.05</v>
      </c>
      <c r="BI8" s="4">
        <v>0.05</v>
      </c>
      <c r="BJ8" s="3">
        <v>2.5000000000000001E-2</v>
      </c>
      <c r="BK8" s="5">
        <v>2.5000000000000001E-2</v>
      </c>
      <c r="BL8" s="176" t="s">
        <v>29</v>
      </c>
      <c r="BM8" s="3">
        <v>7.4999999999999997E-2</v>
      </c>
      <c r="BN8" s="4">
        <v>0.05</v>
      </c>
      <c r="BO8" s="4">
        <v>0.05</v>
      </c>
      <c r="BP8" s="3">
        <v>2.5000000000000001E-2</v>
      </c>
      <c r="BQ8" s="5">
        <v>2.5000000000000001E-2</v>
      </c>
      <c r="BR8" s="7" t="s">
        <v>29</v>
      </c>
      <c r="BS8" s="3">
        <v>7.4999999999999997E-2</v>
      </c>
      <c r="BT8" s="4">
        <v>0.05</v>
      </c>
      <c r="BU8" s="4">
        <v>0.05</v>
      </c>
      <c r="BV8" s="3">
        <v>2.5000000000000001E-2</v>
      </c>
      <c r="BW8" s="5">
        <v>2.5000000000000001E-2</v>
      </c>
      <c r="BX8" s="7" t="s">
        <v>29</v>
      </c>
      <c r="BY8" s="3">
        <v>7.4999999999999997E-2</v>
      </c>
      <c r="BZ8" s="4">
        <v>0.05</v>
      </c>
      <c r="CA8" s="4">
        <v>0.05</v>
      </c>
      <c r="CB8" s="3">
        <v>2.5000000000000001E-2</v>
      </c>
      <c r="CC8" s="5">
        <v>2.5000000000000001E-2</v>
      </c>
    </row>
    <row r="9" spans="1:81" x14ac:dyDescent="0.2">
      <c r="A9" s="843"/>
      <c r="B9" s="844"/>
      <c r="C9" s="834"/>
      <c r="D9" s="228"/>
      <c r="E9" s="229"/>
      <c r="F9" s="229"/>
      <c r="G9" s="229"/>
      <c r="H9" s="229"/>
      <c r="I9" s="230"/>
      <c r="J9" s="312"/>
      <c r="K9" s="312"/>
      <c r="L9" s="312"/>
      <c r="M9" s="312"/>
      <c r="N9" s="312"/>
      <c r="O9" s="312"/>
      <c r="P9" s="9" t="s">
        <v>4</v>
      </c>
      <c r="Q9" s="10" t="s">
        <v>5</v>
      </c>
      <c r="R9" s="10" t="s">
        <v>6</v>
      </c>
      <c r="S9" s="10" t="s">
        <v>7</v>
      </c>
      <c r="T9" s="10" t="s">
        <v>8</v>
      </c>
      <c r="U9" s="11" t="s">
        <v>9</v>
      </c>
      <c r="V9" s="9" t="s">
        <v>4</v>
      </c>
      <c r="W9" s="10" t="s">
        <v>5</v>
      </c>
      <c r="X9" s="10" t="s">
        <v>6</v>
      </c>
      <c r="Y9" s="10" t="s">
        <v>7</v>
      </c>
      <c r="Z9" s="10" t="s">
        <v>8</v>
      </c>
      <c r="AA9" s="11" t="s">
        <v>9</v>
      </c>
      <c r="AB9" s="9" t="s">
        <v>4</v>
      </c>
      <c r="AC9" s="10" t="s">
        <v>5</v>
      </c>
      <c r="AD9" s="10" t="s">
        <v>6</v>
      </c>
      <c r="AE9" s="10" t="s">
        <v>7</v>
      </c>
      <c r="AF9" s="10" t="s">
        <v>8</v>
      </c>
      <c r="AG9" s="11" t="s">
        <v>9</v>
      </c>
      <c r="AH9" s="9" t="s">
        <v>4</v>
      </c>
      <c r="AI9" s="10" t="s">
        <v>5</v>
      </c>
      <c r="AJ9" s="10" t="s">
        <v>6</v>
      </c>
      <c r="AK9" s="10" t="s">
        <v>7</v>
      </c>
      <c r="AL9" s="10" t="s">
        <v>8</v>
      </c>
      <c r="AM9" s="11" t="s">
        <v>9</v>
      </c>
      <c r="AN9" s="9" t="s">
        <v>4</v>
      </c>
      <c r="AO9" s="10" t="s">
        <v>5</v>
      </c>
      <c r="AP9" s="10" t="s">
        <v>6</v>
      </c>
      <c r="AQ9" s="10" t="s">
        <v>7</v>
      </c>
      <c r="AR9" s="10" t="s">
        <v>8</v>
      </c>
      <c r="AS9" s="11" t="s">
        <v>9</v>
      </c>
      <c r="AT9" s="9" t="s">
        <v>4</v>
      </c>
      <c r="AU9" s="10" t="s">
        <v>5</v>
      </c>
      <c r="AV9" s="10" t="s">
        <v>6</v>
      </c>
      <c r="AW9" s="10" t="s">
        <v>7</v>
      </c>
      <c r="AX9" s="10" t="s">
        <v>8</v>
      </c>
      <c r="AY9" s="11" t="s">
        <v>9</v>
      </c>
      <c r="AZ9" s="9" t="s">
        <v>4</v>
      </c>
      <c r="BA9" s="10" t="s">
        <v>5</v>
      </c>
      <c r="BB9" s="10" t="s">
        <v>6</v>
      </c>
      <c r="BC9" s="10" t="s">
        <v>7</v>
      </c>
      <c r="BD9" s="10" t="s">
        <v>8</v>
      </c>
      <c r="BE9" s="11" t="s">
        <v>9</v>
      </c>
      <c r="BF9" s="9" t="s">
        <v>4</v>
      </c>
      <c r="BG9" s="10" t="s">
        <v>5</v>
      </c>
      <c r="BH9" s="10" t="s">
        <v>6</v>
      </c>
      <c r="BI9" s="10" t="s">
        <v>7</v>
      </c>
      <c r="BJ9" s="10" t="s">
        <v>8</v>
      </c>
      <c r="BK9" s="11" t="s">
        <v>9</v>
      </c>
      <c r="BL9" s="178" t="s">
        <v>4</v>
      </c>
      <c r="BM9" s="10" t="s">
        <v>5</v>
      </c>
      <c r="BN9" s="10" t="s">
        <v>6</v>
      </c>
      <c r="BO9" s="10" t="s">
        <v>7</v>
      </c>
      <c r="BP9" s="10" t="s">
        <v>8</v>
      </c>
      <c r="BQ9" s="11" t="s">
        <v>9</v>
      </c>
      <c r="BR9" s="9" t="s">
        <v>4</v>
      </c>
      <c r="BS9" s="10" t="s">
        <v>5</v>
      </c>
      <c r="BT9" s="10" t="s">
        <v>6</v>
      </c>
      <c r="BU9" s="10" t="s">
        <v>7</v>
      </c>
      <c r="BV9" s="10" t="s">
        <v>8</v>
      </c>
      <c r="BW9" s="11" t="s">
        <v>9</v>
      </c>
      <c r="BX9" s="9" t="s">
        <v>4</v>
      </c>
      <c r="BY9" s="10" t="s">
        <v>5</v>
      </c>
      <c r="BZ9" s="10" t="s">
        <v>6</v>
      </c>
      <c r="CA9" s="10" t="s">
        <v>7</v>
      </c>
      <c r="CB9" s="10" t="s">
        <v>8</v>
      </c>
      <c r="CC9" s="11" t="s">
        <v>9</v>
      </c>
    </row>
    <row r="10" spans="1:81" ht="15.75" thickBot="1" x14ac:dyDescent="0.25">
      <c r="A10" s="217">
        <v>1</v>
      </c>
      <c r="B10" s="217" t="s">
        <v>137</v>
      </c>
      <c r="C10" s="215" t="s">
        <v>136</v>
      </c>
      <c r="D10" s="231">
        <v>1490</v>
      </c>
      <c r="E10" s="91">
        <v>1602</v>
      </c>
      <c r="F10" s="91">
        <v>1682</v>
      </c>
      <c r="G10" s="91">
        <v>1766</v>
      </c>
      <c r="H10" s="91">
        <v>1854</v>
      </c>
      <c r="I10" s="232">
        <v>1947</v>
      </c>
      <c r="J10" s="313">
        <f>ROUNDUP(D10*0.7014,0)</f>
        <v>1046</v>
      </c>
      <c r="K10" s="313">
        <f t="shared" ref="K10:O10" si="0">ROUNDUP(E10*0.7014,0)</f>
        <v>1124</v>
      </c>
      <c r="L10" s="313">
        <f t="shared" si="0"/>
        <v>1180</v>
      </c>
      <c r="M10" s="313">
        <f t="shared" si="0"/>
        <v>1239</v>
      </c>
      <c r="N10" s="313">
        <f t="shared" si="0"/>
        <v>1301</v>
      </c>
      <c r="O10" s="313">
        <f t="shared" si="0"/>
        <v>1366</v>
      </c>
      <c r="P10" s="257">
        <f>D10*1.25</f>
        <v>1862.5</v>
      </c>
      <c r="Q10" s="248">
        <f t="shared" ref="Q10" si="1">E10*1.25</f>
        <v>2002.5</v>
      </c>
      <c r="R10" s="248">
        <f t="shared" ref="R10" si="2">F10*1.25</f>
        <v>2102.5</v>
      </c>
      <c r="S10" s="248">
        <f t="shared" ref="S10" si="3">G10*1.25</f>
        <v>2207.5</v>
      </c>
      <c r="T10" s="248">
        <f t="shared" ref="T10" si="4">H10*1.25</f>
        <v>2317.5</v>
      </c>
      <c r="U10" s="258">
        <f t="shared" ref="U10" si="5">I10*1.25</f>
        <v>2433.75</v>
      </c>
      <c r="V10" s="237">
        <f t="shared" ref="V10" si="6">ROUNDUP(P10*0.585,0)</f>
        <v>1090</v>
      </c>
      <c r="W10" s="235">
        <f t="shared" ref="W10" si="7">ROUNDUP(Q10*0.585,0)</f>
        <v>1172</v>
      </c>
      <c r="X10" s="235">
        <f t="shared" ref="X10" si="8">ROUNDUP(R10*0.585,0)</f>
        <v>1230</v>
      </c>
      <c r="Y10" s="235">
        <f t="shared" ref="Y10" si="9">ROUNDUP(S10*0.585,0)</f>
        <v>1292</v>
      </c>
      <c r="Z10" s="235">
        <f t="shared" ref="Z10" si="10">ROUNDUP(T10*0.585,0)</f>
        <v>1356</v>
      </c>
      <c r="AA10" s="236">
        <f>ROUNDUP(U10*0.585,0)</f>
        <v>1424</v>
      </c>
      <c r="AB10" s="263">
        <f t="shared" ref="AB10:AG10" si="11">(BL10-P10)/4+P10</f>
        <v>2371.875</v>
      </c>
      <c r="AC10" s="264">
        <f t="shared" si="11"/>
        <v>2550.125</v>
      </c>
      <c r="AD10" s="264">
        <f t="shared" si="11"/>
        <v>2677.625</v>
      </c>
      <c r="AE10" s="264">
        <f t="shared" si="11"/>
        <v>2811.625</v>
      </c>
      <c r="AF10" s="264">
        <f t="shared" si="11"/>
        <v>2923.125</v>
      </c>
      <c r="AG10" s="265">
        <f t="shared" si="11"/>
        <v>3040.0625</v>
      </c>
      <c r="AH10" s="266">
        <f t="shared" ref="AH10" si="12">ROUNDUP(AB10*0.585,0)</f>
        <v>1388</v>
      </c>
      <c r="AI10" s="267">
        <f t="shared" ref="AI10" si="13">ROUNDUP(AC10*0.585,0)</f>
        <v>1492</v>
      </c>
      <c r="AJ10" s="267">
        <f t="shared" ref="AJ10" si="14">ROUNDUP(AD10*0.585,0)</f>
        <v>1567</v>
      </c>
      <c r="AK10" s="267">
        <f t="shared" ref="AK10" si="15">ROUNDUP(AE10*0.585,0)</f>
        <v>1645</v>
      </c>
      <c r="AL10" s="267">
        <f t="shared" ref="AL10" si="16">ROUNDUP(AF10*0.585,0)</f>
        <v>1711</v>
      </c>
      <c r="AM10" s="268">
        <f>ROUNDUP(AG10*0.585,0)</f>
        <v>1779</v>
      </c>
      <c r="AN10" s="257">
        <f>(BL10-P10)/4+AB10</f>
        <v>2881.25</v>
      </c>
      <c r="AO10" s="259">
        <f t="shared" ref="AO10" si="17">(BM10-Q10)/4+AC10</f>
        <v>3097.75</v>
      </c>
      <c r="AP10" s="259">
        <f t="shared" ref="AP10" si="18">(BN10-R10)/4+AD10</f>
        <v>3252.75</v>
      </c>
      <c r="AQ10" s="259">
        <f t="shared" ref="AQ10" si="19">(BO10-S10)/4+AE10</f>
        <v>3415.75</v>
      </c>
      <c r="AR10" s="259">
        <f t="shared" ref="AR10" si="20">(BP10-T10)/4+AF10</f>
        <v>3528.75</v>
      </c>
      <c r="AS10" s="275">
        <f t="shared" ref="AS10" si="21">(BQ10-U10)/4+AG10</f>
        <v>3646.375</v>
      </c>
      <c r="AT10" s="237">
        <f t="shared" ref="AT10" si="22">ROUNDUP(AN10*0.585,0)</f>
        <v>1686</v>
      </c>
      <c r="AU10" s="235">
        <f t="shared" ref="AU10" si="23">ROUNDUP(AO10*0.585,0)</f>
        <v>1813</v>
      </c>
      <c r="AV10" s="235">
        <f t="shared" ref="AV10" si="24">ROUNDUP(AP10*0.585,0)</f>
        <v>1903</v>
      </c>
      <c r="AW10" s="235">
        <f t="shared" ref="AW10" si="25">ROUNDUP(AQ10*0.585,0)</f>
        <v>1999</v>
      </c>
      <c r="AX10" s="235">
        <f t="shared" ref="AX10" si="26">ROUNDUP(AR10*0.585,0)</f>
        <v>2065</v>
      </c>
      <c r="AY10" s="236">
        <f>ROUNDUP(AS10*0.585,0)</f>
        <v>2134</v>
      </c>
      <c r="AZ10" s="263">
        <f>(BL10-P10)/4+AN10</f>
        <v>3390.625</v>
      </c>
      <c r="BA10" s="264">
        <f t="shared" ref="BA10" si="27">(BM10-Q10)/4+AO10</f>
        <v>3645.375</v>
      </c>
      <c r="BB10" s="264">
        <f t="shared" ref="BB10" si="28">(BN10-R10)/4+AP10</f>
        <v>3827.875</v>
      </c>
      <c r="BC10" s="264">
        <f t="shared" ref="BC10" si="29">(BO10-S10)/4+AQ10</f>
        <v>4019.875</v>
      </c>
      <c r="BD10" s="264">
        <f t="shared" ref="BD10" si="30">(BP10-T10)/4+AR10</f>
        <v>4134.375</v>
      </c>
      <c r="BE10" s="265">
        <f t="shared" ref="BE10" si="31">(BQ10-U10)/4+AS10</f>
        <v>4252.6875</v>
      </c>
      <c r="BF10" s="266">
        <f t="shared" ref="BF10" si="32">ROUNDUP(AZ10*0.585,0)</f>
        <v>1984</v>
      </c>
      <c r="BG10" s="267">
        <f t="shared" ref="BG10" si="33">ROUNDUP(BA10*0.585,0)</f>
        <v>2133</v>
      </c>
      <c r="BH10" s="267">
        <f t="shared" ref="BH10" si="34">ROUNDUP(BB10*0.585,0)</f>
        <v>2240</v>
      </c>
      <c r="BI10" s="267">
        <f t="shared" ref="BI10" si="35">ROUNDUP(BC10*0.585,0)</f>
        <v>2352</v>
      </c>
      <c r="BJ10" s="267">
        <f t="shared" ref="BJ10" si="36">ROUNDUP(BD10*0.585,0)</f>
        <v>2419</v>
      </c>
      <c r="BK10" s="268">
        <f>ROUNDUP(BE10*0.585,0)</f>
        <v>2488</v>
      </c>
      <c r="BL10" s="252">
        <v>3900</v>
      </c>
      <c r="BM10" s="235">
        <f>ROUNDUP(BL10*$BM$21+BL10,0)</f>
        <v>4193</v>
      </c>
      <c r="BN10" s="235">
        <f>ROUNDUP(BM10*$BN$21+BM10,0)</f>
        <v>4403</v>
      </c>
      <c r="BO10" s="235">
        <f>ROUNDUP(BN10*$BO$21+BN10,0)</f>
        <v>4624</v>
      </c>
      <c r="BP10" s="235">
        <f>ROUNDUP(BO10*$BP$21+BO10,0)</f>
        <v>4740</v>
      </c>
      <c r="BQ10" s="236">
        <f>ROUNDUP(BP10*$BQ$21+BP10,0)</f>
        <v>4859</v>
      </c>
      <c r="BR10" s="237">
        <f t="shared" ref="BR10" si="37">ROUNDUP(BL10*0.585,0)</f>
        <v>2282</v>
      </c>
      <c r="BS10" s="235">
        <f t="shared" ref="BS10" si="38">ROUNDUP(BM10*0.585,0)</f>
        <v>2453</v>
      </c>
      <c r="BT10" s="235">
        <f t="shared" ref="BT10" si="39">ROUNDUP(BN10*0.585,0)</f>
        <v>2576</v>
      </c>
      <c r="BU10" s="235">
        <f t="shared" ref="BU10" si="40">ROUNDUP(BO10*0.585,0)</f>
        <v>2706</v>
      </c>
      <c r="BV10" s="235">
        <f t="shared" ref="BV10" si="41">ROUNDUP(BP10*0.585,0)</f>
        <v>2773</v>
      </c>
      <c r="BW10" s="236">
        <f>ROUNDUP(BQ10*0.585,0)</f>
        <v>2843</v>
      </c>
      <c r="BX10" s="246">
        <v>1.56</v>
      </c>
      <c r="BY10" s="278">
        <f>BX10*$BY$21+BX10</f>
        <v>1.677</v>
      </c>
      <c r="BZ10" s="278">
        <f>BY10*$BZ$21+BY10</f>
        <v>1.76085</v>
      </c>
      <c r="CA10" s="278">
        <f>BZ10*$CA$21+BZ10</f>
        <v>1.8488925</v>
      </c>
      <c r="CB10" s="278">
        <f>CA10*$CB$21+CA10</f>
        <v>1.8951148125000001</v>
      </c>
      <c r="CC10" s="279">
        <f>CB10*$CC$21+CB10</f>
        <v>1.9424926828125002</v>
      </c>
    </row>
    <row r="11" spans="1:81" x14ac:dyDescent="0.2">
      <c r="P11" s="803" t="s">
        <v>45</v>
      </c>
      <c r="Q11" s="804"/>
      <c r="R11" s="804"/>
      <c r="S11" s="804"/>
      <c r="T11" s="805"/>
      <c r="U11" s="244">
        <f>ROUNDUP(2*$W$4/12,0)</f>
        <v>347</v>
      </c>
      <c r="V11" s="806" t="s">
        <v>49</v>
      </c>
      <c r="W11" s="806"/>
      <c r="X11" s="806"/>
      <c r="Y11" s="806"/>
      <c r="Z11" s="807"/>
      <c r="AA11" s="241">
        <f>ROUNDUP(U11*0.585,0)</f>
        <v>203</v>
      </c>
      <c r="AB11" s="803" t="s">
        <v>45</v>
      </c>
      <c r="AC11" s="804"/>
      <c r="AD11" s="804"/>
      <c r="AE11" s="804"/>
      <c r="AF11" s="805"/>
      <c r="AG11" s="244">
        <f>ROUNDUP(2*$AI$4/12,0)</f>
        <v>347</v>
      </c>
      <c r="AH11" s="808" t="s">
        <v>49</v>
      </c>
      <c r="AI11" s="806"/>
      <c r="AJ11" s="806"/>
      <c r="AK11" s="806"/>
      <c r="AL11" s="807"/>
      <c r="AM11" s="241">
        <f>ROUNDUP(AG11*0.585,0)</f>
        <v>203</v>
      </c>
      <c r="AN11" s="804" t="s">
        <v>45</v>
      </c>
      <c r="AO11" s="804"/>
      <c r="AP11" s="804"/>
      <c r="AQ11" s="804"/>
      <c r="AR11" s="805"/>
      <c r="AS11" s="244">
        <f>ROUNDUP(2*$AU$4/12,0)</f>
        <v>367</v>
      </c>
      <c r="AT11" s="806" t="s">
        <v>49</v>
      </c>
      <c r="AU11" s="806"/>
      <c r="AV11" s="806"/>
      <c r="AW11" s="806"/>
      <c r="AX11" s="807"/>
      <c r="AY11" s="250">
        <f>ROUNDUP(AS11*0.585,0)</f>
        <v>215</v>
      </c>
      <c r="AZ11" s="803" t="s">
        <v>45</v>
      </c>
      <c r="BA11" s="804"/>
      <c r="BB11" s="804"/>
      <c r="BC11" s="804"/>
      <c r="BD11" s="805"/>
      <c r="BE11" s="244">
        <f>ROUNDUP(2*$BG$4/12,0)</f>
        <v>392</v>
      </c>
      <c r="BF11" s="806" t="s">
        <v>49</v>
      </c>
      <c r="BG11" s="806"/>
      <c r="BH11" s="806"/>
      <c r="BI11" s="806"/>
      <c r="BJ11" s="807"/>
      <c r="BK11" s="250">
        <f>ROUNDUP(BE11*0.585,0)</f>
        <v>230</v>
      </c>
      <c r="BL11" s="803" t="s">
        <v>45</v>
      </c>
      <c r="BM11" s="804"/>
      <c r="BN11" s="804"/>
      <c r="BO11" s="804"/>
      <c r="BP11" s="805"/>
      <c r="BQ11" s="283">
        <f>ROUNDUP(2*$BS$4/12,0)</f>
        <v>417</v>
      </c>
      <c r="BR11" s="809" t="s">
        <v>49</v>
      </c>
      <c r="BS11" s="810"/>
      <c r="BT11" s="810"/>
      <c r="BU11" s="810"/>
      <c r="BV11" s="810"/>
      <c r="BW11" s="288">
        <f>ROUNDUP(BQ11*0.585,0)</f>
        <v>244</v>
      </c>
    </row>
    <row r="12" spans="1:81" ht="15.75" thickBot="1" x14ac:dyDescent="0.25">
      <c r="P12" s="797" t="s">
        <v>172</v>
      </c>
      <c r="Q12" s="798"/>
      <c r="R12" s="798"/>
      <c r="S12" s="798"/>
      <c r="T12" s="799"/>
      <c r="U12" s="245">
        <v>1450</v>
      </c>
      <c r="V12" s="795" t="s">
        <v>48</v>
      </c>
      <c r="W12" s="795"/>
      <c r="X12" s="795"/>
      <c r="Y12" s="795"/>
      <c r="Z12" s="796"/>
      <c r="AA12" s="243">
        <f>U12-U12/10</f>
        <v>1305</v>
      </c>
      <c r="AB12" s="797" t="s">
        <v>172</v>
      </c>
      <c r="AC12" s="798"/>
      <c r="AD12" s="798"/>
      <c r="AE12" s="798"/>
      <c r="AF12" s="799"/>
      <c r="AG12" s="245">
        <v>1450</v>
      </c>
      <c r="AH12" s="802" t="s">
        <v>48</v>
      </c>
      <c r="AI12" s="795"/>
      <c r="AJ12" s="795"/>
      <c r="AK12" s="795"/>
      <c r="AL12" s="796"/>
      <c r="AM12" s="243">
        <f>AG12-AG12/10</f>
        <v>1305</v>
      </c>
      <c r="AN12" s="797" t="s">
        <v>172</v>
      </c>
      <c r="AO12" s="798"/>
      <c r="AP12" s="798"/>
      <c r="AQ12" s="798"/>
      <c r="AR12" s="799"/>
      <c r="AS12" s="245">
        <v>1450</v>
      </c>
      <c r="AT12" s="795" t="s">
        <v>48</v>
      </c>
      <c r="AU12" s="795"/>
      <c r="AV12" s="795"/>
      <c r="AW12" s="795"/>
      <c r="AX12" s="796"/>
      <c r="AY12" s="243">
        <f>AS12-AS12/10</f>
        <v>1305</v>
      </c>
      <c r="AZ12" s="797" t="s">
        <v>46</v>
      </c>
      <c r="BA12" s="798"/>
      <c r="BB12" s="798"/>
      <c r="BC12" s="798"/>
      <c r="BD12" s="799"/>
      <c r="BE12" s="245">
        <f>ROUNDUP($BG$4/12,0)</f>
        <v>196</v>
      </c>
      <c r="BF12" s="795" t="s">
        <v>48</v>
      </c>
      <c r="BG12" s="795"/>
      <c r="BH12" s="795"/>
      <c r="BI12" s="795"/>
      <c r="BJ12" s="796"/>
      <c r="BK12" s="251">
        <f>ROUNDUP(BE12*0.585,0)</f>
        <v>115</v>
      </c>
      <c r="BL12" s="797" t="s">
        <v>46</v>
      </c>
      <c r="BM12" s="798"/>
      <c r="BN12" s="798"/>
      <c r="BO12" s="798"/>
      <c r="BP12" s="799"/>
      <c r="BQ12" s="284">
        <f>ROUNDUP($BS$4/12,0)</f>
        <v>209</v>
      </c>
      <c r="BR12" s="800" t="s">
        <v>48</v>
      </c>
      <c r="BS12" s="801"/>
      <c r="BT12" s="801"/>
      <c r="BU12" s="801"/>
      <c r="BV12" s="801"/>
      <c r="BW12" s="243">
        <f>ROUNDUP(BQ12*0.585,0)</f>
        <v>123</v>
      </c>
    </row>
    <row r="13" spans="1:81" x14ac:dyDescent="0.25">
      <c r="AN13" s="256"/>
      <c r="AO13" s="256"/>
      <c r="AP13" s="256"/>
      <c r="AQ13" s="256"/>
      <c r="AR13" s="256"/>
      <c r="AS13" s="256"/>
    </row>
    <row r="14" spans="1:81" ht="15" customHeight="1" thickBot="1" x14ac:dyDescent="0.3">
      <c r="AN14" s="256"/>
      <c r="AO14" s="256"/>
      <c r="AP14" s="256"/>
      <c r="AQ14" s="256"/>
      <c r="AR14" s="256"/>
      <c r="AS14" s="256"/>
    </row>
    <row r="15" spans="1:81" ht="12.75" customHeight="1" x14ac:dyDescent="0.2">
      <c r="P15" s="768">
        <v>2018</v>
      </c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770"/>
      <c r="AB15" s="768">
        <v>2019</v>
      </c>
      <c r="AC15" s="769"/>
      <c r="AD15" s="769"/>
      <c r="AE15" s="769"/>
      <c r="AF15" s="769"/>
      <c r="AG15" s="769"/>
      <c r="AH15" s="769"/>
      <c r="AI15" s="769"/>
      <c r="AJ15" s="769"/>
      <c r="AK15" s="769"/>
      <c r="AL15" s="769"/>
      <c r="AM15" s="770"/>
      <c r="AN15" s="768">
        <v>2020</v>
      </c>
      <c r="AO15" s="769"/>
      <c r="AP15" s="769"/>
      <c r="AQ15" s="769"/>
      <c r="AR15" s="769"/>
      <c r="AS15" s="769"/>
      <c r="AT15" s="769"/>
      <c r="AU15" s="769"/>
      <c r="AV15" s="769"/>
      <c r="AW15" s="769"/>
      <c r="AX15" s="769"/>
      <c r="AY15" s="770"/>
      <c r="AZ15" s="768">
        <v>2021</v>
      </c>
      <c r="BA15" s="769"/>
      <c r="BB15" s="769"/>
      <c r="BC15" s="769"/>
      <c r="BD15" s="769"/>
      <c r="BE15" s="769"/>
      <c r="BF15" s="769"/>
      <c r="BG15" s="769"/>
      <c r="BH15" s="769"/>
      <c r="BI15" s="769"/>
      <c r="BJ15" s="769"/>
      <c r="BK15" s="770"/>
      <c r="BL15" s="768">
        <v>2022</v>
      </c>
      <c r="BM15" s="769"/>
      <c r="BN15" s="769"/>
      <c r="BO15" s="769"/>
      <c r="BP15" s="769"/>
      <c r="BQ15" s="769"/>
      <c r="BR15" s="769"/>
      <c r="BS15" s="769"/>
      <c r="BT15" s="769"/>
      <c r="BU15" s="769"/>
      <c r="BV15" s="769"/>
      <c r="BW15" s="769"/>
      <c r="BX15" s="769"/>
      <c r="BY15" s="769"/>
      <c r="BZ15" s="769"/>
      <c r="CA15" s="769"/>
      <c r="CB15" s="769"/>
      <c r="CC15" s="770"/>
    </row>
    <row r="16" spans="1:81" ht="13.5" customHeight="1" thickBot="1" x14ac:dyDescent="0.25">
      <c r="P16" s="771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3"/>
      <c r="AB16" s="771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3"/>
      <c r="AN16" s="771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3"/>
      <c r="AZ16" s="771"/>
      <c r="BA16" s="772"/>
      <c r="BB16" s="772"/>
      <c r="BC16" s="772"/>
      <c r="BD16" s="772"/>
      <c r="BE16" s="772"/>
      <c r="BF16" s="772"/>
      <c r="BG16" s="772"/>
      <c r="BH16" s="772"/>
      <c r="BI16" s="772"/>
      <c r="BJ16" s="772"/>
      <c r="BK16" s="773"/>
      <c r="BL16" s="771"/>
      <c r="BM16" s="772"/>
      <c r="BN16" s="772"/>
      <c r="BO16" s="772"/>
      <c r="BP16" s="772"/>
      <c r="BQ16" s="772"/>
      <c r="BR16" s="772"/>
      <c r="BS16" s="772"/>
      <c r="BT16" s="772"/>
      <c r="BU16" s="772"/>
      <c r="BV16" s="772"/>
      <c r="BW16" s="772"/>
      <c r="BX16" s="772"/>
      <c r="BY16" s="772"/>
      <c r="BZ16" s="772"/>
      <c r="CA16" s="772"/>
      <c r="CB16" s="772"/>
      <c r="CC16" s="773"/>
    </row>
    <row r="17" spans="1:81" ht="15.75" thickBot="1" x14ac:dyDescent="0.25">
      <c r="D17" s="768">
        <v>2017</v>
      </c>
      <c r="E17" s="769"/>
      <c r="F17" s="769"/>
      <c r="G17" s="769"/>
      <c r="H17" s="769"/>
      <c r="I17" s="769"/>
      <c r="J17" s="769"/>
      <c r="K17" s="769"/>
      <c r="L17" s="769"/>
      <c r="M17" s="769"/>
      <c r="N17" s="769"/>
      <c r="O17" s="770"/>
      <c r="P17" s="817" t="s">
        <v>36</v>
      </c>
      <c r="Q17" s="818"/>
      <c r="R17" s="818"/>
      <c r="S17" s="818"/>
      <c r="T17" s="818"/>
      <c r="U17" s="819"/>
      <c r="V17" s="234" t="s">
        <v>35</v>
      </c>
      <c r="W17" s="13">
        <v>2080</v>
      </c>
      <c r="X17" s="827"/>
      <c r="Y17" s="828"/>
      <c r="Z17" s="829"/>
      <c r="AA17" s="42"/>
      <c r="AB17" s="817" t="s">
        <v>36</v>
      </c>
      <c r="AC17" s="818"/>
      <c r="AD17" s="818"/>
      <c r="AE17" s="818"/>
      <c r="AF17" s="818"/>
      <c r="AG17" s="819"/>
      <c r="AH17" s="234" t="s">
        <v>35</v>
      </c>
      <c r="AI17" s="13">
        <v>2080</v>
      </c>
      <c r="AJ17" s="827"/>
      <c r="AK17" s="828"/>
      <c r="AL17" s="829"/>
      <c r="AM17" s="42"/>
      <c r="AN17" s="817" t="s">
        <v>36</v>
      </c>
      <c r="AO17" s="818"/>
      <c r="AP17" s="818"/>
      <c r="AQ17" s="818"/>
      <c r="AR17" s="818"/>
      <c r="AS17" s="819"/>
      <c r="AT17" s="234" t="s">
        <v>35</v>
      </c>
      <c r="AU17" s="13">
        <v>2200</v>
      </c>
      <c r="AV17" s="827"/>
      <c r="AW17" s="828"/>
      <c r="AX17" s="829"/>
      <c r="AY17" s="42"/>
      <c r="AZ17" s="817" t="s">
        <v>36</v>
      </c>
      <c r="BA17" s="818"/>
      <c r="BB17" s="818"/>
      <c r="BC17" s="818"/>
      <c r="BD17" s="818"/>
      <c r="BE17" s="819"/>
      <c r="BF17" s="234" t="s">
        <v>35</v>
      </c>
      <c r="BG17" s="13">
        <v>2350</v>
      </c>
      <c r="BH17" s="827"/>
      <c r="BI17" s="828"/>
      <c r="BJ17" s="829"/>
      <c r="BK17" s="42"/>
      <c r="BL17" s="818" t="s">
        <v>36</v>
      </c>
      <c r="BM17" s="818"/>
      <c r="BN17" s="818"/>
      <c r="BO17" s="818"/>
      <c r="BP17" s="818"/>
      <c r="BQ17" s="819"/>
      <c r="BR17" s="234" t="s">
        <v>35</v>
      </c>
      <c r="BS17" s="13">
        <v>2500</v>
      </c>
      <c r="BT17" s="827"/>
      <c r="BU17" s="828"/>
      <c r="BV17" s="829"/>
      <c r="BW17" s="42"/>
      <c r="BX17" s="817" t="s">
        <v>36</v>
      </c>
      <c r="BY17" s="818"/>
      <c r="BZ17" s="818"/>
      <c r="CA17" s="818"/>
      <c r="CB17" s="818"/>
      <c r="CC17" s="819"/>
    </row>
    <row r="18" spans="1:81" ht="16.5" thickBot="1" x14ac:dyDescent="0.25">
      <c r="D18" s="771"/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3"/>
      <c r="P18" s="820" t="s">
        <v>168</v>
      </c>
      <c r="Q18" s="821"/>
      <c r="R18" s="821"/>
      <c r="S18" s="821"/>
      <c r="T18" s="821"/>
      <c r="U18" s="822"/>
      <c r="V18" s="820" t="s">
        <v>169</v>
      </c>
      <c r="W18" s="821"/>
      <c r="X18" s="821"/>
      <c r="Y18" s="821"/>
      <c r="Z18" s="821"/>
      <c r="AA18" s="822"/>
      <c r="AB18" s="823" t="s">
        <v>166</v>
      </c>
      <c r="AC18" s="824"/>
      <c r="AD18" s="824"/>
      <c r="AE18" s="824"/>
      <c r="AF18" s="824"/>
      <c r="AG18" s="825"/>
      <c r="AH18" s="823" t="s">
        <v>40</v>
      </c>
      <c r="AI18" s="824"/>
      <c r="AJ18" s="824"/>
      <c r="AK18" s="824"/>
      <c r="AL18" s="824"/>
      <c r="AM18" s="825"/>
      <c r="AN18" s="820" t="s">
        <v>170</v>
      </c>
      <c r="AO18" s="821"/>
      <c r="AP18" s="821"/>
      <c r="AQ18" s="821"/>
      <c r="AR18" s="821"/>
      <c r="AS18" s="822"/>
      <c r="AT18" s="820" t="s">
        <v>43</v>
      </c>
      <c r="AU18" s="821"/>
      <c r="AV18" s="821"/>
      <c r="AW18" s="821"/>
      <c r="AX18" s="821"/>
      <c r="AY18" s="822"/>
      <c r="AZ18" s="823" t="s">
        <v>171</v>
      </c>
      <c r="BA18" s="824"/>
      <c r="BB18" s="824"/>
      <c r="BC18" s="824"/>
      <c r="BD18" s="824"/>
      <c r="BE18" s="825"/>
      <c r="BF18" s="823" t="s">
        <v>42</v>
      </c>
      <c r="BG18" s="824"/>
      <c r="BH18" s="824"/>
      <c r="BI18" s="824"/>
      <c r="BJ18" s="824"/>
      <c r="BK18" s="825"/>
      <c r="BL18" s="826" t="s">
        <v>41</v>
      </c>
      <c r="BM18" s="821"/>
      <c r="BN18" s="821"/>
      <c r="BO18" s="821"/>
      <c r="BP18" s="821"/>
      <c r="BQ18" s="822"/>
      <c r="BR18" s="820" t="s">
        <v>41</v>
      </c>
      <c r="BS18" s="821"/>
      <c r="BT18" s="821"/>
      <c r="BU18" s="821"/>
      <c r="BV18" s="821"/>
      <c r="BW18" s="822"/>
      <c r="BX18" s="820" t="s">
        <v>41</v>
      </c>
      <c r="BY18" s="821"/>
      <c r="BZ18" s="821"/>
      <c r="CA18" s="821"/>
      <c r="CB18" s="821"/>
      <c r="CC18" s="822"/>
    </row>
    <row r="19" spans="1:81" ht="24.75" customHeight="1" x14ac:dyDescent="0.2">
      <c r="A19" s="838" t="s">
        <v>10</v>
      </c>
      <c r="B19" s="839" t="s">
        <v>11</v>
      </c>
      <c r="C19" s="841" t="s">
        <v>12</v>
      </c>
      <c r="D19" s="725" t="s">
        <v>159</v>
      </c>
      <c r="E19" s="726"/>
      <c r="F19" s="726"/>
      <c r="G19" s="726"/>
      <c r="H19" s="726"/>
      <c r="I19" s="727"/>
      <c r="J19" s="832" t="s">
        <v>201</v>
      </c>
      <c r="K19" s="726"/>
      <c r="L19" s="726"/>
      <c r="M19" s="726"/>
      <c r="N19" s="726"/>
      <c r="O19" s="727"/>
      <c r="P19" s="668" t="s">
        <v>37</v>
      </c>
      <c r="Q19" s="669"/>
      <c r="R19" s="669"/>
      <c r="S19" s="669"/>
      <c r="T19" s="669"/>
      <c r="U19" s="670"/>
      <c r="V19" s="636" t="s">
        <v>167</v>
      </c>
      <c r="W19" s="637"/>
      <c r="X19" s="637"/>
      <c r="Y19" s="637"/>
      <c r="Z19" s="637"/>
      <c r="AA19" s="638"/>
      <c r="AB19" s="811" t="s">
        <v>37</v>
      </c>
      <c r="AC19" s="812"/>
      <c r="AD19" s="812"/>
      <c r="AE19" s="812"/>
      <c r="AF19" s="812"/>
      <c r="AG19" s="813"/>
      <c r="AH19" s="814" t="s">
        <v>167</v>
      </c>
      <c r="AI19" s="815"/>
      <c r="AJ19" s="815"/>
      <c r="AK19" s="815"/>
      <c r="AL19" s="815"/>
      <c r="AM19" s="816"/>
      <c r="AN19" s="668" t="s">
        <v>37</v>
      </c>
      <c r="AO19" s="669"/>
      <c r="AP19" s="669"/>
      <c r="AQ19" s="669"/>
      <c r="AR19" s="669"/>
      <c r="AS19" s="670"/>
      <c r="AT19" s="636" t="s">
        <v>167</v>
      </c>
      <c r="AU19" s="637"/>
      <c r="AV19" s="637"/>
      <c r="AW19" s="637"/>
      <c r="AX19" s="637"/>
      <c r="AY19" s="638"/>
      <c r="AZ19" s="811" t="s">
        <v>37</v>
      </c>
      <c r="BA19" s="812"/>
      <c r="BB19" s="812"/>
      <c r="BC19" s="812"/>
      <c r="BD19" s="812"/>
      <c r="BE19" s="813"/>
      <c r="BF19" s="814" t="s">
        <v>167</v>
      </c>
      <c r="BG19" s="815"/>
      <c r="BH19" s="815"/>
      <c r="BI19" s="815"/>
      <c r="BJ19" s="815"/>
      <c r="BK19" s="816"/>
      <c r="BL19" s="669" t="s">
        <v>37</v>
      </c>
      <c r="BM19" s="669"/>
      <c r="BN19" s="669"/>
      <c r="BO19" s="669"/>
      <c r="BP19" s="669"/>
      <c r="BQ19" s="670"/>
      <c r="BR19" s="636" t="s">
        <v>32</v>
      </c>
      <c r="BS19" s="637"/>
      <c r="BT19" s="637"/>
      <c r="BU19" s="637"/>
      <c r="BV19" s="637"/>
      <c r="BW19" s="638"/>
      <c r="BX19" s="636" t="s">
        <v>125</v>
      </c>
      <c r="BY19" s="637"/>
      <c r="BZ19" s="637"/>
      <c r="CA19" s="637"/>
      <c r="CB19" s="637"/>
      <c r="CC19" s="638"/>
    </row>
    <row r="20" spans="1:81" x14ac:dyDescent="0.2">
      <c r="A20" s="833"/>
      <c r="B20" s="840"/>
      <c r="C20" s="842"/>
      <c r="D20" s="294">
        <v>0</v>
      </c>
      <c r="E20" s="226">
        <v>1</v>
      </c>
      <c r="F20" s="226">
        <v>2</v>
      </c>
      <c r="G20" s="226">
        <v>3</v>
      </c>
      <c r="H20" s="226">
        <v>4</v>
      </c>
      <c r="I20" s="227">
        <v>5</v>
      </c>
      <c r="J20" s="225">
        <v>0</v>
      </c>
      <c r="K20" s="226">
        <v>1</v>
      </c>
      <c r="L20" s="226">
        <v>2</v>
      </c>
      <c r="M20" s="226">
        <v>3</v>
      </c>
      <c r="N20" s="226">
        <v>4</v>
      </c>
      <c r="O20" s="227">
        <v>5</v>
      </c>
      <c r="P20" s="6" t="s">
        <v>27</v>
      </c>
      <c r="Q20" s="1" t="s">
        <v>0</v>
      </c>
      <c r="R20" s="1" t="s">
        <v>1</v>
      </c>
      <c r="S20" s="1" t="s">
        <v>2</v>
      </c>
      <c r="T20" s="1" t="s">
        <v>3</v>
      </c>
      <c r="U20" s="2" t="s">
        <v>28</v>
      </c>
      <c r="V20" s="6" t="s">
        <v>27</v>
      </c>
      <c r="W20" s="1" t="s">
        <v>0</v>
      </c>
      <c r="X20" s="1" t="s">
        <v>1</v>
      </c>
      <c r="Y20" s="1" t="s">
        <v>2</v>
      </c>
      <c r="Z20" s="1" t="s">
        <v>3</v>
      </c>
      <c r="AA20" s="2" t="s">
        <v>28</v>
      </c>
      <c r="AB20" s="6" t="s">
        <v>27</v>
      </c>
      <c r="AC20" s="1" t="s">
        <v>0</v>
      </c>
      <c r="AD20" s="1" t="s">
        <v>1</v>
      </c>
      <c r="AE20" s="1" t="s">
        <v>2</v>
      </c>
      <c r="AF20" s="1" t="s">
        <v>3</v>
      </c>
      <c r="AG20" s="2" t="s">
        <v>28</v>
      </c>
      <c r="AH20" s="6" t="s">
        <v>27</v>
      </c>
      <c r="AI20" s="1" t="s">
        <v>0</v>
      </c>
      <c r="AJ20" s="1" t="s">
        <v>1</v>
      </c>
      <c r="AK20" s="1" t="s">
        <v>2</v>
      </c>
      <c r="AL20" s="1" t="s">
        <v>3</v>
      </c>
      <c r="AM20" s="2" t="s">
        <v>28</v>
      </c>
      <c r="AN20" s="6" t="s">
        <v>27</v>
      </c>
      <c r="AO20" s="1" t="s">
        <v>0</v>
      </c>
      <c r="AP20" s="1" t="s">
        <v>1</v>
      </c>
      <c r="AQ20" s="1" t="s">
        <v>2</v>
      </c>
      <c r="AR20" s="1" t="s">
        <v>3</v>
      </c>
      <c r="AS20" s="2" t="s">
        <v>28</v>
      </c>
      <c r="AT20" s="6" t="s">
        <v>27</v>
      </c>
      <c r="AU20" s="1" t="s">
        <v>0</v>
      </c>
      <c r="AV20" s="1" t="s">
        <v>1</v>
      </c>
      <c r="AW20" s="1" t="s">
        <v>2</v>
      </c>
      <c r="AX20" s="1" t="s">
        <v>3</v>
      </c>
      <c r="AY20" s="2" t="s">
        <v>28</v>
      </c>
      <c r="AZ20" s="6" t="s">
        <v>27</v>
      </c>
      <c r="BA20" s="1" t="s">
        <v>0</v>
      </c>
      <c r="BB20" s="1" t="s">
        <v>1</v>
      </c>
      <c r="BC20" s="1" t="s">
        <v>2</v>
      </c>
      <c r="BD20" s="1" t="s">
        <v>3</v>
      </c>
      <c r="BE20" s="2" t="s">
        <v>28</v>
      </c>
      <c r="BF20" s="6" t="s">
        <v>27</v>
      </c>
      <c r="BG20" s="1" t="s">
        <v>0</v>
      </c>
      <c r="BH20" s="1" t="s">
        <v>1</v>
      </c>
      <c r="BI20" s="1" t="s">
        <v>2</v>
      </c>
      <c r="BJ20" s="1" t="s">
        <v>3</v>
      </c>
      <c r="BK20" s="2" t="s">
        <v>28</v>
      </c>
      <c r="BL20" s="175" t="s">
        <v>27</v>
      </c>
      <c r="BM20" s="1" t="s">
        <v>0</v>
      </c>
      <c r="BN20" s="1" t="s">
        <v>1</v>
      </c>
      <c r="BO20" s="1" t="s">
        <v>2</v>
      </c>
      <c r="BP20" s="1" t="s">
        <v>3</v>
      </c>
      <c r="BQ20" s="2" t="s">
        <v>28</v>
      </c>
      <c r="BR20" s="6" t="s">
        <v>27</v>
      </c>
      <c r="BS20" s="1" t="s">
        <v>0</v>
      </c>
      <c r="BT20" s="1" t="s">
        <v>1</v>
      </c>
      <c r="BU20" s="1" t="s">
        <v>2</v>
      </c>
      <c r="BV20" s="1" t="s">
        <v>3</v>
      </c>
      <c r="BW20" s="2" t="s">
        <v>28</v>
      </c>
      <c r="BX20" s="6" t="s">
        <v>27</v>
      </c>
      <c r="BY20" s="1" t="s">
        <v>0</v>
      </c>
      <c r="BZ20" s="1" t="s">
        <v>1</v>
      </c>
      <c r="CA20" s="1" t="s">
        <v>2</v>
      </c>
      <c r="CB20" s="1" t="s">
        <v>3</v>
      </c>
      <c r="CC20" s="2" t="s">
        <v>28</v>
      </c>
    </row>
    <row r="21" spans="1:81" x14ac:dyDescent="0.2">
      <c r="A21" s="833"/>
      <c r="B21" s="840"/>
      <c r="C21" s="842"/>
      <c r="D21" s="294" t="s">
        <v>160</v>
      </c>
      <c r="E21" s="226" t="s">
        <v>161</v>
      </c>
      <c r="F21" s="226" t="s">
        <v>162</v>
      </c>
      <c r="G21" s="226" t="s">
        <v>163</v>
      </c>
      <c r="H21" s="226" t="s">
        <v>164</v>
      </c>
      <c r="I21" s="227" t="s">
        <v>165</v>
      </c>
      <c r="J21" s="225" t="s">
        <v>160</v>
      </c>
      <c r="K21" s="226" t="s">
        <v>161</v>
      </c>
      <c r="L21" s="226" t="s">
        <v>162</v>
      </c>
      <c r="M21" s="226" t="s">
        <v>163</v>
      </c>
      <c r="N21" s="226" t="s">
        <v>164</v>
      </c>
      <c r="O21" s="227" t="s">
        <v>165</v>
      </c>
      <c r="P21" s="7" t="s">
        <v>29</v>
      </c>
      <c r="Q21" s="3">
        <v>7.4999999999999997E-2</v>
      </c>
      <c r="R21" s="4">
        <v>0.05</v>
      </c>
      <c r="S21" s="4">
        <v>0.05</v>
      </c>
      <c r="T21" s="3">
        <v>2.5000000000000001E-2</v>
      </c>
      <c r="U21" s="5">
        <v>2.5000000000000001E-2</v>
      </c>
      <c r="V21" s="7" t="s">
        <v>29</v>
      </c>
      <c r="W21" s="3">
        <v>7.4999999999999997E-2</v>
      </c>
      <c r="X21" s="4">
        <v>0.05</v>
      </c>
      <c r="Y21" s="4">
        <v>0.05</v>
      </c>
      <c r="Z21" s="3">
        <v>2.5000000000000001E-2</v>
      </c>
      <c r="AA21" s="5">
        <v>2.5000000000000001E-2</v>
      </c>
      <c r="AB21" s="7" t="s">
        <v>29</v>
      </c>
      <c r="AC21" s="3">
        <v>7.4999999999999997E-2</v>
      </c>
      <c r="AD21" s="4">
        <v>0.05</v>
      </c>
      <c r="AE21" s="4">
        <v>0.05</v>
      </c>
      <c r="AF21" s="3">
        <v>2.5000000000000001E-2</v>
      </c>
      <c r="AG21" s="5">
        <v>2.5000000000000001E-2</v>
      </c>
      <c r="AH21" s="7" t="s">
        <v>29</v>
      </c>
      <c r="AI21" s="3">
        <v>7.4999999999999997E-2</v>
      </c>
      <c r="AJ21" s="4">
        <v>0.05</v>
      </c>
      <c r="AK21" s="4">
        <v>0.05</v>
      </c>
      <c r="AL21" s="3">
        <v>2.5000000000000001E-2</v>
      </c>
      <c r="AM21" s="5">
        <v>2.5000000000000001E-2</v>
      </c>
      <c r="AN21" s="7" t="s">
        <v>29</v>
      </c>
      <c r="AO21" s="3">
        <v>7.4999999999999997E-2</v>
      </c>
      <c r="AP21" s="4">
        <v>0.05</v>
      </c>
      <c r="AQ21" s="4">
        <v>0.05</v>
      </c>
      <c r="AR21" s="3">
        <v>2.5000000000000001E-2</v>
      </c>
      <c r="AS21" s="5">
        <v>2.5000000000000001E-2</v>
      </c>
      <c r="AT21" s="7" t="s">
        <v>29</v>
      </c>
      <c r="AU21" s="3">
        <v>7.4999999999999997E-2</v>
      </c>
      <c r="AV21" s="4">
        <v>0.05</v>
      </c>
      <c r="AW21" s="4">
        <v>0.05</v>
      </c>
      <c r="AX21" s="3">
        <v>2.5000000000000001E-2</v>
      </c>
      <c r="AY21" s="5">
        <v>2.5000000000000001E-2</v>
      </c>
      <c r="AZ21" s="7" t="s">
        <v>29</v>
      </c>
      <c r="BA21" s="3">
        <v>7.4999999999999997E-2</v>
      </c>
      <c r="BB21" s="4">
        <v>0.05</v>
      </c>
      <c r="BC21" s="4">
        <v>0.05</v>
      </c>
      <c r="BD21" s="3">
        <v>2.5000000000000001E-2</v>
      </c>
      <c r="BE21" s="5">
        <v>2.5000000000000001E-2</v>
      </c>
      <c r="BF21" s="7" t="s">
        <v>29</v>
      </c>
      <c r="BG21" s="3">
        <v>7.4999999999999997E-2</v>
      </c>
      <c r="BH21" s="4">
        <v>0.05</v>
      </c>
      <c r="BI21" s="4">
        <v>0.05</v>
      </c>
      <c r="BJ21" s="3">
        <v>2.5000000000000001E-2</v>
      </c>
      <c r="BK21" s="5">
        <v>2.5000000000000001E-2</v>
      </c>
      <c r="BL21" s="176" t="s">
        <v>29</v>
      </c>
      <c r="BM21" s="3">
        <v>7.4999999999999997E-2</v>
      </c>
      <c r="BN21" s="4">
        <v>0.05</v>
      </c>
      <c r="BO21" s="4">
        <v>0.05</v>
      </c>
      <c r="BP21" s="3">
        <v>2.5000000000000001E-2</v>
      </c>
      <c r="BQ21" s="5">
        <v>2.5000000000000001E-2</v>
      </c>
      <c r="BR21" s="7" t="s">
        <v>29</v>
      </c>
      <c r="BS21" s="3">
        <v>7.4999999999999997E-2</v>
      </c>
      <c r="BT21" s="4">
        <v>0.05</v>
      </c>
      <c r="BU21" s="4">
        <v>0.05</v>
      </c>
      <c r="BV21" s="3">
        <v>2.5000000000000001E-2</v>
      </c>
      <c r="BW21" s="5">
        <v>2.5000000000000001E-2</v>
      </c>
      <c r="BX21" s="7" t="s">
        <v>29</v>
      </c>
      <c r="BY21" s="3">
        <v>7.4999999999999997E-2</v>
      </c>
      <c r="BZ21" s="4">
        <v>0.05</v>
      </c>
      <c r="CA21" s="4">
        <v>0.05</v>
      </c>
      <c r="CB21" s="3">
        <v>2.5000000000000001E-2</v>
      </c>
      <c r="CC21" s="5">
        <v>2.5000000000000001E-2</v>
      </c>
    </row>
    <row r="22" spans="1:81" x14ac:dyDescent="0.2">
      <c r="A22" s="833"/>
      <c r="B22" s="840"/>
      <c r="C22" s="842"/>
      <c r="D22" s="295"/>
      <c r="E22" s="233"/>
      <c r="F22" s="233"/>
      <c r="G22" s="233"/>
      <c r="H22" s="233"/>
      <c r="I22" s="289"/>
      <c r="J22" s="314"/>
      <c r="K22" s="312"/>
      <c r="L22" s="312"/>
      <c r="M22" s="312"/>
      <c r="N22" s="312"/>
      <c r="O22" s="315"/>
      <c r="P22" s="9" t="s">
        <v>4</v>
      </c>
      <c r="Q22" s="10" t="s">
        <v>5</v>
      </c>
      <c r="R22" s="10" t="s">
        <v>6</v>
      </c>
      <c r="S22" s="10" t="s">
        <v>7</v>
      </c>
      <c r="T22" s="10" t="s">
        <v>8</v>
      </c>
      <c r="U22" s="11" t="s">
        <v>9</v>
      </c>
      <c r="V22" s="9" t="s">
        <v>4</v>
      </c>
      <c r="W22" s="10" t="s">
        <v>5</v>
      </c>
      <c r="X22" s="10" t="s">
        <v>6</v>
      </c>
      <c r="Y22" s="10" t="s">
        <v>7</v>
      </c>
      <c r="Z22" s="10" t="s">
        <v>8</v>
      </c>
      <c r="AA22" s="11" t="s">
        <v>9</v>
      </c>
      <c r="AB22" s="9" t="s">
        <v>4</v>
      </c>
      <c r="AC22" s="10" t="s">
        <v>5</v>
      </c>
      <c r="AD22" s="10" t="s">
        <v>6</v>
      </c>
      <c r="AE22" s="10" t="s">
        <v>7</v>
      </c>
      <c r="AF22" s="10" t="s">
        <v>8</v>
      </c>
      <c r="AG22" s="11" t="s">
        <v>9</v>
      </c>
      <c r="AH22" s="9" t="s">
        <v>4</v>
      </c>
      <c r="AI22" s="10" t="s">
        <v>5</v>
      </c>
      <c r="AJ22" s="10" t="s">
        <v>6</v>
      </c>
      <c r="AK22" s="10" t="s">
        <v>7</v>
      </c>
      <c r="AL22" s="10" t="s">
        <v>8</v>
      </c>
      <c r="AM22" s="11" t="s">
        <v>9</v>
      </c>
      <c r="AN22" s="9" t="s">
        <v>4</v>
      </c>
      <c r="AO22" s="10" t="s">
        <v>5</v>
      </c>
      <c r="AP22" s="10" t="s">
        <v>6</v>
      </c>
      <c r="AQ22" s="10" t="s">
        <v>7</v>
      </c>
      <c r="AR22" s="10" t="s">
        <v>8</v>
      </c>
      <c r="AS22" s="11" t="s">
        <v>9</v>
      </c>
      <c r="AT22" s="9" t="s">
        <v>4</v>
      </c>
      <c r="AU22" s="10" t="s">
        <v>5</v>
      </c>
      <c r="AV22" s="10" t="s">
        <v>6</v>
      </c>
      <c r="AW22" s="10" t="s">
        <v>7</v>
      </c>
      <c r="AX22" s="10" t="s">
        <v>8</v>
      </c>
      <c r="AY22" s="11" t="s">
        <v>9</v>
      </c>
      <c r="AZ22" s="9" t="s">
        <v>4</v>
      </c>
      <c r="BA22" s="10" t="s">
        <v>5</v>
      </c>
      <c r="BB22" s="10" t="s">
        <v>6</v>
      </c>
      <c r="BC22" s="10" t="s">
        <v>7</v>
      </c>
      <c r="BD22" s="10" t="s">
        <v>8</v>
      </c>
      <c r="BE22" s="11" t="s">
        <v>9</v>
      </c>
      <c r="BF22" s="9" t="s">
        <v>4</v>
      </c>
      <c r="BG22" s="10" t="s">
        <v>5</v>
      </c>
      <c r="BH22" s="10" t="s">
        <v>6</v>
      </c>
      <c r="BI22" s="10" t="s">
        <v>7</v>
      </c>
      <c r="BJ22" s="10" t="s">
        <v>8</v>
      </c>
      <c r="BK22" s="11" t="s">
        <v>9</v>
      </c>
      <c r="BL22" s="178" t="s">
        <v>4</v>
      </c>
      <c r="BM22" s="10" t="s">
        <v>5</v>
      </c>
      <c r="BN22" s="10" t="s">
        <v>6</v>
      </c>
      <c r="BO22" s="10" t="s">
        <v>7</v>
      </c>
      <c r="BP22" s="10" t="s">
        <v>8</v>
      </c>
      <c r="BQ22" s="11" t="s">
        <v>9</v>
      </c>
      <c r="BR22" s="9" t="s">
        <v>4</v>
      </c>
      <c r="BS22" s="10" t="s">
        <v>5</v>
      </c>
      <c r="BT22" s="10" t="s">
        <v>6</v>
      </c>
      <c r="BU22" s="10" t="s">
        <v>7</v>
      </c>
      <c r="BV22" s="10" t="s">
        <v>8</v>
      </c>
      <c r="BW22" s="11" t="s">
        <v>9</v>
      </c>
      <c r="BX22" s="9" t="s">
        <v>4</v>
      </c>
      <c r="BY22" s="10" t="s">
        <v>5</v>
      </c>
      <c r="BZ22" s="10" t="s">
        <v>6</v>
      </c>
      <c r="CA22" s="10" t="s">
        <v>7</v>
      </c>
      <c r="CB22" s="10" t="s">
        <v>8</v>
      </c>
      <c r="CC22" s="11" t="s">
        <v>9</v>
      </c>
    </row>
    <row r="23" spans="1:81" ht="25.5" x14ac:dyDescent="0.2">
      <c r="A23" s="833">
        <v>1</v>
      </c>
      <c r="B23" s="218" t="s">
        <v>151</v>
      </c>
      <c r="C23" s="299" t="s">
        <v>136</v>
      </c>
      <c r="D23" s="296">
        <v>1490</v>
      </c>
      <c r="E23" s="91">
        <v>1602</v>
      </c>
      <c r="F23" s="91">
        <v>1682</v>
      </c>
      <c r="G23" s="91">
        <v>1766</v>
      </c>
      <c r="H23" s="91">
        <v>1854</v>
      </c>
      <c r="I23" s="232">
        <v>1947</v>
      </c>
      <c r="J23" s="316">
        <f>ROUNDUP(D23*0.7014,0)</f>
        <v>1046</v>
      </c>
      <c r="K23" s="313">
        <f t="shared" ref="K23:O38" si="42">ROUNDUP(E23*0.7014,0)</f>
        <v>1124</v>
      </c>
      <c r="L23" s="313">
        <f t="shared" si="42"/>
        <v>1180</v>
      </c>
      <c r="M23" s="313">
        <f t="shared" si="42"/>
        <v>1239</v>
      </c>
      <c r="N23" s="313">
        <f t="shared" si="42"/>
        <v>1301</v>
      </c>
      <c r="O23" s="317">
        <f t="shared" si="42"/>
        <v>1366</v>
      </c>
      <c r="P23" s="257">
        <f t="shared" ref="P23:U23" si="43">D23*1.25</f>
        <v>1862.5</v>
      </c>
      <c r="Q23" s="248">
        <f t="shared" si="43"/>
        <v>2002.5</v>
      </c>
      <c r="R23" s="248">
        <f t="shared" si="43"/>
        <v>2102.5</v>
      </c>
      <c r="S23" s="248">
        <f t="shared" si="43"/>
        <v>2207.5</v>
      </c>
      <c r="T23" s="248">
        <f t="shared" si="43"/>
        <v>2317.5</v>
      </c>
      <c r="U23" s="258">
        <f t="shared" si="43"/>
        <v>2433.75</v>
      </c>
      <c r="V23" s="237">
        <f t="shared" ref="V23:V48" si="44">ROUNDUP(P23*0.585,0)</f>
        <v>1090</v>
      </c>
      <c r="W23" s="235">
        <f t="shared" ref="W23:W48" si="45">ROUNDUP(Q23*0.585,0)</f>
        <v>1172</v>
      </c>
      <c r="X23" s="235">
        <f t="shared" ref="X23:X48" si="46">ROUNDUP(R23*0.585,0)</f>
        <v>1230</v>
      </c>
      <c r="Y23" s="235">
        <f t="shared" ref="Y23:Y48" si="47">ROUNDUP(S23*0.585,0)</f>
        <v>1292</v>
      </c>
      <c r="Z23" s="235">
        <f t="shared" ref="Z23:Z48" si="48">ROUNDUP(T23*0.585,0)</f>
        <v>1356</v>
      </c>
      <c r="AA23" s="236">
        <f>ROUNDUP(U23*0.585,0)</f>
        <v>1424</v>
      </c>
      <c r="AB23" s="263">
        <f t="shared" ref="AB23:AG23" si="49">(BL23-P23)/4+P23</f>
        <v>2371.875</v>
      </c>
      <c r="AC23" s="264">
        <f t="shared" si="49"/>
        <v>2550.125</v>
      </c>
      <c r="AD23" s="264">
        <f t="shared" si="49"/>
        <v>2677.625</v>
      </c>
      <c r="AE23" s="264">
        <f t="shared" si="49"/>
        <v>2811.625</v>
      </c>
      <c r="AF23" s="264">
        <f t="shared" si="49"/>
        <v>2923.125</v>
      </c>
      <c r="AG23" s="265">
        <f t="shared" si="49"/>
        <v>3040.0625</v>
      </c>
      <c r="AH23" s="266">
        <f t="shared" ref="AH23:AH48" si="50">ROUNDUP(AB23*0.585,0)</f>
        <v>1388</v>
      </c>
      <c r="AI23" s="267">
        <f t="shared" ref="AI23:AI48" si="51">ROUNDUP(AC23*0.585,0)</f>
        <v>1492</v>
      </c>
      <c r="AJ23" s="267">
        <f t="shared" ref="AJ23:AJ48" si="52">ROUNDUP(AD23*0.585,0)</f>
        <v>1567</v>
      </c>
      <c r="AK23" s="267">
        <f t="shared" ref="AK23:AK48" si="53">ROUNDUP(AE23*0.585,0)</f>
        <v>1645</v>
      </c>
      <c r="AL23" s="267">
        <f t="shared" ref="AL23:AL48" si="54">ROUNDUP(AF23*0.585,0)</f>
        <v>1711</v>
      </c>
      <c r="AM23" s="268">
        <f>ROUNDUP(AG23*0.585,0)</f>
        <v>1779</v>
      </c>
      <c r="AN23" s="257">
        <f>(BL23-P23)/4+AB23</f>
        <v>2881.25</v>
      </c>
      <c r="AO23" s="259">
        <f t="shared" ref="AO23:AS38" si="55">(BM23-Q23)/4+AC23</f>
        <v>3097.75</v>
      </c>
      <c r="AP23" s="259">
        <f t="shared" si="55"/>
        <v>3252.75</v>
      </c>
      <c r="AQ23" s="259">
        <f t="shared" si="55"/>
        <v>3415.75</v>
      </c>
      <c r="AR23" s="259">
        <f t="shared" si="55"/>
        <v>3528.75</v>
      </c>
      <c r="AS23" s="275">
        <f t="shared" si="55"/>
        <v>3646.375</v>
      </c>
      <c r="AT23" s="237">
        <f t="shared" ref="AT23:AT48" si="56">ROUNDUP(AN23*0.585,0)</f>
        <v>1686</v>
      </c>
      <c r="AU23" s="235">
        <f t="shared" ref="AU23:AU48" si="57">ROUNDUP(AO23*0.585,0)</f>
        <v>1813</v>
      </c>
      <c r="AV23" s="235">
        <f t="shared" ref="AV23:AV48" si="58">ROUNDUP(AP23*0.585,0)</f>
        <v>1903</v>
      </c>
      <c r="AW23" s="235">
        <f t="shared" ref="AW23:AW48" si="59">ROUNDUP(AQ23*0.585,0)</f>
        <v>1999</v>
      </c>
      <c r="AX23" s="235">
        <f t="shared" ref="AX23:AX48" si="60">ROUNDUP(AR23*0.585,0)</f>
        <v>2065</v>
      </c>
      <c r="AY23" s="236">
        <f>ROUNDUP(AS23*0.585,0)</f>
        <v>2134</v>
      </c>
      <c r="AZ23" s="263">
        <f>(BL23-P23)/4+AN23</f>
        <v>3390.625</v>
      </c>
      <c r="BA23" s="264">
        <f t="shared" ref="BA23:BE38" si="61">(BM23-Q23)/4+AO23</f>
        <v>3645.375</v>
      </c>
      <c r="BB23" s="264">
        <f t="shared" si="61"/>
        <v>3827.875</v>
      </c>
      <c r="BC23" s="264">
        <f t="shared" si="61"/>
        <v>4019.875</v>
      </c>
      <c r="BD23" s="264">
        <f t="shared" si="61"/>
        <v>4134.375</v>
      </c>
      <c r="BE23" s="265">
        <f t="shared" si="61"/>
        <v>4252.6875</v>
      </c>
      <c r="BF23" s="266">
        <f t="shared" ref="BF23:BF48" si="62">ROUNDUP(AZ23*0.585,0)</f>
        <v>1984</v>
      </c>
      <c r="BG23" s="267">
        <f t="shared" ref="BG23:BG48" si="63">ROUNDUP(BA23*0.585,0)</f>
        <v>2133</v>
      </c>
      <c r="BH23" s="267">
        <f t="shared" ref="BH23:BH48" si="64">ROUNDUP(BB23*0.585,0)</f>
        <v>2240</v>
      </c>
      <c r="BI23" s="267">
        <f t="shared" ref="BI23:BI48" si="65">ROUNDUP(BC23*0.585,0)</f>
        <v>2352</v>
      </c>
      <c r="BJ23" s="267">
        <f t="shared" ref="BJ23:BJ48" si="66">ROUNDUP(BD23*0.585,0)</f>
        <v>2419</v>
      </c>
      <c r="BK23" s="268">
        <f>ROUNDUP(BE23*0.585,0)</f>
        <v>2488</v>
      </c>
      <c r="BL23" s="252">
        <v>3900</v>
      </c>
      <c r="BM23" s="235">
        <f>ROUNDUP(BL23*$BM$21+BL23,0)</f>
        <v>4193</v>
      </c>
      <c r="BN23" s="235">
        <f>ROUNDUP(BM23*$BN$21+BM23,0)</f>
        <v>4403</v>
      </c>
      <c r="BO23" s="235">
        <f>ROUNDUP(BN23*$BO$21+BN23,0)</f>
        <v>4624</v>
      </c>
      <c r="BP23" s="235">
        <f>ROUNDUP(BO23*$BP$21+BO23,0)</f>
        <v>4740</v>
      </c>
      <c r="BQ23" s="236">
        <f>ROUNDUP(BP23*$BQ$21+BP23,0)</f>
        <v>4859</v>
      </c>
      <c r="BR23" s="237">
        <f t="shared" ref="BR23:BV38" si="67">ROUNDUP(BL23*0.585,0)</f>
        <v>2282</v>
      </c>
      <c r="BS23" s="235">
        <f t="shared" si="67"/>
        <v>2453</v>
      </c>
      <c r="BT23" s="235">
        <f t="shared" si="67"/>
        <v>2576</v>
      </c>
      <c r="BU23" s="235">
        <f t="shared" si="67"/>
        <v>2706</v>
      </c>
      <c r="BV23" s="235">
        <f t="shared" si="67"/>
        <v>2773</v>
      </c>
      <c r="BW23" s="236">
        <f>ROUNDUP(BQ23*0.585,0)</f>
        <v>2843</v>
      </c>
      <c r="BX23" s="246">
        <v>1.56</v>
      </c>
      <c r="BY23" s="278">
        <f>BX23*$BY$21+BX23</f>
        <v>1.677</v>
      </c>
      <c r="BZ23" s="278">
        <f>BY23*$BZ$21+BY23</f>
        <v>1.76085</v>
      </c>
      <c r="CA23" s="278">
        <f>BZ23*$CA$21+BZ23</f>
        <v>1.8488925</v>
      </c>
      <c r="CB23" s="278">
        <f>CA23*$CB$21+CA23</f>
        <v>1.8951148125000001</v>
      </c>
      <c r="CC23" s="279">
        <f>CB23*$CC$21+CB23</f>
        <v>1.9424926828125002</v>
      </c>
    </row>
    <row r="24" spans="1:81" x14ac:dyDescent="0.2">
      <c r="A24" s="833"/>
      <c r="B24" s="218" t="s">
        <v>158</v>
      </c>
      <c r="C24" s="299"/>
      <c r="D24" s="296">
        <v>1470</v>
      </c>
      <c r="E24" s="91">
        <v>1580</v>
      </c>
      <c r="F24" s="91">
        <v>1659</v>
      </c>
      <c r="G24" s="91">
        <v>1742</v>
      </c>
      <c r="H24" s="91">
        <v>1829</v>
      </c>
      <c r="I24" s="232">
        <v>1921</v>
      </c>
      <c r="J24" s="316">
        <f t="shared" ref="J24:J48" si="68">ROUNDUP(D24*0.7014,0)</f>
        <v>1032</v>
      </c>
      <c r="K24" s="313">
        <f t="shared" si="42"/>
        <v>1109</v>
      </c>
      <c r="L24" s="313">
        <f t="shared" si="42"/>
        <v>1164</v>
      </c>
      <c r="M24" s="313">
        <f t="shared" si="42"/>
        <v>1222</v>
      </c>
      <c r="N24" s="313">
        <f t="shared" si="42"/>
        <v>1283</v>
      </c>
      <c r="O24" s="317">
        <f t="shared" si="42"/>
        <v>1348</v>
      </c>
      <c r="P24" s="257">
        <f t="shared" ref="P24:P48" si="69">D24*1.25</f>
        <v>1837.5</v>
      </c>
      <c r="Q24" s="248">
        <f t="shared" ref="Q24:Q48" si="70">E24*1.25</f>
        <v>1975</v>
      </c>
      <c r="R24" s="248">
        <f t="shared" ref="R24:R48" si="71">F24*1.25</f>
        <v>2073.75</v>
      </c>
      <c r="S24" s="248">
        <f t="shared" ref="S24:S48" si="72">G24*1.25</f>
        <v>2177.5</v>
      </c>
      <c r="T24" s="248">
        <f t="shared" ref="T24:T48" si="73">H24*1.25</f>
        <v>2286.25</v>
      </c>
      <c r="U24" s="258">
        <f t="shared" ref="U24:U48" si="74">I24*1.25</f>
        <v>2401.25</v>
      </c>
      <c r="V24" s="237">
        <f t="shared" si="44"/>
        <v>1075</v>
      </c>
      <c r="W24" s="235">
        <f t="shared" si="45"/>
        <v>1156</v>
      </c>
      <c r="X24" s="235">
        <f t="shared" si="46"/>
        <v>1214</v>
      </c>
      <c r="Y24" s="235">
        <f t="shared" si="47"/>
        <v>1274</v>
      </c>
      <c r="Z24" s="235">
        <f t="shared" si="48"/>
        <v>1338</v>
      </c>
      <c r="AA24" s="236">
        <f t="shared" ref="AA24:AA48" si="75">ROUNDUP(U24*0.585,0)</f>
        <v>1405</v>
      </c>
      <c r="AB24" s="263">
        <f t="shared" ref="AB24:AB48" si="76">(BL24-D24)/4+P24</f>
        <v>2407.5</v>
      </c>
      <c r="AC24" s="264">
        <f t="shared" ref="AC24:AC38" si="77">(BM24-Q24)/4+Q24</f>
        <v>2489.25</v>
      </c>
      <c r="AD24" s="264">
        <f t="shared" ref="AD24:AD38" si="78">(BN24-R24)/4+R24</f>
        <v>2613.8125</v>
      </c>
      <c r="AE24" s="264">
        <f t="shared" ref="AE24:AE38" si="79">(BO24-S24)/4+S24</f>
        <v>2744.625</v>
      </c>
      <c r="AF24" s="264">
        <f t="shared" ref="AF24:AF38" si="80">(BP24-T24)/4+T24</f>
        <v>2854.1875</v>
      </c>
      <c r="AG24" s="265">
        <f t="shared" ref="AG24:AG38" si="81">(BQ24-U24)/4+U24</f>
        <v>2968.9375</v>
      </c>
      <c r="AH24" s="266">
        <f t="shared" si="50"/>
        <v>1409</v>
      </c>
      <c r="AI24" s="267">
        <f t="shared" si="51"/>
        <v>1457</v>
      </c>
      <c r="AJ24" s="267">
        <f t="shared" si="52"/>
        <v>1530</v>
      </c>
      <c r="AK24" s="267">
        <f t="shared" si="53"/>
        <v>1606</v>
      </c>
      <c r="AL24" s="267">
        <f t="shared" si="54"/>
        <v>1670</v>
      </c>
      <c r="AM24" s="268">
        <f t="shared" ref="AM24:AM48" si="82">ROUNDUP(AG24*0.585,0)</f>
        <v>1737</v>
      </c>
      <c r="AN24" s="257">
        <f t="shared" ref="AN24:AS48" si="83">(BL24-P24)/4+AB24</f>
        <v>2885.625</v>
      </c>
      <c r="AO24" s="259">
        <f t="shared" si="55"/>
        <v>3003.5</v>
      </c>
      <c r="AP24" s="259">
        <f t="shared" si="55"/>
        <v>3153.875</v>
      </c>
      <c r="AQ24" s="259">
        <f t="shared" si="55"/>
        <v>3311.75</v>
      </c>
      <c r="AR24" s="259">
        <f t="shared" si="55"/>
        <v>3422.125</v>
      </c>
      <c r="AS24" s="275">
        <f t="shared" si="55"/>
        <v>3536.625</v>
      </c>
      <c r="AT24" s="237">
        <f t="shared" si="56"/>
        <v>1689</v>
      </c>
      <c r="AU24" s="235">
        <f t="shared" si="57"/>
        <v>1758</v>
      </c>
      <c r="AV24" s="235">
        <f t="shared" si="58"/>
        <v>1846</v>
      </c>
      <c r="AW24" s="235">
        <f t="shared" si="59"/>
        <v>1938</v>
      </c>
      <c r="AX24" s="235">
        <f t="shared" si="60"/>
        <v>2002</v>
      </c>
      <c r="AY24" s="236">
        <f t="shared" ref="AY24:AY48" si="84">ROUNDUP(AS24*0.585,0)</f>
        <v>2069</v>
      </c>
      <c r="AZ24" s="263">
        <f t="shared" ref="AZ24:BE48" si="85">(BL24-P24)/4+AN24</f>
        <v>3363.75</v>
      </c>
      <c r="BA24" s="264">
        <f t="shared" si="61"/>
        <v>3517.75</v>
      </c>
      <c r="BB24" s="264">
        <f t="shared" si="61"/>
        <v>3693.9375</v>
      </c>
      <c r="BC24" s="264">
        <f t="shared" si="61"/>
        <v>3878.875</v>
      </c>
      <c r="BD24" s="264">
        <f t="shared" si="61"/>
        <v>3990.0625</v>
      </c>
      <c r="BE24" s="265">
        <f t="shared" si="61"/>
        <v>4104.3125</v>
      </c>
      <c r="BF24" s="266">
        <f t="shared" si="62"/>
        <v>1968</v>
      </c>
      <c r="BG24" s="267">
        <f t="shared" si="63"/>
        <v>2058</v>
      </c>
      <c r="BH24" s="267">
        <f t="shared" si="64"/>
        <v>2161</v>
      </c>
      <c r="BI24" s="267">
        <f t="shared" si="65"/>
        <v>2270</v>
      </c>
      <c r="BJ24" s="267">
        <f t="shared" si="66"/>
        <v>2335</v>
      </c>
      <c r="BK24" s="268">
        <f t="shared" ref="BK24:BK48" si="86">ROUNDUP(BE24*0.585,0)</f>
        <v>2402</v>
      </c>
      <c r="BL24" s="252">
        <v>3750</v>
      </c>
      <c r="BM24" s="235">
        <f t="shared" ref="BM24:BM48" si="87">ROUNDUP(BL24*$BM$21+BL24,0)</f>
        <v>4032</v>
      </c>
      <c r="BN24" s="235">
        <f t="shared" ref="BN24:BN48" si="88">ROUNDUP(BM24*$BN$21+BM24,0)</f>
        <v>4234</v>
      </c>
      <c r="BO24" s="235">
        <f t="shared" ref="BO24:BO47" si="89">ROUNDUP(BN24*$BO$21+BN24,0)</f>
        <v>4446</v>
      </c>
      <c r="BP24" s="235">
        <f t="shared" ref="BP24:BP48" si="90">ROUNDUP(BO24*$BP$21+BO24,0)</f>
        <v>4558</v>
      </c>
      <c r="BQ24" s="236">
        <f t="shared" ref="BQ24:BQ48" si="91">ROUNDUP(BP24*$BQ$21+BP24,0)</f>
        <v>4672</v>
      </c>
      <c r="BR24" s="237">
        <f t="shared" si="67"/>
        <v>2194</v>
      </c>
      <c r="BS24" s="235">
        <f t="shared" si="67"/>
        <v>2359</v>
      </c>
      <c r="BT24" s="235">
        <f t="shared" si="67"/>
        <v>2477</v>
      </c>
      <c r="BU24" s="235">
        <f t="shared" si="67"/>
        <v>2601</v>
      </c>
      <c r="BV24" s="235">
        <f t="shared" si="67"/>
        <v>2667</v>
      </c>
      <c r="BW24" s="236">
        <f t="shared" ref="BW24:BW48" si="92">ROUNDUP(BQ24*0.585,0)</f>
        <v>2734</v>
      </c>
      <c r="BX24" s="246">
        <v>1.5</v>
      </c>
      <c r="BY24" s="278">
        <f t="shared" ref="BY24:BY48" si="93">BX24*$BY$21+BX24</f>
        <v>1.6125</v>
      </c>
      <c r="BZ24" s="278">
        <f t="shared" ref="BZ24:BZ48" si="94">BY24*$BZ$21+BY24</f>
        <v>1.693125</v>
      </c>
      <c r="CA24" s="278">
        <f t="shared" ref="CA24:CA48" si="95">BZ24*$CA$21+BZ24</f>
        <v>1.7777812500000001</v>
      </c>
      <c r="CB24" s="278">
        <f t="shared" ref="CB24:CB48" si="96">CA24*$CB$21+CA24</f>
        <v>1.82222578125</v>
      </c>
      <c r="CC24" s="279">
        <f t="shared" ref="CC24:CC48" si="97">CB24*$CC$21+CB24</f>
        <v>1.8677814257812499</v>
      </c>
    </row>
    <row r="25" spans="1:81" x14ac:dyDescent="0.2">
      <c r="A25" s="833"/>
      <c r="B25" s="219" t="s">
        <v>134</v>
      </c>
      <c r="C25" s="299" t="s">
        <v>135</v>
      </c>
      <c r="D25" s="296">
        <v>1470</v>
      </c>
      <c r="E25" s="91">
        <v>1580</v>
      </c>
      <c r="F25" s="91">
        <v>1659</v>
      </c>
      <c r="G25" s="91">
        <v>1742</v>
      </c>
      <c r="H25" s="91">
        <v>1829</v>
      </c>
      <c r="I25" s="232">
        <v>1921</v>
      </c>
      <c r="J25" s="316">
        <f t="shared" si="68"/>
        <v>1032</v>
      </c>
      <c r="K25" s="313">
        <f t="shared" si="42"/>
        <v>1109</v>
      </c>
      <c r="L25" s="313">
        <f t="shared" si="42"/>
        <v>1164</v>
      </c>
      <c r="M25" s="313">
        <f t="shared" si="42"/>
        <v>1222</v>
      </c>
      <c r="N25" s="313">
        <f t="shared" si="42"/>
        <v>1283</v>
      </c>
      <c r="O25" s="317">
        <f t="shared" si="42"/>
        <v>1348</v>
      </c>
      <c r="P25" s="257">
        <f t="shared" si="69"/>
        <v>1837.5</v>
      </c>
      <c r="Q25" s="248">
        <f t="shared" si="70"/>
        <v>1975</v>
      </c>
      <c r="R25" s="248">
        <f t="shared" si="71"/>
        <v>2073.75</v>
      </c>
      <c r="S25" s="248">
        <f t="shared" si="72"/>
        <v>2177.5</v>
      </c>
      <c r="T25" s="248">
        <f t="shared" si="73"/>
        <v>2286.25</v>
      </c>
      <c r="U25" s="258">
        <f t="shared" si="74"/>
        <v>2401.25</v>
      </c>
      <c r="V25" s="237">
        <f t="shared" si="44"/>
        <v>1075</v>
      </c>
      <c r="W25" s="235">
        <f t="shared" si="45"/>
        <v>1156</v>
      </c>
      <c r="X25" s="235">
        <f t="shared" si="46"/>
        <v>1214</v>
      </c>
      <c r="Y25" s="235">
        <f t="shared" si="47"/>
        <v>1274</v>
      </c>
      <c r="Z25" s="235">
        <f t="shared" si="48"/>
        <v>1338</v>
      </c>
      <c r="AA25" s="236">
        <f t="shared" si="75"/>
        <v>1405</v>
      </c>
      <c r="AB25" s="263">
        <f t="shared" si="76"/>
        <v>2357.5</v>
      </c>
      <c r="AC25" s="264">
        <f t="shared" si="77"/>
        <v>2435.5</v>
      </c>
      <c r="AD25" s="264">
        <f t="shared" si="78"/>
        <v>2557.3125</v>
      </c>
      <c r="AE25" s="264">
        <f t="shared" si="79"/>
        <v>2685.375</v>
      </c>
      <c r="AF25" s="264">
        <f t="shared" si="80"/>
        <v>2793.4375</v>
      </c>
      <c r="AG25" s="265">
        <f t="shared" si="81"/>
        <v>2906.6875</v>
      </c>
      <c r="AH25" s="266">
        <f t="shared" si="50"/>
        <v>1380</v>
      </c>
      <c r="AI25" s="267">
        <f t="shared" si="51"/>
        <v>1425</v>
      </c>
      <c r="AJ25" s="267">
        <f t="shared" si="52"/>
        <v>1497</v>
      </c>
      <c r="AK25" s="267">
        <f t="shared" si="53"/>
        <v>1571</v>
      </c>
      <c r="AL25" s="267">
        <f t="shared" si="54"/>
        <v>1635</v>
      </c>
      <c r="AM25" s="268">
        <f t="shared" si="82"/>
        <v>1701</v>
      </c>
      <c r="AN25" s="257">
        <f t="shared" si="83"/>
        <v>2785.625</v>
      </c>
      <c r="AO25" s="259">
        <f t="shared" si="55"/>
        <v>2896</v>
      </c>
      <c r="AP25" s="259">
        <f t="shared" si="55"/>
        <v>3040.875</v>
      </c>
      <c r="AQ25" s="259">
        <f t="shared" si="55"/>
        <v>3193.25</v>
      </c>
      <c r="AR25" s="259">
        <f t="shared" si="55"/>
        <v>3300.625</v>
      </c>
      <c r="AS25" s="275">
        <f t="shared" si="55"/>
        <v>3412.125</v>
      </c>
      <c r="AT25" s="237">
        <f t="shared" si="56"/>
        <v>1630</v>
      </c>
      <c r="AU25" s="235">
        <f t="shared" si="57"/>
        <v>1695</v>
      </c>
      <c r="AV25" s="235">
        <f t="shared" si="58"/>
        <v>1779</v>
      </c>
      <c r="AW25" s="235">
        <f t="shared" si="59"/>
        <v>1869</v>
      </c>
      <c r="AX25" s="235">
        <f t="shared" si="60"/>
        <v>1931</v>
      </c>
      <c r="AY25" s="236">
        <f t="shared" si="84"/>
        <v>1997</v>
      </c>
      <c r="AZ25" s="263">
        <f t="shared" si="85"/>
        <v>3213.75</v>
      </c>
      <c r="BA25" s="264">
        <f t="shared" si="61"/>
        <v>3356.5</v>
      </c>
      <c r="BB25" s="264">
        <f t="shared" si="61"/>
        <v>3524.4375</v>
      </c>
      <c r="BC25" s="264">
        <f t="shared" si="61"/>
        <v>3701.125</v>
      </c>
      <c r="BD25" s="264">
        <f t="shared" si="61"/>
        <v>3807.8125</v>
      </c>
      <c r="BE25" s="265">
        <f t="shared" si="61"/>
        <v>3917.5625</v>
      </c>
      <c r="BF25" s="266">
        <f t="shared" si="62"/>
        <v>1881</v>
      </c>
      <c r="BG25" s="267">
        <f t="shared" si="63"/>
        <v>1964</v>
      </c>
      <c r="BH25" s="267">
        <f t="shared" si="64"/>
        <v>2062</v>
      </c>
      <c r="BI25" s="267">
        <f t="shared" si="65"/>
        <v>2166</v>
      </c>
      <c r="BJ25" s="267">
        <f t="shared" si="66"/>
        <v>2228</v>
      </c>
      <c r="BK25" s="268">
        <f t="shared" si="86"/>
        <v>2292</v>
      </c>
      <c r="BL25" s="252">
        <v>3550</v>
      </c>
      <c r="BM25" s="235">
        <f t="shared" si="87"/>
        <v>3817</v>
      </c>
      <c r="BN25" s="235">
        <f t="shared" si="88"/>
        <v>4008</v>
      </c>
      <c r="BO25" s="235">
        <f t="shared" si="89"/>
        <v>4209</v>
      </c>
      <c r="BP25" s="235">
        <f t="shared" si="90"/>
        <v>4315</v>
      </c>
      <c r="BQ25" s="236">
        <f t="shared" si="91"/>
        <v>4423</v>
      </c>
      <c r="BR25" s="237">
        <f t="shared" si="67"/>
        <v>2077</v>
      </c>
      <c r="BS25" s="235">
        <f t="shared" si="67"/>
        <v>2233</v>
      </c>
      <c r="BT25" s="235">
        <f t="shared" si="67"/>
        <v>2345</v>
      </c>
      <c r="BU25" s="235">
        <f t="shared" si="67"/>
        <v>2463</v>
      </c>
      <c r="BV25" s="235">
        <f t="shared" si="67"/>
        <v>2525</v>
      </c>
      <c r="BW25" s="236">
        <f t="shared" si="92"/>
        <v>2588</v>
      </c>
      <c r="BX25" s="246">
        <v>1.42</v>
      </c>
      <c r="BY25" s="278">
        <f t="shared" si="93"/>
        <v>1.5265</v>
      </c>
      <c r="BZ25" s="278">
        <f t="shared" si="94"/>
        <v>1.6028249999999999</v>
      </c>
      <c r="CA25" s="278">
        <f t="shared" si="95"/>
        <v>1.68296625</v>
      </c>
      <c r="CB25" s="278">
        <f t="shared" si="96"/>
        <v>1.72504040625</v>
      </c>
      <c r="CC25" s="279">
        <f t="shared" si="97"/>
        <v>1.7681664164062501</v>
      </c>
    </row>
    <row r="26" spans="1:81" x14ac:dyDescent="0.2">
      <c r="A26" s="830">
        <v>2</v>
      </c>
      <c r="B26" s="222" t="s">
        <v>130</v>
      </c>
      <c r="C26" s="299" t="s">
        <v>135</v>
      </c>
      <c r="D26" s="296">
        <v>1490</v>
      </c>
      <c r="E26" s="91">
        <v>1602</v>
      </c>
      <c r="F26" s="91">
        <v>1682</v>
      </c>
      <c r="G26" s="91">
        <v>1766</v>
      </c>
      <c r="H26" s="91">
        <v>1854</v>
      </c>
      <c r="I26" s="232">
        <v>1947</v>
      </c>
      <c r="J26" s="316">
        <f t="shared" si="68"/>
        <v>1046</v>
      </c>
      <c r="K26" s="313">
        <f t="shared" si="42"/>
        <v>1124</v>
      </c>
      <c r="L26" s="313">
        <f t="shared" si="42"/>
        <v>1180</v>
      </c>
      <c r="M26" s="313">
        <f t="shared" si="42"/>
        <v>1239</v>
      </c>
      <c r="N26" s="313">
        <f t="shared" si="42"/>
        <v>1301</v>
      </c>
      <c r="O26" s="317">
        <f t="shared" si="42"/>
        <v>1366</v>
      </c>
      <c r="P26" s="257">
        <f t="shared" si="69"/>
        <v>1862.5</v>
      </c>
      <c r="Q26" s="248">
        <f t="shared" si="70"/>
        <v>2002.5</v>
      </c>
      <c r="R26" s="248">
        <f t="shared" si="71"/>
        <v>2102.5</v>
      </c>
      <c r="S26" s="248">
        <f t="shared" si="72"/>
        <v>2207.5</v>
      </c>
      <c r="T26" s="248">
        <f t="shared" si="73"/>
        <v>2317.5</v>
      </c>
      <c r="U26" s="258">
        <f t="shared" si="74"/>
        <v>2433.75</v>
      </c>
      <c r="V26" s="237">
        <f t="shared" si="44"/>
        <v>1090</v>
      </c>
      <c r="W26" s="235">
        <f t="shared" si="45"/>
        <v>1172</v>
      </c>
      <c r="X26" s="235">
        <f t="shared" si="46"/>
        <v>1230</v>
      </c>
      <c r="Y26" s="235">
        <f t="shared" si="47"/>
        <v>1292</v>
      </c>
      <c r="Z26" s="235">
        <f t="shared" si="48"/>
        <v>1356</v>
      </c>
      <c r="AA26" s="236">
        <f t="shared" si="75"/>
        <v>1424</v>
      </c>
      <c r="AB26" s="263">
        <f t="shared" si="76"/>
        <v>2427.5</v>
      </c>
      <c r="AC26" s="264">
        <f t="shared" si="77"/>
        <v>2509.875</v>
      </c>
      <c r="AD26" s="264">
        <f t="shared" si="78"/>
        <v>2635.375</v>
      </c>
      <c r="AE26" s="264">
        <f t="shared" si="79"/>
        <v>2767.125</v>
      </c>
      <c r="AF26" s="264">
        <f t="shared" si="80"/>
        <v>2877.625</v>
      </c>
      <c r="AG26" s="265">
        <f t="shared" si="81"/>
        <v>2993.3125</v>
      </c>
      <c r="AH26" s="266">
        <f t="shared" si="50"/>
        <v>1421</v>
      </c>
      <c r="AI26" s="267">
        <f t="shared" si="51"/>
        <v>1469</v>
      </c>
      <c r="AJ26" s="267">
        <f t="shared" si="52"/>
        <v>1542</v>
      </c>
      <c r="AK26" s="267">
        <f t="shared" si="53"/>
        <v>1619</v>
      </c>
      <c r="AL26" s="267">
        <f t="shared" si="54"/>
        <v>1684</v>
      </c>
      <c r="AM26" s="268">
        <f t="shared" si="82"/>
        <v>1752</v>
      </c>
      <c r="AN26" s="257">
        <f t="shared" si="83"/>
        <v>2899.375</v>
      </c>
      <c r="AO26" s="259">
        <f t="shared" si="55"/>
        <v>3017.25</v>
      </c>
      <c r="AP26" s="259">
        <f t="shared" si="55"/>
        <v>3168.25</v>
      </c>
      <c r="AQ26" s="259">
        <f t="shared" si="55"/>
        <v>3326.75</v>
      </c>
      <c r="AR26" s="259">
        <f t="shared" si="55"/>
        <v>3437.75</v>
      </c>
      <c r="AS26" s="275">
        <f t="shared" si="55"/>
        <v>3552.875</v>
      </c>
      <c r="AT26" s="237">
        <f t="shared" si="56"/>
        <v>1697</v>
      </c>
      <c r="AU26" s="235">
        <f t="shared" si="57"/>
        <v>1766</v>
      </c>
      <c r="AV26" s="235">
        <f t="shared" si="58"/>
        <v>1854</v>
      </c>
      <c r="AW26" s="235">
        <f t="shared" si="59"/>
        <v>1947</v>
      </c>
      <c r="AX26" s="235">
        <f t="shared" si="60"/>
        <v>2012</v>
      </c>
      <c r="AY26" s="236">
        <f t="shared" si="84"/>
        <v>2079</v>
      </c>
      <c r="AZ26" s="263">
        <f t="shared" si="85"/>
        <v>3371.25</v>
      </c>
      <c r="BA26" s="264">
        <f t="shared" si="61"/>
        <v>3524.625</v>
      </c>
      <c r="BB26" s="264">
        <f t="shared" si="61"/>
        <v>3701.125</v>
      </c>
      <c r="BC26" s="264">
        <f t="shared" si="61"/>
        <v>3886.375</v>
      </c>
      <c r="BD26" s="264">
        <f t="shared" si="61"/>
        <v>3997.875</v>
      </c>
      <c r="BE26" s="265">
        <f t="shared" si="61"/>
        <v>4112.4375</v>
      </c>
      <c r="BF26" s="266">
        <f t="shared" si="62"/>
        <v>1973</v>
      </c>
      <c r="BG26" s="267">
        <f t="shared" si="63"/>
        <v>2062</v>
      </c>
      <c r="BH26" s="267">
        <f t="shared" si="64"/>
        <v>2166</v>
      </c>
      <c r="BI26" s="267">
        <f t="shared" si="65"/>
        <v>2274</v>
      </c>
      <c r="BJ26" s="267">
        <f t="shared" si="66"/>
        <v>2339</v>
      </c>
      <c r="BK26" s="268">
        <f t="shared" si="86"/>
        <v>2406</v>
      </c>
      <c r="BL26" s="252">
        <v>3750</v>
      </c>
      <c r="BM26" s="235">
        <f t="shared" si="87"/>
        <v>4032</v>
      </c>
      <c r="BN26" s="235">
        <f t="shared" si="88"/>
        <v>4234</v>
      </c>
      <c r="BO26" s="235">
        <f t="shared" si="89"/>
        <v>4446</v>
      </c>
      <c r="BP26" s="235">
        <f t="shared" si="90"/>
        <v>4558</v>
      </c>
      <c r="BQ26" s="236">
        <f t="shared" si="91"/>
        <v>4672</v>
      </c>
      <c r="BR26" s="237">
        <f t="shared" si="67"/>
        <v>2194</v>
      </c>
      <c r="BS26" s="235">
        <f t="shared" si="67"/>
        <v>2359</v>
      </c>
      <c r="BT26" s="235">
        <f t="shared" si="67"/>
        <v>2477</v>
      </c>
      <c r="BU26" s="235">
        <f t="shared" si="67"/>
        <v>2601</v>
      </c>
      <c r="BV26" s="235">
        <f t="shared" si="67"/>
        <v>2667</v>
      </c>
      <c r="BW26" s="236">
        <f t="shared" si="92"/>
        <v>2734</v>
      </c>
      <c r="BX26" s="246">
        <v>1.5</v>
      </c>
      <c r="BY26" s="278">
        <f t="shared" si="93"/>
        <v>1.6125</v>
      </c>
      <c r="BZ26" s="278">
        <f t="shared" si="94"/>
        <v>1.693125</v>
      </c>
      <c r="CA26" s="278">
        <f t="shared" si="95"/>
        <v>1.7777812500000001</v>
      </c>
      <c r="CB26" s="278">
        <f t="shared" si="96"/>
        <v>1.82222578125</v>
      </c>
      <c r="CC26" s="279">
        <f t="shared" si="97"/>
        <v>1.8677814257812499</v>
      </c>
    </row>
    <row r="27" spans="1:81" x14ac:dyDescent="0.2">
      <c r="A27" s="830"/>
      <c r="B27" s="222" t="s">
        <v>131</v>
      </c>
      <c r="C27" s="299" t="s">
        <v>135</v>
      </c>
      <c r="D27" s="296">
        <v>1470</v>
      </c>
      <c r="E27" s="91">
        <v>1580</v>
      </c>
      <c r="F27" s="91">
        <v>1659</v>
      </c>
      <c r="G27" s="91">
        <v>1742</v>
      </c>
      <c r="H27" s="91">
        <v>1829</v>
      </c>
      <c r="I27" s="232">
        <v>1921</v>
      </c>
      <c r="J27" s="316">
        <f t="shared" si="68"/>
        <v>1032</v>
      </c>
      <c r="K27" s="313">
        <f t="shared" si="42"/>
        <v>1109</v>
      </c>
      <c r="L27" s="313">
        <f t="shared" si="42"/>
        <v>1164</v>
      </c>
      <c r="M27" s="313">
        <f t="shared" si="42"/>
        <v>1222</v>
      </c>
      <c r="N27" s="313">
        <f t="shared" si="42"/>
        <v>1283</v>
      </c>
      <c r="O27" s="317">
        <f t="shared" si="42"/>
        <v>1348</v>
      </c>
      <c r="P27" s="257">
        <f t="shared" si="69"/>
        <v>1837.5</v>
      </c>
      <c r="Q27" s="248">
        <f t="shared" si="70"/>
        <v>1975</v>
      </c>
      <c r="R27" s="248">
        <f t="shared" si="71"/>
        <v>2073.75</v>
      </c>
      <c r="S27" s="248">
        <f t="shared" si="72"/>
        <v>2177.5</v>
      </c>
      <c r="T27" s="248">
        <f t="shared" si="73"/>
        <v>2286.25</v>
      </c>
      <c r="U27" s="258">
        <f t="shared" si="74"/>
        <v>2401.25</v>
      </c>
      <c r="V27" s="237">
        <f t="shared" si="44"/>
        <v>1075</v>
      </c>
      <c r="W27" s="235">
        <f t="shared" si="45"/>
        <v>1156</v>
      </c>
      <c r="X27" s="235">
        <f t="shared" si="46"/>
        <v>1214</v>
      </c>
      <c r="Y27" s="235">
        <f t="shared" si="47"/>
        <v>1274</v>
      </c>
      <c r="Z27" s="235">
        <f t="shared" si="48"/>
        <v>1338</v>
      </c>
      <c r="AA27" s="236">
        <f t="shared" si="75"/>
        <v>1405</v>
      </c>
      <c r="AB27" s="263">
        <f t="shared" si="76"/>
        <v>2357.5</v>
      </c>
      <c r="AC27" s="264">
        <f t="shared" si="77"/>
        <v>2435.5</v>
      </c>
      <c r="AD27" s="264">
        <f t="shared" si="78"/>
        <v>2557.3125</v>
      </c>
      <c r="AE27" s="264">
        <f t="shared" si="79"/>
        <v>2685.375</v>
      </c>
      <c r="AF27" s="264">
        <f t="shared" si="80"/>
        <v>2793.4375</v>
      </c>
      <c r="AG27" s="265">
        <f t="shared" si="81"/>
        <v>2906.6875</v>
      </c>
      <c r="AH27" s="266">
        <f t="shared" si="50"/>
        <v>1380</v>
      </c>
      <c r="AI27" s="267">
        <f t="shared" si="51"/>
        <v>1425</v>
      </c>
      <c r="AJ27" s="267">
        <f t="shared" si="52"/>
        <v>1497</v>
      </c>
      <c r="AK27" s="267">
        <f t="shared" si="53"/>
        <v>1571</v>
      </c>
      <c r="AL27" s="267">
        <f t="shared" si="54"/>
        <v>1635</v>
      </c>
      <c r="AM27" s="268">
        <f t="shared" si="82"/>
        <v>1701</v>
      </c>
      <c r="AN27" s="257">
        <f t="shared" si="83"/>
        <v>2785.625</v>
      </c>
      <c r="AO27" s="259">
        <f t="shared" si="55"/>
        <v>2896</v>
      </c>
      <c r="AP27" s="259">
        <f t="shared" si="55"/>
        <v>3040.875</v>
      </c>
      <c r="AQ27" s="259">
        <f t="shared" si="55"/>
        <v>3193.25</v>
      </c>
      <c r="AR27" s="259">
        <f t="shared" si="55"/>
        <v>3300.625</v>
      </c>
      <c r="AS27" s="275">
        <f t="shared" si="55"/>
        <v>3412.125</v>
      </c>
      <c r="AT27" s="237">
        <f t="shared" si="56"/>
        <v>1630</v>
      </c>
      <c r="AU27" s="235">
        <f t="shared" si="57"/>
        <v>1695</v>
      </c>
      <c r="AV27" s="235">
        <f t="shared" si="58"/>
        <v>1779</v>
      </c>
      <c r="AW27" s="235">
        <f t="shared" si="59"/>
        <v>1869</v>
      </c>
      <c r="AX27" s="235">
        <f t="shared" si="60"/>
        <v>1931</v>
      </c>
      <c r="AY27" s="236">
        <f t="shared" si="84"/>
        <v>1997</v>
      </c>
      <c r="AZ27" s="263">
        <f t="shared" si="85"/>
        <v>3213.75</v>
      </c>
      <c r="BA27" s="264">
        <f t="shared" si="61"/>
        <v>3356.5</v>
      </c>
      <c r="BB27" s="264">
        <f t="shared" si="61"/>
        <v>3524.4375</v>
      </c>
      <c r="BC27" s="264">
        <f t="shared" si="61"/>
        <v>3701.125</v>
      </c>
      <c r="BD27" s="264">
        <f t="shared" si="61"/>
        <v>3807.8125</v>
      </c>
      <c r="BE27" s="265">
        <f t="shared" si="61"/>
        <v>3917.5625</v>
      </c>
      <c r="BF27" s="266">
        <f t="shared" si="62"/>
        <v>1881</v>
      </c>
      <c r="BG27" s="267">
        <f t="shared" si="63"/>
        <v>1964</v>
      </c>
      <c r="BH27" s="267">
        <f t="shared" si="64"/>
        <v>2062</v>
      </c>
      <c r="BI27" s="267">
        <f t="shared" si="65"/>
        <v>2166</v>
      </c>
      <c r="BJ27" s="267">
        <f t="shared" si="66"/>
        <v>2228</v>
      </c>
      <c r="BK27" s="268">
        <f t="shared" si="86"/>
        <v>2292</v>
      </c>
      <c r="BL27" s="252">
        <v>3550</v>
      </c>
      <c r="BM27" s="235">
        <f t="shared" si="87"/>
        <v>3817</v>
      </c>
      <c r="BN27" s="235">
        <f t="shared" si="88"/>
        <v>4008</v>
      </c>
      <c r="BO27" s="235">
        <f t="shared" si="89"/>
        <v>4209</v>
      </c>
      <c r="BP27" s="235">
        <f t="shared" si="90"/>
        <v>4315</v>
      </c>
      <c r="BQ27" s="236">
        <f t="shared" si="91"/>
        <v>4423</v>
      </c>
      <c r="BR27" s="237">
        <f t="shared" si="67"/>
        <v>2077</v>
      </c>
      <c r="BS27" s="235">
        <f t="shared" si="67"/>
        <v>2233</v>
      </c>
      <c r="BT27" s="235">
        <f t="shared" si="67"/>
        <v>2345</v>
      </c>
      <c r="BU27" s="235">
        <f t="shared" si="67"/>
        <v>2463</v>
      </c>
      <c r="BV27" s="235">
        <f t="shared" si="67"/>
        <v>2525</v>
      </c>
      <c r="BW27" s="236">
        <f t="shared" si="92"/>
        <v>2588</v>
      </c>
      <c r="BX27" s="246">
        <v>1.42</v>
      </c>
      <c r="BY27" s="278">
        <f t="shared" si="93"/>
        <v>1.5265</v>
      </c>
      <c r="BZ27" s="278">
        <f t="shared" si="94"/>
        <v>1.6028249999999999</v>
      </c>
      <c r="CA27" s="278">
        <f t="shared" si="95"/>
        <v>1.68296625</v>
      </c>
      <c r="CB27" s="278">
        <f t="shared" si="96"/>
        <v>1.72504040625</v>
      </c>
      <c r="CC27" s="279">
        <f t="shared" si="97"/>
        <v>1.7681664164062501</v>
      </c>
    </row>
    <row r="28" spans="1:81" x14ac:dyDescent="0.2">
      <c r="A28" s="830">
        <v>3</v>
      </c>
      <c r="B28" s="222" t="s">
        <v>152</v>
      </c>
      <c r="C28" s="299" t="s">
        <v>136</v>
      </c>
      <c r="D28" s="296">
        <v>1490</v>
      </c>
      <c r="E28" s="91">
        <v>1602</v>
      </c>
      <c r="F28" s="91">
        <v>1682</v>
      </c>
      <c r="G28" s="91">
        <v>1766</v>
      </c>
      <c r="H28" s="91">
        <v>1854</v>
      </c>
      <c r="I28" s="232">
        <v>1947</v>
      </c>
      <c r="J28" s="316">
        <f t="shared" si="68"/>
        <v>1046</v>
      </c>
      <c r="K28" s="313">
        <f t="shared" si="42"/>
        <v>1124</v>
      </c>
      <c r="L28" s="313">
        <f t="shared" si="42"/>
        <v>1180</v>
      </c>
      <c r="M28" s="313">
        <f t="shared" si="42"/>
        <v>1239</v>
      </c>
      <c r="N28" s="313">
        <f t="shared" si="42"/>
        <v>1301</v>
      </c>
      <c r="O28" s="317">
        <f t="shared" si="42"/>
        <v>1366</v>
      </c>
      <c r="P28" s="257">
        <f t="shared" si="69"/>
        <v>1862.5</v>
      </c>
      <c r="Q28" s="248">
        <f t="shared" si="70"/>
        <v>2002.5</v>
      </c>
      <c r="R28" s="248">
        <f t="shared" si="71"/>
        <v>2102.5</v>
      </c>
      <c r="S28" s="248">
        <f t="shared" si="72"/>
        <v>2207.5</v>
      </c>
      <c r="T28" s="248">
        <f t="shared" si="73"/>
        <v>2317.5</v>
      </c>
      <c r="U28" s="258">
        <f t="shared" si="74"/>
        <v>2433.75</v>
      </c>
      <c r="V28" s="237">
        <f t="shared" si="44"/>
        <v>1090</v>
      </c>
      <c r="W28" s="235">
        <f t="shared" si="45"/>
        <v>1172</v>
      </c>
      <c r="X28" s="235">
        <f t="shared" si="46"/>
        <v>1230</v>
      </c>
      <c r="Y28" s="235">
        <f t="shared" si="47"/>
        <v>1292</v>
      </c>
      <c r="Z28" s="235">
        <f t="shared" si="48"/>
        <v>1356</v>
      </c>
      <c r="AA28" s="236">
        <f t="shared" si="75"/>
        <v>1424</v>
      </c>
      <c r="AB28" s="263">
        <f t="shared" si="76"/>
        <v>2427.5</v>
      </c>
      <c r="AC28" s="264">
        <f t="shared" si="77"/>
        <v>2509.875</v>
      </c>
      <c r="AD28" s="264">
        <f t="shared" si="78"/>
        <v>2635.375</v>
      </c>
      <c r="AE28" s="264">
        <f t="shared" si="79"/>
        <v>2767.125</v>
      </c>
      <c r="AF28" s="264">
        <f t="shared" si="80"/>
        <v>2877.625</v>
      </c>
      <c r="AG28" s="265">
        <f t="shared" si="81"/>
        <v>2993.3125</v>
      </c>
      <c r="AH28" s="266">
        <f t="shared" si="50"/>
        <v>1421</v>
      </c>
      <c r="AI28" s="267">
        <f t="shared" si="51"/>
        <v>1469</v>
      </c>
      <c r="AJ28" s="267">
        <f t="shared" si="52"/>
        <v>1542</v>
      </c>
      <c r="AK28" s="267">
        <f t="shared" si="53"/>
        <v>1619</v>
      </c>
      <c r="AL28" s="267">
        <f t="shared" si="54"/>
        <v>1684</v>
      </c>
      <c r="AM28" s="268">
        <f t="shared" si="82"/>
        <v>1752</v>
      </c>
      <c r="AN28" s="257">
        <f t="shared" si="83"/>
        <v>2899.375</v>
      </c>
      <c r="AO28" s="259">
        <f t="shared" si="55"/>
        <v>3017.25</v>
      </c>
      <c r="AP28" s="259">
        <f t="shared" si="55"/>
        <v>3168.25</v>
      </c>
      <c r="AQ28" s="259">
        <f t="shared" si="55"/>
        <v>3326.75</v>
      </c>
      <c r="AR28" s="259">
        <f t="shared" si="55"/>
        <v>3437.75</v>
      </c>
      <c r="AS28" s="275">
        <f t="shared" si="55"/>
        <v>3552.875</v>
      </c>
      <c r="AT28" s="237">
        <f t="shared" si="56"/>
        <v>1697</v>
      </c>
      <c r="AU28" s="235">
        <f t="shared" si="57"/>
        <v>1766</v>
      </c>
      <c r="AV28" s="235">
        <f t="shared" si="58"/>
        <v>1854</v>
      </c>
      <c r="AW28" s="235">
        <f t="shared" si="59"/>
        <v>1947</v>
      </c>
      <c r="AX28" s="235">
        <f t="shared" si="60"/>
        <v>2012</v>
      </c>
      <c r="AY28" s="236">
        <f t="shared" si="84"/>
        <v>2079</v>
      </c>
      <c r="AZ28" s="263">
        <f t="shared" si="85"/>
        <v>3371.25</v>
      </c>
      <c r="BA28" s="264">
        <f t="shared" si="61"/>
        <v>3524.625</v>
      </c>
      <c r="BB28" s="264">
        <f t="shared" si="61"/>
        <v>3701.125</v>
      </c>
      <c r="BC28" s="264">
        <f t="shared" si="61"/>
        <v>3886.375</v>
      </c>
      <c r="BD28" s="264">
        <f t="shared" si="61"/>
        <v>3997.875</v>
      </c>
      <c r="BE28" s="265">
        <f t="shared" si="61"/>
        <v>4112.4375</v>
      </c>
      <c r="BF28" s="266">
        <f t="shared" si="62"/>
        <v>1973</v>
      </c>
      <c r="BG28" s="267">
        <f t="shared" si="63"/>
        <v>2062</v>
      </c>
      <c r="BH28" s="267">
        <f t="shared" si="64"/>
        <v>2166</v>
      </c>
      <c r="BI28" s="267">
        <f t="shared" si="65"/>
        <v>2274</v>
      </c>
      <c r="BJ28" s="267">
        <f t="shared" si="66"/>
        <v>2339</v>
      </c>
      <c r="BK28" s="268">
        <f t="shared" si="86"/>
        <v>2406</v>
      </c>
      <c r="BL28" s="252">
        <v>3750</v>
      </c>
      <c r="BM28" s="235">
        <f t="shared" si="87"/>
        <v>4032</v>
      </c>
      <c r="BN28" s="235">
        <f t="shared" si="88"/>
        <v>4234</v>
      </c>
      <c r="BO28" s="235">
        <f t="shared" si="89"/>
        <v>4446</v>
      </c>
      <c r="BP28" s="235">
        <f t="shared" si="90"/>
        <v>4558</v>
      </c>
      <c r="BQ28" s="236">
        <f t="shared" si="91"/>
        <v>4672</v>
      </c>
      <c r="BR28" s="237">
        <f t="shared" si="67"/>
        <v>2194</v>
      </c>
      <c r="BS28" s="235">
        <f t="shared" si="67"/>
        <v>2359</v>
      </c>
      <c r="BT28" s="235">
        <f t="shared" si="67"/>
        <v>2477</v>
      </c>
      <c r="BU28" s="235">
        <f t="shared" si="67"/>
        <v>2601</v>
      </c>
      <c r="BV28" s="235">
        <f t="shared" si="67"/>
        <v>2667</v>
      </c>
      <c r="BW28" s="236">
        <f t="shared" si="92"/>
        <v>2734</v>
      </c>
      <c r="BX28" s="246">
        <v>1.5</v>
      </c>
      <c r="BY28" s="278">
        <f t="shared" si="93"/>
        <v>1.6125</v>
      </c>
      <c r="BZ28" s="278">
        <f t="shared" si="94"/>
        <v>1.693125</v>
      </c>
      <c r="CA28" s="278">
        <f t="shared" si="95"/>
        <v>1.7777812500000001</v>
      </c>
      <c r="CB28" s="278">
        <f t="shared" si="96"/>
        <v>1.82222578125</v>
      </c>
      <c r="CC28" s="279">
        <f t="shared" si="97"/>
        <v>1.8677814257812499</v>
      </c>
    </row>
    <row r="29" spans="1:81" x14ac:dyDescent="0.2">
      <c r="A29" s="830"/>
      <c r="B29" s="222" t="s">
        <v>153</v>
      </c>
      <c r="C29" s="299" t="s">
        <v>136</v>
      </c>
      <c r="D29" s="296">
        <v>1470</v>
      </c>
      <c r="E29" s="91">
        <v>1580</v>
      </c>
      <c r="F29" s="91">
        <v>1659</v>
      </c>
      <c r="G29" s="91">
        <v>1742</v>
      </c>
      <c r="H29" s="91">
        <v>1829</v>
      </c>
      <c r="I29" s="232">
        <v>1921</v>
      </c>
      <c r="J29" s="316">
        <f t="shared" si="68"/>
        <v>1032</v>
      </c>
      <c r="K29" s="313">
        <f t="shared" si="42"/>
        <v>1109</v>
      </c>
      <c r="L29" s="313">
        <f t="shared" si="42"/>
        <v>1164</v>
      </c>
      <c r="M29" s="313">
        <f t="shared" si="42"/>
        <v>1222</v>
      </c>
      <c r="N29" s="313">
        <f t="shared" si="42"/>
        <v>1283</v>
      </c>
      <c r="O29" s="317">
        <f t="shared" si="42"/>
        <v>1348</v>
      </c>
      <c r="P29" s="257">
        <f t="shared" si="69"/>
        <v>1837.5</v>
      </c>
      <c r="Q29" s="248">
        <f t="shared" si="70"/>
        <v>1975</v>
      </c>
      <c r="R29" s="248">
        <f t="shared" si="71"/>
        <v>2073.75</v>
      </c>
      <c r="S29" s="248">
        <f t="shared" si="72"/>
        <v>2177.5</v>
      </c>
      <c r="T29" s="248">
        <f t="shared" si="73"/>
        <v>2286.25</v>
      </c>
      <c r="U29" s="258">
        <f t="shared" si="74"/>
        <v>2401.25</v>
      </c>
      <c r="V29" s="237">
        <f t="shared" si="44"/>
        <v>1075</v>
      </c>
      <c r="W29" s="235">
        <f t="shared" si="45"/>
        <v>1156</v>
      </c>
      <c r="X29" s="235">
        <f t="shared" si="46"/>
        <v>1214</v>
      </c>
      <c r="Y29" s="235">
        <f t="shared" si="47"/>
        <v>1274</v>
      </c>
      <c r="Z29" s="235">
        <f t="shared" si="48"/>
        <v>1338</v>
      </c>
      <c r="AA29" s="236">
        <f t="shared" si="75"/>
        <v>1405</v>
      </c>
      <c r="AB29" s="263">
        <f t="shared" si="76"/>
        <v>2357.5</v>
      </c>
      <c r="AC29" s="264">
        <f t="shared" si="77"/>
        <v>2435.5</v>
      </c>
      <c r="AD29" s="264">
        <f t="shared" si="78"/>
        <v>2557.3125</v>
      </c>
      <c r="AE29" s="264">
        <f t="shared" si="79"/>
        <v>2685.375</v>
      </c>
      <c r="AF29" s="264">
        <f t="shared" si="80"/>
        <v>2793.4375</v>
      </c>
      <c r="AG29" s="265">
        <f t="shared" si="81"/>
        <v>2906.6875</v>
      </c>
      <c r="AH29" s="266">
        <f t="shared" si="50"/>
        <v>1380</v>
      </c>
      <c r="AI29" s="267">
        <f t="shared" si="51"/>
        <v>1425</v>
      </c>
      <c r="AJ29" s="267">
        <f t="shared" si="52"/>
        <v>1497</v>
      </c>
      <c r="AK29" s="267">
        <f t="shared" si="53"/>
        <v>1571</v>
      </c>
      <c r="AL29" s="267">
        <f t="shared" si="54"/>
        <v>1635</v>
      </c>
      <c r="AM29" s="268">
        <f t="shared" si="82"/>
        <v>1701</v>
      </c>
      <c r="AN29" s="257">
        <f t="shared" si="83"/>
        <v>2785.625</v>
      </c>
      <c r="AO29" s="259">
        <f t="shared" si="55"/>
        <v>2896</v>
      </c>
      <c r="AP29" s="259">
        <f t="shared" si="55"/>
        <v>3040.875</v>
      </c>
      <c r="AQ29" s="259">
        <f t="shared" si="55"/>
        <v>3193.25</v>
      </c>
      <c r="AR29" s="259">
        <f t="shared" si="55"/>
        <v>3300.625</v>
      </c>
      <c r="AS29" s="275">
        <f t="shared" si="55"/>
        <v>3412.125</v>
      </c>
      <c r="AT29" s="237">
        <f t="shared" si="56"/>
        <v>1630</v>
      </c>
      <c r="AU29" s="235">
        <f t="shared" si="57"/>
        <v>1695</v>
      </c>
      <c r="AV29" s="235">
        <f t="shared" si="58"/>
        <v>1779</v>
      </c>
      <c r="AW29" s="235">
        <f t="shared" si="59"/>
        <v>1869</v>
      </c>
      <c r="AX29" s="235">
        <f t="shared" si="60"/>
        <v>1931</v>
      </c>
      <c r="AY29" s="236">
        <f t="shared" si="84"/>
        <v>1997</v>
      </c>
      <c r="AZ29" s="263">
        <f t="shared" si="85"/>
        <v>3213.75</v>
      </c>
      <c r="BA29" s="264">
        <f t="shared" si="61"/>
        <v>3356.5</v>
      </c>
      <c r="BB29" s="264">
        <f t="shared" si="61"/>
        <v>3524.4375</v>
      </c>
      <c r="BC29" s="264">
        <f t="shared" si="61"/>
        <v>3701.125</v>
      </c>
      <c r="BD29" s="264">
        <f t="shared" si="61"/>
        <v>3807.8125</v>
      </c>
      <c r="BE29" s="265">
        <f t="shared" si="61"/>
        <v>3917.5625</v>
      </c>
      <c r="BF29" s="266">
        <f t="shared" si="62"/>
        <v>1881</v>
      </c>
      <c r="BG29" s="267">
        <f t="shared" si="63"/>
        <v>1964</v>
      </c>
      <c r="BH29" s="267">
        <f t="shared" si="64"/>
        <v>2062</v>
      </c>
      <c r="BI29" s="267">
        <f t="shared" si="65"/>
        <v>2166</v>
      </c>
      <c r="BJ29" s="267">
        <f t="shared" si="66"/>
        <v>2228</v>
      </c>
      <c r="BK29" s="268">
        <f t="shared" si="86"/>
        <v>2292</v>
      </c>
      <c r="BL29" s="252">
        <v>3550</v>
      </c>
      <c r="BM29" s="235">
        <f t="shared" si="87"/>
        <v>3817</v>
      </c>
      <c r="BN29" s="235">
        <f t="shared" si="88"/>
        <v>4008</v>
      </c>
      <c r="BO29" s="235">
        <f t="shared" si="89"/>
        <v>4209</v>
      </c>
      <c r="BP29" s="235">
        <f t="shared" si="90"/>
        <v>4315</v>
      </c>
      <c r="BQ29" s="236">
        <f t="shared" si="91"/>
        <v>4423</v>
      </c>
      <c r="BR29" s="237">
        <f t="shared" si="67"/>
        <v>2077</v>
      </c>
      <c r="BS29" s="235">
        <f t="shared" si="67"/>
        <v>2233</v>
      </c>
      <c r="BT29" s="235">
        <f t="shared" si="67"/>
        <v>2345</v>
      </c>
      <c r="BU29" s="235">
        <f t="shared" si="67"/>
        <v>2463</v>
      </c>
      <c r="BV29" s="235">
        <f t="shared" si="67"/>
        <v>2525</v>
      </c>
      <c r="BW29" s="236">
        <f t="shared" si="92"/>
        <v>2588</v>
      </c>
      <c r="BX29" s="246">
        <v>1.42</v>
      </c>
      <c r="BY29" s="278">
        <f t="shared" si="93"/>
        <v>1.5265</v>
      </c>
      <c r="BZ29" s="278">
        <f t="shared" si="94"/>
        <v>1.6028249999999999</v>
      </c>
      <c r="CA29" s="278">
        <f t="shared" si="95"/>
        <v>1.68296625</v>
      </c>
      <c r="CB29" s="278">
        <f t="shared" si="96"/>
        <v>1.72504040625</v>
      </c>
      <c r="CC29" s="279">
        <f t="shared" si="97"/>
        <v>1.7681664164062501</v>
      </c>
    </row>
    <row r="30" spans="1:81" x14ac:dyDescent="0.2">
      <c r="A30" s="830">
        <v>4</v>
      </c>
      <c r="B30" s="224" t="s">
        <v>154</v>
      </c>
      <c r="C30" s="299" t="s">
        <v>136</v>
      </c>
      <c r="D30" s="296">
        <v>1490</v>
      </c>
      <c r="E30" s="91">
        <v>1602</v>
      </c>
      <c r="F30" s="91">
        <v>1682</v>
      </c>
      <c r="G30" s="91">
        <v>1766</v>
      </c>
      <c r="H30" s="91">
        <v>1854</v>
      </c>
      <c r="I30" s="232">
        <v>1947</v>
      </c>
      <c r="J30" s="316">
        <f t="shared" si="68"/>
        <v>1046</v>
      </c>
      <c r="K30" s="313">
        <f t="shared" si="42"/>
        <v>1124</v>
      </c>
      <c r="L30" s="313">
        <f t="shared" si="42"/>
        <v>1180</v>
      </c>
      <c r="M30" s="313">
        <f t="shared" si="42"/>
        <v>1239</v>
      </c>
      <c r="N30" s="313">
        <f t="shared" si="42"/>
        <v>1301</v>
      </c>
      <c r="O30" s="317">
        <f t="shared" si="42"/>
        <v>1366</v>
      </c>
      <c r="P30" s="257">
        <f t="shared" si="69"/>
        <v>1862.5</v>
      </c>
      <c r="Q30" s="248">
        <f t="shared" si="70"/>
        <v>2002.5</v>
      </c>
      <c r="R30" s="248">
        <f t="shared" si="71"/>
        <v>2102.5</v>
      </c>
      <c r="S30" s="248">
        <f t="shared" si="72"/>
        <v>2207.5</v>
      </c>
      <c r="T30" s="248">
        <f t="shared" si="73"/>
        <v>2317.5</v>
      </c>
      <c r="U30" s="258">
        <f t="shared" si="74"/>
        <v>2433.75</v>
      </c>
      <c r="V30" s="237">
        <f t="shared" si="44"/>
        <v>1090</v>
      </c>
      <c r="W30" s="235">
        <f t="shared" si="45"/>
        <v>1172</v>
      </c>
      <c r="X30" s="235">
        <f t="shared" si="46"/>
        <v>1230</v>
      </c>
      <c r="Y30" s="235">
        <f t="shared" si="47"/>
        <v>1292</v>
      </c>
      <c r="Z30" s="235">
        <f t="shared" si="48"/>
        <v>1356</v>
      </c>
      <c r="AA30" s="236">
        <f t="shared" si="75"/>
        <v>1424</v>
      </c>
      <c r="AB30" s="263">
        <f t="shared" si="76"/>
        <v>2427.5</v>
      </c>
      <c r="AC30" s="264">
        <f t="shared" si="77"/>
        <v>2509.875</v>
      </c>
      <c r="AD30" s="264">
        <f t="shared" si="78"/>
        <v>2635.375</v>
      </c>
      <c r="AE30" s="264">
        <f t="shared" si="79"/>
        <v>2767.125</v>
      </c>
      <c r="AF30" s="264">
        <f t="shared" si="80"/>
        <v>2877.625</v>
      </c>
      <c r="AG30" s="265">
        <f t="shared" si="81"/>
        <v>2993.3125</v>
      </c>
      <c r="AH30" s="266">
        <f t="shared" si="50"/>
        <v>1421</v>
      </c>
      <c r="AI30" s="267">
        <f t="shared" si="51"/>
        <v>1469</v>
      </c>
      <c r="AJ30" s="267">
        <f t="shared" si="52"/>
        <v>1542</v>
      </c>
      <c r="AK30" s="267">
        <f t="shared" si="53"/>
        <v>1619</v>
      </c>
      <c r="AL30" s="267">
        <f t="shared" si="54"/>
        <v>1684</v>
      </c>
      <c r="AM30" s="268">
        <f t="shared" si="82"/>
        <v>1752</v>
      </c>
      <c r="AN30" s="257">
        <f t="shared" si="83"/>
        <v>2899.375</v>
      </c>
      <c r="AO30" s="259">
        <f t="shared" si="55"/>
        <v>3017.25</v>
      </c>
      <c r="AP30" s="259">
        <f t="shared" si="55"/>
        <v>3168.25</v>
      </c>
      <c r="AQ30" s="259">
        <f t="shared" si="55"/>
        <v>3326.75</v>
      </c>
      <c r="AR30" s="259">
        <f t="shared" si="55"/>
        <v>3437.75</v>
      </c>
      <c r="AS30" s="275">
        <f t="shared" si="55"/>
        <v>3552.875</v>
      </c>
      <c r="AT30" s="237">
        <f t="shared" si="56"/>
        <v>1697</v>
      </c>
      <c r="AU30" s="235">
        <f t="shared" si="57"/>
        <v>1766</v>
      </c>
      <c r="AV30" s="235">
        <f t="shared" si="58"/>
        <v>1854</v>
      </c>
      <c r="AW30" s="235">
        <f t="shared" si="59"/>
        <v>1947</v>
      </c>
      <c r="AX30" s="235">
        <f t="shared" si="60"/>
        <v>2012</v>
      </c>
      <c r="AY30" s="236">
        <f t="shared" si="84"/>
        <v>2079</v>
      </c>
      <c r="AZ30" s="263">
        <f t="shared" si="85"/>
        <v>3371.25</v>
      </c>
      <c r="BA30" s="264">
        <f t="shared" si="61"/>
        <v>3524.625</v>
      </c>
      <c r="BB30" s="264">
        <f t="shared" si="61"/>
        <v>3701.125</v>
      </c>
      <c r="BC30" s="264">
        <f t="shared" si="61"/>
        <v>3886.375</v>
      </c>
      <c r="BD30" s="264">
        <f t="shared" si="61"/>
        <v>3997.875</v>
      </c>
      <c r="BE30" s="265">
        <f t="shared" si="61"/>
        <v>4112.4375</v>
      </c>
      <c r="BF30" s="266">
        <f t="shared" si="62"/>
        <v>1973</v>
      </c>
      <c r="BG30" s="267">
        <f t="shared" si="63"/>
        <v>2062</v>
      </c>
      <c r="BH30" s="267">
        <f t="shared" si="64"/>
        <v>2166</v>
      </c>
      <c r="BI30" s="267">
        <f t="shared" si="65"/>
        <v>2274</v>
      </c>
      <c r="BJ30" s="267">
        <f t="shared" si="66"/>
        <v>2339</v>
      </c>
      <c r="BK30" s="268">
        <f t="shared" si="86"/>
        <v>2406</v>
      </c>
      <c r="BL30" s="252">
        <v>3750</v>
      </c>
      <c r="BM30" s="235">
        <f t="shared" si="87"/>
        <v>4032</v>
      </c>
      <c r="BN30" s="235">
        <f t="shared" si="88"/>
        <v>4234</v>
      </c>
      <c r="BO30" s="235">
        <f t="shared" si="89"/>
        <v>4446</v>
      </c>
      <c r="BP30" s="235">
        <f t="shared" si="90"/>
        <v>4558</v>
      </c>
      <c r="BQ30" s="236">
        <f t="shared" si="91"/>
        <v>4672</v>
      </c>
      <c r="BR30" s="237">
        <f t="shared" si="67"/>
        <v>2194</v>
      </c>
      <c r="BS30" s="235">
        <f t="shared" si="67"/>
        <v>2359</v>
      </c>
      <c r="BT30" s="235">
        <f t="shared" si="67"/>
        <v>2477</v>
      </c>
      <c r="BU30" s="235">
        <f t="shared" si="67"/>
        <v>2601</v>
      </c>
      <c r="BV30" s="235">
        <f t="shared" si="67"/>
        <v>2667</v>
      </c>
      <c r="BW30" s="236">
        <f t="shared" si="92"/>
        <v>2734</v>
      </c>
      <c r="BX30" s="246">
        <v>1.5</v>
      </c>
      <c r="BY30" s="278">
        <f t="shared" si="93"/>
        <v>1.6125</v>
      </c>
      <c r="BZ30" s="278">
        <f t="shared" si="94"/>
        <v>1.693125</v>
      </c>
      <c r="CA30" s="278">
        <f t="shared" si="95"/>
        <v>1.7777812500000001</v>
      </c>
      <c r="CB30" s="278">
        <f t="shared" si="96"/>
        <v>1.82222578125</v>
      </c>
      <c r="CC30" s="279">
        <f t="shared" si="97"/>
        <v>1.8677814257812499</v>
      </c>
    </row>
    <row r="31" spans="1:81" x14ac:dyDescent="0.2">
      <c r="A31" s="830"/>
      <c r="B31" s="222" t="s">
        <v>155</v>
      </c>
      <c r="C31" s="299" t="s">
        <v>136</v>
      </c>
      <c r="D31" s="296">
        <v>1470</v>
      </c>
      <c r="E31" s="91">
        <v>1580</v>
      </c>
      <c r="F31" s="91">
        <v>1659</v>
      </c>
      <c r="G31" s="91">
        <v>1742</v>
      </c>
      <c r="H31" s="91">
        <v>1829</v>
      </c>
      <c r="I31" s="232">
        <v>1921</v>
      </c>
      <c r="J31" s="316">
        <f t="shared" si="68"/>
        <v>1032</v>
      </c>
      <c r="K31" s="313">
        <f t="shared" si="42"/>
        <v>1109</v>
      </c>
      <c r="L31" s="313">
        <f t="shared" si="42"/>
        <v>1164</v>
      </c>
      <c r="M31" s="313">
        <f t="shared" si="42"/>
        <v>1222</v>
      </c>
      <c r="N31" s="313">
        <f t="shared" si="42"/>
        <v>1283</v>
      </c>
      <c r="O31" s="317">
        <f t="shared" si="42"/>
        <v>1348</v>
      </c>
      <c r="P31" s="257">
        <f t="shared" si="69"/>
        <v>1837.5</v>
      </c>
      <c r="Q31" s="248">
        <f t="shared" si="70"/>
        <v>1975</v>
      </c>
      <c r="R31" s="248">
        <f t="shared" si="71"/>
        <v>2073.75</v>
      </c>
      <c r="S31" s="248">
        <f t="shared" si="72"/>
        <v>2177.5</v>
      </c>
      <c r="T31" s="248">
        <f t="shared" si="73"/>
        <v>2286.25</v>
      </c>
      <c r="U31" s="258">
        <f t="shared" si="74"/>
        <v>2401.25</v>
      </c>
      <c r="V31" s="237">
        <f t="shared" si="44"/>
        <v>1075</v>
      </c>
      <c r="W31" s="235">
        <f t="shared" si="45"/>
        <v>1156</v>
      </c>
      <c r="X31" s="235">
        <f t="shared" si="46"/>
        <v>1214</v>
      </c>
      <c r="Y31" s="235">
        <f t="shared" si="47"/>
        <v>1274</v>
      </c>
      <c r="Z31" s="235">
        <f t="shared" si="48"/>
        <v>1338</v>
      </c>
      <c r="AA31" s="236">
        <f t="shared" si="75"/>
        <v>1405</v>
      </c>
      <c r="AB31" s="263">
        <f t="shared" si="76"/>
        <v>2357.5</v>
      </c>
      <c r="AC31" s="264">
        <f t="shared" si="77"/>
        <v>2435.5</v>
      </c>
      <c r="AD31" s="264">
        <f t="shared" si="78"/>
        <v>2557.3125</v>
      </c>
      <c r="AE31" s="264">
        <f t="shared" si="79"/>
        <v>2685.375</v>
      </c>
      <c r="AF31" s="264">
        <f t="shared" si="80"/>
        <v>2793.4375</v>
      </c>
      <c r="AG31" s="265">
        <f t="shared" si="81"/>
        <v>2906.6875</v>
      </c>
      <c r="AH31" s="266">
        <f t="shared" si="50"/>
        <v>1380</v>
      </c>
      <c r="AI31" s="267">
        <f t="shared" si="51"/>
        <v>1425</v>
      </c>
      <c r="AJ31" s="267">
        <f t="shared" si="52"/>
        <v>1497</v>
      </c>
      <c r="AK31" s="267">
        <f t="shared" si="53"/>
        <v>1571</v>
      </c>
      <c r="AL31" s="267">
        <f t="shared" si="54"/>
        <v>1635</v>
      </c>
      <c r="AM31" s="268">
        <f t="shared" si="82"/>
        <v>1701</v>
      </c>
      <c r="AN31" s="257">
        <f t="shared" si="83"/>
        <v>2785.625</v>
      </c>
      <c r="AO31" s="259">
        <f t="shared" si="55"/>
        <v>2896</v>
      </c>
      <c r="AP31" s="259">
        <f t="shared" si="55"/>
        <v>3040.875</v>
      </c>
      <c r="AQ31" s="259">
        <f t="shared" si="55"/>
        <v>3193.25</v>
      </c>
      <c r="AR31" s="259">
        <f t="shared" si="55"/>
        <v>3300.625</v>
      </c>
      <c r="AS31" s="275">
        <f t="shared" si="55"/>
        <v>3412.125</v>
      </c>
      <c r="AT31" s="237">
        <f t="shared" si="56"/>
        <v>1630</v>
      </c>
      <c r="AU31" s="235">
        <f t="shared" si="57"/>
        <v>1695</v>
      </c>
      <c r="AV31" s="235">
        <f t="shared" si="58"/>
        <v>1779</v>
      </c>
      <c r="AW31" s="235">
        <f t="shared" si="59"/>
        <v>1869</v>
      </c>
      <c r="AX31" s="235">
        <f t="shared" si="60"/>
        <v>1931</v>
      </c>
      <c r="AY31" s="236">
        <f t="shared" si="84"/>
        <v>1997</v>
      </c>
      <c r="AZ31" s="263">
        <f t="shared" si="85"/>
        <v>3213.75</v>
      </c>
      <c r="BA31" s="264">
        <f t="shared" si="61"/>
        <v>3356.5</v>
      </c>
      <c r="BB31" s="264">
        <f t="shared" si="61"/>
        <v>3524.4375</v>
      </c>
      <c r="BC31" s="264">
        <f t="shared" si="61"/>
        <v>3701.125</v>
      </c>
      <c r="BD31" s="264">
        <f t="shared" si="61"/>
        <v>3807.8125</v>
      </c>
      <c r="BE31" s="265">
        <f t="shared" si="61"/>
        <v>3917.5625</v>
      </c>
      <c r="BF31" s="266">
        <f t="shared" si="62"/>
        <v>1881</v>
      </c>
      <c r="BG31" s="267">
        <f t="shared" si="63"/>
        <v>1964</v>
      </c>
      <c r="BH31" s="267">
        <f t="shared" si="64"/>
        <v>2062</v>
      </c>
      <c r="BI31" s="267">
        <f t="shared" si="65"/>
        <v>2166</v>
      </c>
      <c r="BJ31" s="267">
        <f t="shared" si="66"/>
        <v>2228</v>
      </c>
      <c r="BK31" s="268">
        <f t="shared" si="86"/>
        <v>2292</v>
      </c>
      <c r="BL31" s="252">
        <v>3550</v>
      </c>
      <c r="BM31" s="235">
        <f t="shared" si="87"/>
        <v>3817</v>
      </c>
      <c r="BN31" s="235">
        <f t="shared" si="88"/>
        <v>4008</v>
      </c>
      <c r="BO31" s="235">
        <f t="shared" si="89"/>
        <v>4209</v>
      </c>
      <c r="BP31" s="235">
        <f t="shared" si="90"/>
        <v>4315</v>
      </c>
      <c r="BQ31" s="236">
        <f t="shared" si="91"/>
        <v>4423</v>
      </c>
      <c r="BR31" s="237">
        <f t="shared" si="67"/>
        <v>2077</v>
      </c>
      <c r="BS31" s="235">
        <f t="shared" si="67"/>
        <v>2233</v>
      </c>
      <c r="BT31" s="235">
        <f t="shared" si="67"/>
        <v>2345</v>
      </c>
      <c r="BU31" s="235">
        <f t="shared" si="67"/>
        <v>2463</v>
      </c>
      <c r="BV31" s="235">
        <f t="shared" si="67"/>
        <v>2525</v>
      </c>
      <c r="BW31" s="236">
        <f t="shared" si="92"/>
        <v>2588</v>
      </c>
      <c r="BX31" s="246">
        <v>1.42</v>
      </c>
      <c r="BY31" s="278">
        <f t="shared" si="93"/>
        <v>1.5265</v>
      </c>
      <c r="BZ31" s="278">
        <f t="shared" si="94"/>
        <v>1.6028249999999999</v>
      </c>
      <c r="CA31" s="278">
        <f t="shared" si="95"/>
        <v>1.68296625</v>
      </c>
      <c r="CB31" s="278">
        <f t="shared" si="96"/>
        <v>1.72504040625</v>
      </c>
      <c r="CC31" s="279">
        <f t="shared" si="97"/>
        <v>1.7681664164062501</v>
      </c>
    </row>
    <row r="32" spans="1:81" x14ac:dyDescent="0.2">
      <c r="A32" s="830">
        <v>5</v>
      </c>
      <c r="B32" s="222" t="s">
        <v>132</v>
      </c>
      <c r="C32" s="299" t="s">
        <v>135</v>
      </c>
      <c r="D32" s="296">
        <v>1490</v>
      </c>
      <c r="E32" s="91">
        <v>1602</v>
      </c>
      <c r="F32" s="91">
        <v>1682</v>
      </c>
      <c r="G32" s="91">
        <v>1766</v>
      </c>
      <c r="H32" s="91">
        <v>1854</v>
      </c>
      <c r="I32" s="232">
        <v>1947</v>
      </c>
      <c r="J32" s="316">
        <f t="shared" si="68"/>
        <v>1046</v>
      </c>
      <c r="K32" s="313">
        <f t="shared" si="42"/>
        <v>1124</v>
      </c>
      <c r="L32" s="313">
        <f t="shared" si="42"/>
        <v>1180</v>
      </c>
      <c r="M32" s="313">
        <f t="shared" si="42"/>
        <v>1239</v>
      </c>
      <c r="N32" s="313">
        <f t="shared" si="42"/>
        <v>1301</v>
      </c>
      <c r="O32" s="317">
        <f t="shared" si="42"/>
        <v>1366</v>
      </c>
      <c r="P32" s="257">
        <f t="shared" si="69"/>
        <v>1862.5</v>
      </c>
      <c r="Q32" s="248">
        <f t="shared" si="70"/>
        <v>2002.5</v>
      </c>
      <c r="R32" s="248">
        <f t="shared" si="71"/>
        <v>2102.5</v>
      </c>
      <c r="S32" s="248">
        <f t="shared" si="72"/>
        <v>2207.5</v>
      </c>
      <c r="T32" s="248">
        <f t="shared" si="73"/>
        <v>2317.5</v>
      </c>
      <c r="U32" s="258">
        <f t="shared" si="74"/>
        <v>2433.75</v>
      </c>
      <c r="V32" s="237">
        <f t="shared" si="44"/>
        <v>1090</v>
      </c>
      <c r="W32" s="235">
        <f t="shared" si="45"/>
        <v>1172</v>
      </c>
      <c r="X32" s="235">
        <f t="shared" si="46"/>
        <v>1230</v>
      </c>
      <c r="Y32" s="235">
        <f t="shared" si="47"/>
        <v>1292</v>
      </c>
      <c r="Z32" s="235">
        <f t="shared" si="48"/>
        <v>1356</v>
      </c>
      <c r="AA32" s="236">
        <f t="shared" si="75"/>
        <v>1424</v>
      </c>
      <c r="AB32" s="263">
        <f t="shared" si="76"/>
        <v>2427.5</v>
      </c>
      <c r="AC32" s="264">
        <f t="shared" si="77"/>
        <v>2509.875</v>
      </c>
      <c r="AD32" s="264">
        <f t="shared" si="78"/>
        <v>2635.375</v>
      </c>
      <c r="AE32" s="264">
        <f t="shared" si="79"/>
        <v>2767.125</v>
      </c>
      <c r="AF32" s="264">
        <f t="shared" si="80"/>
        <v>2877.625</v>
      </c>
      <c r="AG32" s="265">
        <f t="shared" si="81"/>
        <v>2993.3125</v>
      </c>
      <c r="AH32" s="266">
        <f t="shared" si="50"/>
        <v>1421</v>
      </c>
      <c r="AI32" s="267">
        <f t="shared" si="51"/>
        <v>1469</v>
      </c>
      <c r="AJ32" s="267">
        <f t="shared" si="52"/>
        <v>1542</v>
      </c>
      <c r="AK32" s="267">
        <f t="shared" si="53"/>
        <v>1619</v>
      </c>
      <c r="AL32" s="267">
        <f t="shared" si="54"/>
        <v>1684</v>
      </c>
      <c r="AM32" s="268">
        <f t="shared" si="82"/>
        <v>1752</v>
      </c>
      <c r="AN32" s="257">
        <f t="shared" si="83"/>
        <v>2899.375</v>
      </c>
      <c r="AO32" s="259">
        <f t="shared" si="55"/>
        <v>3017.25</v>
      </c>
      <c r="AP32" s="259">
        <f t="shared" si="55"/>
        <v>3168.25</v>
      </c>
      <c r="AQ32" s="259">
        <f t="shared" si="55"/>
        <v>3326.75</v>
      </c>
      <c r="AR32" s="259">
        <f t="shared" si="55"/>
        <v>3437.75</v>
      </c>
      <c r="AS32" s="275">
        <f t="shared" si="55"/>
        <v>3552.875</v>
      </c>
      <c r="AT32" s="237">
        <f t="shared" si="56"/>
        <v>1697</v>
      </c>
      <c r="AU32" s="235">
        <f t="shared" si="57"/>
        <v>1766</v>
      </c>
      <c r="AV32" s="235">
        <f t="shared" si="58"/>
        <v>1854</v>
      </c>
      <c r="AW32" s="235">
        <f t="shared" si="59"/>
        <v>1947</v>
      </c>
      <c r="AX32" s="235">
        <f t="shared" si="60"/>
        <v>2012</v>
      </c>
      <c r="AY32" s="236">
        <f t="shared" si="84"/>
        <v>2079</v>
      </c>
      <c r="AZ32" s="263">
        <f t="shared" si="85"/>
        <v>3371.25</v>
      </c>
      <c r="BA32" s="264">
        <f t="shared" si="61"/>
        <v>3524.625</v>
      </c>
      <c r="BB32" s="264">
        <f t="shared" si="61"/>
        <v>3701.125</v>
      </c>
      <c r="BC32" s="264">
        <f t="shared" si="61"/>
        <v>3886.375</v>
      </c>
      <c r="BD32" s="264">
        <f t="shared" si="61"/>
        <v>3997.875</v>
      </c>
      <c r="BE32" s="265">
        <f t="shared" si="61"/>
        <v>4112.4375</v>
      </c>
      <c r="BF32" s="266">
        <f t="shared" si="62"/>
        <v>1973</v>
      </c>
      <c r="BG32" s="267">
        <f t="shared" si="63"/>
        <v>2062</v>
      </c>
      <c r="BH32" s="267">
        <f t="shared" si="64"/>
        <v>2166</v>
      </c>
      <c r="BI32" s="267">
        <f t="shared" si="65"/>
        <v>2274</v>
      </c>
      <c r="BJ32" s="267">
        <f t="shared" si="66"/>
        <v>2339</v>
      </c>
      <c r="BK32" s="268">
        <f t="shared" si="86"/>
        <v>2406</v>
      </c>
      <c r="BL32" s="252">
        <v>3750</v>
      </c>
      <c r="BM32" s="235">
        <f t="shared" si="87"/>
        <v>4032</v>
      </c>
      <c r="BN32" s="235">
        <f t="shared" si="88"/>
        <v>4234</v>
      </c>
      <c r="BO32" s="235">
        <f t="shared" si="89"/>
        <v>4446</v>
      </c>
      <c r="BP32" s="235">
        <f t="shared" si="90"/>
        <v>4558</v>
      </c>
      <c r="BQ32" s="236">
        <f t="shared" si="91"/>
        <v>4672</v>
      </c>
      <c r="BR32" s="237">
        <f t="shared" si="67"/>
        <v>2194</v>
      </c>
      <c r="BS32" s="235">
        <f t="shared" si="67"/>
        <v>2359</v>
      </c>
      <c r="BT32" s="235">
        <f t="shared" si="67"/>
        <v>2477</v>
      </c>
      <c r="BU32" s="235">
        <f t="shared" si="67"/>
        <v>2601</v>
      </c>
      <c r="BV32" s="235">
        <f t="shared" si="67"/>
        <v>2667</v>
      </c>
      <c r="BW32" s="236">
        <f t="shared" si="92"/>
        <v>2734</v>
      </c>
      <c r="BX32" s="246">
        <v>1.5</v>
      </c>
      <c r="BY32" s="278">
        <f t="shared" si="93"/>
        <v>1.6125</v>
      </c>
      <c r="BZ32" s="278">
        <f t="shared" si="94"/>
        <v>1.693125</v>
      </c>
      <c r="CA32" s="278">
        <f t="shared" si="95"/>
        <v>1.7777812500000001</v>
      </c>
      <c r="CB32" s="278">
        <f t="shared" si="96"/>
        <v>1.82222578125</v>
      </c>
      <c r="CC32" s="279">
        <f t="shared" si="97"/>
        <v>1.8677814257812499</v>
      </c>
    </row>
    <row r="33" spans="1:81" x14ac:dyDescent="0.2">
      <c r="A33" s="830"/>
      <c r="B33" s="223" t="s">
        <v>138</v>
      </c>
      <c r="C33" s="299" t="s">
        <v>135</v>
      </c>
      <c r="D33" s="296">
        <v>1470</v>
      </c>
      <c r="E33" s="91">
        <v>1580</v>
      </c>
      <c r="F33" s="91">
        <v>1659</v>
      </c>
      <c r="G33" s="91">
        <v>1742</v>
      </c>
      <c r="H33" s="91">
        <v>1829</v>
      </c>
      <c r="I33" s="232">
        <v>1921</v>
      </c>
      <c r="J33" s="316">
        <f t="shared" si="68"/>
        <v>1032</v>
      </c>
      <c r="K33" s="313">
        <f t="shared" si="42"/>
        <v>1109</v>
      </c>
      <c r="L33" s="313">
        <f t="shared" si="42"/>
        <v>1164</v>
      </c>
      <c r="M33" s="313">
        <f t="shared" si="42"/>
        <v>1222</v>
      </c>
      <c r="N33" s="313">
        <f t="shared" si="42"/>
        <v>1283</v>
      </c>
      <c r="O33" s="317">
        <f t="shared" si="42"/>
        <v>1348</v>
      </c>
      <c r="P33" s="257">
        <f t="shared" si="69"/>
        <v>1837.5</v>
      </c>
      <c r="Q33" s="248">
        <f t="shared" si="70"/>
        <v>1975</v>
      </c>
      <c r="R33" s="248">
        <f t="shared" si="71"/>
        <v>2073.75</v>
      </c>
      <c r="S33" s="248">
        <f t="shared" si="72"/>
        <v>2177.5</v>
      </c>
      <c r="T33" s="248">
        <f t="shared" si="73"/>
        <v>2286.25</v>
      </c>
      <c r="U33" s="258">
        <f t="shared" si="74"/>
        <v>2401.25</v>
      </c>
      <c r="V33" s="237">
        <f t="shared" si="44"/>
        <v>1075</v>
      </c>
      <c r="W33" s="235">
        <f t="shared" si="45"/>
        <v>1156</v>
      </c>
      <c r="X33" s="235">
        <f t="shared" si="46"/>
        <v>1214</v>
      </c>
      <c r="Y33" s="235">
        <f t="shared" si="47"/>
        <v>1274</v>
      </c>
      <c r="Z33" s="235">
        <f t="shared" si="48"/>
        <v>1338</v>
      </c>
      <c r="AA33" s="236">
        <f t="shared" si="75"/>
        <v>1405</v>
      </c>
      <c r="AB33" s="263">
        <f t="shared" si="76"/>
        <v>2357.5</v>
      </c>
      <c r="AC33" s="264">
        <f t="shared" si="77"/>
        <v>2435.5</v>
      </c>
      <c r="AD33" s="264">
        <f t="shared" si="78"/>
        <v>2557.3125</v>
      </c>
      <c r="AE33" s="264">
        <f t="shared" si="79"/>
        <v>2685.375</v>
      </c>
      <c r="AF33" s="264">
        <f t="shared" si="80"/>
        <v>2793.4375</v>
      </c>
      <c r="AG33" s="265">
        <f t="shared" si="81"/>
        <v>2906.6875</v>
      </c>
      <c r="AH33" s="266">
        <f t="shared" si="50"/>
        <v>1380</v>
      </c>
      <c r="AI33" s="267">
        <f t="shared" si="51"/>
        <v>1425</v>
      </c>
      <c r="AJ33" s="267">
        <f t="shared" si="52"/>
        <v>1497</v>
      </c>
      <c r="AK33" s="267">
        <f t="shared" si="53"/>
        <v>1571</v>
      </c>
      <c r="AL33" s="267">
        <f t="shared" si="54"/>
        <v>1635</v>
      </c>
      <c r="AM33" s="268">
        <f t="shared" si="82"/>
        <v>1701</v>
      </c>
      <c r="AN33" s="257">
        <f t="shared" si="83"/>
        <v>2785.625</v>
      </c>
      <c r="AO33" s="259">
        <f t="shared" si="55"/>
        <v>2896</v>
      </c>
      <c r="AP33" s="259">
        <f t="shared" si="55"/>
        <v>3040.875</v>
      </c>
      <c r="AQ33" s="259">
        <f t="shared" si="55"/>
        <v>3193.25</v>
      </c>
      <c r="AR33" s="259">
        <f t="shared" si="55"/>
        <v>3300.625</v>
      </c>
      <c r="AS33" s="275">
        <f t="shared" si="55"/>
        <v>3412.125</v>
      </c>
      <c r="AT33" s="237">
        <f t="shared" si="56"/>
        <v>1630</v>
      </c>
      <c r="AU33" s="235">
        <f t="shared" si="57"/>
        <v>1695</v>
      </c>
      <c r="AV33" s="235">
        <f t="shared" si="58"/>
        <v>1779</v>
      </c>
      <c r="AW33" s="235">
        <f t="shared" si="59"/>
        <v>1869</v>
      </c>
      <c r="AX33" s="235">
        <f t="shared" si="60"/>
        <v>1931</v>
      </c>
      <c r="AY33" s="236">
        <f t="shared" si="84"/>
        <v>1997</v>
      </c>
      <c r="AZ33" s="263">
        <f t="shared" si="85"/>
        <v>3213.75</v>
      </c>
      <c r="BA33" s="264">
        <f t="shared" si="61"/>
        <v>3356.5</v>
      </c>
      <c r="BB33" s="264">
        <f t="shared" si="61"/>
        <v>3524.4375</v>
      </c>
      <c r="BC33" s="264">
        <f t="shared" si="61"/>
        <v>3701.125</v>
      </c>
      <c r="BD33" s="264">
        <f t="shared" si="61"/>
        <v>3807.8125</v>
      </c>
      <c r="BE33" s="265">
        <f t="shared" si="61"/>
        <v>3917.5625</v>
      </c>
      <c r="BF33" s="266">
        <f t="shared" si="62"/>
        <v>1881</v>
      </c>
      <c r="BG33" s="267">
        <f t="shared" si="63"/>
        <v>1964</v>
      </c>
      <c r="BH33" s="267">
        <f t="shared" si="64"/>
        <v>2062</v>
      </c>
      <c r="BI33" s="267">
        <f t="shared" si="65"/>
        <v>2166</v>
      </c>
      <c r="BJ33" s="267">
        <f t="shared" si="66"/>
        <v>2228</v>
      </c>
      <c r="BK33" s="268">
        <f t="shared" si="86"/>
        <v>2292</v>
      </c>
      <c r="BL33" s="252">
        <v>3550</v>
      </c>
      <c r="BM33" s="235">
        <f t="shared" si="87"/>
        <v>3817</v>
      </c>
      <c r="BN33" s="235">
        <f t="shared" si="88"/>
        <v>4008</v>
      </c>
      <c r="BO33" s="235">
        <f t="shared" si="89"/>
        <v>4209</v>
      </c>
      <c r="BP33" s="235">
        <f t="shared" si="90"/>
        <v>4315</v>
      </c>
      <c r="BQ33" s="236">
        <f t="shared" si="91"/>
        <v>4423</v>
      </c>
      <c r="BR33" s="237">
        <f t="shared" si="67"/>
        <v>2077</v>
      </c>
      <c r="BS33" s="235">
        <f t="shared" si="67"/>
        <v>2233</v>
      </c>
      <c r="BT33" s="235">
        <f t="shared" si="67"/>
        <v>2345</v>
      </c>
      <c r="BU33" s="235">
        <f t="shared" si="67"/>
        <v>2463</v>
      </c>
      <c r="BV33" s="235">
        <f t="shared" si="67"/>
        <v>2525</v>
      </c>
      <c r="BW33" s="236">
        <f t="shared" si="92"/>
        <v>2588</v>
      </c>
      <c r="BX33" s="246">
        <v>1.42</v>
      </c>
      <c r="BY33" s="278">
        <f t="shared" si="93"/>
        <v>1.5265</v>
      </c>
      <c r="BZ33" s="278">
        <f t="shared" si="94"/>
        <v>1.6028249999999999</v>
      </c>
      <c r="CA33" s="278">
        <f t="shared" si="95"/>
        <v>1.68296625</v>
      </c>
      <c r="CB33" s="278">
        <f t="shared" si="96"/>
        <v>1.72504040625</v>
      </c>
      <c r="CC33" s="279">
        <f t="shared" si="97"/>
        <v>1.7681664164062501</v>
      </c>
    </row>
    <row r="34" spans="1:81" x14ac:dyDescent="0.2">
      <c r="A34" s="290">
        <v>6</v>
      </c>
      <c r="B34" s="222" t="s">
        <v>133</v>
      </c>
      <c r="C34" s="299" t="s">
        <v>135</v>
      </c>
      <c r="D34" s="296">
        <v>1490</v>
      </c>
      <c r="E34" s="91">
        <v>1602</v>
      </c>
      <c r="F34" s="91">
        <v>1682</v>
      </c>
      <c r="G34" s="91">
        <v>1766</v>
      </c>
      <c r="H34" s="91">
        <v>1854</v>
      </c>
      <c r="I34" s="232">
        <v>1947</v>
      </c>
      <c r="J34" s="316">
        <f t="shared" si="68"/>
        <v>1046</v>
      </c>
      <c r="K34" s="313">
        <f t="shared" si="42"/>
        <v>1124</v>
      </c>
      <c r="L34" s="313">
        <f t="shared" si="42"/>
        <v>1180</v>
      </c>
      <c r="M34" s="313">
        <f t="shared" si="42"/>
        <v>1239</v>
      </c>
      <c r="N34" s="313">
        <f t="shared" si="42"/>
        <v>1301</v>
      </c>
      <c r="O34" s="317">
        <f t="shared" si="42"/>
        <v>1366</v>
      </c>
      <c r="P34" s="257">
        <f t="shared" si="69"/>
        <v>1862.5</v>
      </c>
      <c r="Q34" s="248">
        <f t="shared" si="70"/>
        <v>2002.5</v>
      </c>
      <c r="R34" s="248">
        <f t="shared" si="71"/>
        <v>2102.5</v>
      </c>
      <c r="S34" s="248">
        <f t="shared" si="72"/>
        <v>2207.5</v>
      </c>
      <c r="T34" s="248">
        <f t="shared" si="73"/>
        <v>2317.5</v>
      </c>
      <c r="U34" s="258">
        <f t="shared" si="74"/>
        <v>2433.75</v>
      </c>
      <c r="V34" s="237">
        <f t="shared" si="44"/>
        <v>1090</v>
      </c>
      <c r="W34" s="235">
        <f t="shared" si="45"/>
        <v>1172</v>
      </c>
      <c r="X34" s="235">
        <f t="shared" si="46"/>
        <v>1230</v>
      </c>
      <c r="Y34" s="235">
        <f t="shared" si="47"/>
        <v>1292</v>
      </c>
      <c r="Z34" s="235">
        <f t="shared" si="48"/>
        <v>1356</v>
      </c>
      <c r="AA34" s="236">
        <f t="shared" si="75"/>
        <v>1424</v>
      </c>
      <c r="AB34" s="263">
        <f t="shared" si="76"/>
        <v>2427.5</v>
      </c>
      <c r="AC34" s="264">
        <f t="shared" si="77"/>
        <v>2509.875</v>
      </c>
      <c r="AD34" s="264">
        <f t="shared" si="78"/>
        <v>2635.375</v>
      </c>
      <c r="AE34" s="264">
        <f t="shared" si="79"/>
        <v>2767.125</v>
      </c>
      <c r="AF34" s="264">
        <f t="shared" si="80"/>
        <v>2877.625</v>
      </c>
      <c r="AG34" s="265">
        <f t="shared" si="81"/>
        <v>2993.3125</v>
      </c>
      <c r="AH34" s="266">
        <f t="shared" si="50"/>
        <v>1421</v>
      </c>
      <c r="AI34" s="267">
        <f t="shared" si="51"/>
        <v>1469</v>
      </c>
      <c r="AJ34" s="267">
        <f t="shared" si="52"/>
        <v>1542</v>
      </c>
      <c r="AK34" s="267">
        <f t="shared" si="53"/>
        <v>1619</v>
      </c>
      <c r="AL34" s="267">
        <f t="shared" si="54"/>
        <v>1684</v>
      </c>
      <c r="AM34" s="268">
        <f t="shared" si="82"/>
        <v>1752</v>
      </c>
      <c r="AN34" s="257">
        <f t="shared" si="83"/>
        <v>2899.375</v>
      </c>
      <c r="AO34" s="259">
        <f t="shared" si="55"/>
        <v>3017.25</v>
      </c>
      <c r="AP34" s="259">
        <f t="shared" si="55"/>
        <v>3168.25</v>
      </c>
      <c r="AQ34" s="259">
        <f t="shared" si="55"/>
        <v>3326.75</v>
      </c>
      <c r="AR34" s="259">
        <f t="shared" si="55"/>
        <v>3437.75</v>
      </c>
      <c r="AS34" s="275">
        <f t="shared" si="55"/>
        <v>3552.875</v>
      </c>
      <c r="AT34" s="237">
        <f t="shared" si="56"/>
        <v>1697</v>
      </c>
      <c r="AU34" s="235">
        <f t="shared" si="57"/>
        <v>1766</v>
      </c>
      <c r="AV34" s="235">
        <f t="shared" si="58"/>
        <v>1854</v>
      </c>
      <c r="AW34" s="235">
        <f t="shared" si="59"/>
        <v>1947</v>
      </c>
      <c r="AX34" s="235">
        <f t="shared" si="60"/>
        <v>2012</v>
      </c>
      <c r="AY34" s="236">
        <f t="shared" si="84"/>
        <v>2079</v>
      </c>
      <c r="AZ34" s="263">
        <f t="shared" si="85"/>
        <v>3371.25</v>
      </c>
      <c r="BA34" s="264">
        <f t="shared" si="61"/>
        <v>3524.625</v>
      </c>
      <c r="BB34" s="264">
        <f t="shared" si="61"/>
        <v>3701.125</v>
      </c>
      <c r="BC34" s="264">
        <f t="shared" si="61"/>
        <v>3886.375</v>
      </c>
      <c r="BD34" s="264">
        <f t="shared" si="61"/>
        <v>3997.875</v>
      </c>
      <c r="BE34" s="265">
        <f t="shared" si="61"/>
        <v>4112.4375</v>
      </c>
      <c r="BF34" s="266">
        <f t="shared" si="62"/>
        <v>1973</v>
      </c>
      <c r="BG34" s="267">
        <f t="shared" si="63"/>
        <v>2062</v>
      </c>
      <c r="BH34" s="267">
        <f t="shared" si="64"/>
        <v>2166</v>
      </c>
      <c r="BI34" s="267">
        <f t="shared" si="65"/>
        <v>2274</v>
      </c>
      <c r="BJ34" s="267">
        <f t="shared" si="66"/>
        <v>2339</v>
      </c>
      <c r="BK34" s="268">
        <f t="shared" si="86"/>
        <v>2406</v>
      </c>
      <c r="BL34" s="252">
        <v>3750</v>
      </c>
      <c r="BM34" s="235">
        <f t="shared" si="87"/>
        <v>4032</v>
      </c>
      <c r="BN34" s="235">
        <f t="shared" si="88"/>
        <v>4234</v>
      </c>
      <c r="BO34" s="235">
        <f t="shared" si="89"/>
        <v>4446</v>
      </c>
      <c r="BP34" s="235">
        <f t="shared" si="90"/>
        <v>4558</v>
      </c>
      <c r="BQ34" s="236">
        <f t="shared" si="91"/>
        <v>4672</v>
      </c>
      <c r="BR34" s="237">
        <f t="shared" si="67"/>
        <v>2194</v>
      </c>
      <c r="BS34" s="235">
        <f t="shared" si="67"/>
        <v>2359</v>
      </c>
      <c r="BT34" s="235">
        <f t="shared" si="67"/>
        <v>2477</v>
      </c>
      <c r="BU34" s="235">
        <f t="shared" si="67"/>
        <v>2601</v>
      </c>
      <c r="BV34" s="235">
        <f t="shared" si="67"/>
        <v>2667</v>
      </c>
      <c r="BW34" s="236">
        <f t="shared" si="92"/>
        <v>2734</v>
      </c>
      <c r="BX34" s="246">
        <v>1.5</v>
      </c>
      <c r="BY34" s="278">
        <f t="shared" si="93"/>
        <v>1.6125</v>
      </c>
      <c r="BZ34" s="278">
        <f t="shared" si="94"/>
        <v>1.693125</v>
      </c>
      <c r="CA34" s="278">
        <f t="shared" si="95"/>
        <v>1.7777812500000001</v>
      </c>
      <c r="CB34" s="278">
        <f t="shared" si="96"/>
        <v>1.82222578125</v>
      </c>
      <c r="CC34" s="279">
        <f t="shared" si="97"/>
        <v>1.8677814257812499</v>
      </c>
    </row>
    <row r="35" spans="1:81" ht="25.5" x14ac:dyDescent="0.2">
      <c r="A35" s="290">
        <v>7</v>
      </c>
      <c r="B35" s="218" t="s">
        <v>139</v>
      </c>
      <c r="C35" s="299" t="s">
        <v>135</v>
      </c>
      <c r="D35" s="297">
        <v>1450</v>
      </c>
      <c r="E35" s="91">
        <v>1559</v>
      </c>
      <c r="F35" s="91">
        <v>1637</v>
      </c>
      <c r="G35" s="91">
        <v>1719</v>
      </c>
      <c r="H35" s="91">
        <v>1804</v>
      </c>
      <c r="I35" s="232">
        <v>1895</v>
      </c>
      <c r="J35" s="316">
        <f t="shared" si="68"/>
        <v>1018</v>
      </c>
      <c r="K35" s="313">
        <f t="shared" si="42"/>
        <v>1094</v>
      </c>
      <c r="L35" s="313">
        <f t="shared" si="42"/>
        <v>1149</v>
      </c>
      <c r="M35" s="313">
        <f t="shared" si="42"/>
        <v>1206</v>
      </c>
      <c r="N35" s="313">
        <f t="shared" si="42"/>
        <v>1266</v>
      </c>
      <c r="O35" s="317">
        <f t="shared" si="42"/>
        <v>1330</v>
      </c>
      <c r="P35" s="257">
        <f t="shared" si="69"/>
        <v>1812.5</v>
      </c>
      <c r="Q35" s="248">
        <f t="shared" si="70"/>
        <v>1948.75</v>
      </c>
      <c r="R35" s="248">
        <f t="shared" si="71"/>
        <v>2046.25</v>
      </c>
      <c r="S35" s="248">
        <f t="shared" si="72"/>
        <v>2148.75</v>
      </c>
      <c r="T35" s="248">
        <f t="shared" si="73"/>
        <v>2255</v>
      </c>
      <c r="U35" s="258">
        <f t="shared" si="74"/>
        <v>2368.75</v>
      </c>
      <c r="V35" s="237">
        <f t="shared" si="44"/>
        <v>1061</v>
      </c>
      <c r="W35" s="235">
        <f t="shared" si="45"/>
        <v>1141</v>
      </c>
      <c r="X35" s="235">
        <f t="shared" si="46"/>
        <v>1198</v>
      </c>
      <c r="Y35" s="235">
        <f t="shared" si="47"/>
        <v>1258</v>
      </c>
      <c r="Z35" s="235">
        <f t="shared" si="48"/>
        <v>1320</v>
      </c>
      <c r="AA35" s="236">
        <f t="shared" si="75"/>
        <v>1386</v>
      </c>
      <c r="AB35" s="263">
        <f t="shared" si="76"/>
        <v>2187.5</v>
      </c>
      <c r="AC35" s="264">
        <f t="shared" si="77"/>
        <v>2254.5625</v>
      </c>
      <c r="AD35" s="264">
        <f t="shared" si="78"/>
        <v>2367.4375</v>
      </c>
      <c r="AE35" s="264">
        <f t="shared" si="79"/>
        <v>2486.0625</v>
      </c>
      <c r="AF35" s="264">
        <f t="shared" si="80"/>
        <v>2587.75</v>
      </c>
      <c r="AG35" s="265">
        <f t="shared" si="81"/>
        <v>2695.5625</v>
      </c>
      <c r="AH35" s="266">
        <f t="shared" si="50"/>
        <v>1280</v>
      </c>
      <c r="AI35" s="267">
        <f t="shared" si="51"/>
        <v>1319</v>
      </c>
      <c r="AJ35" s="267">
        <f t="shared" si="52"/>
        <v>1385</v>
      </c>
      <c r="AK35" s="267">
        <f t="shared" si="53"/>
        <v>1455</v>
      </c>
      <c r="AL35" s="267">
        <f t="shared" si="54"/>
        <v>1514</v>
      </c>
      <c r="AM35" s="268">
        <f t="shared" si="82"/>
        <v>1577</v>
      </c>
      <c r="AN35" s="257">
        <f t="shared" si="83"/>
        <v>2471.875</v>
      </c>
      <c r="AO35" s="259">
        <f t="shared" si="55"/>
        <v>2560.375</v>
      </c>
      <c r="AP35" s="259">
        <f t="shared" si="55"/>
        <v>2688.625</v>
      </c>
      <c r="AQ35" s="259">
        <f t="shared" si="55"/>
        <v>2823.375</v>
      </c>
      <c r="AR35" s="259">
        <f t="shared" si="55"/>
        <v>2920.5</v>
      </c>
      <c r="AS35" s="275">
        <f t="shared" si="55"/>
        <v>3022.375</v>
      </c>
      <c r="AT35" s="237">
        <f t="shared" si="56"/>
        <v>1447</v>
      </c>
      <c r="AU35" s="235">
        <f t="shared" si="57"/>
        <v>1498</v>
      </c>
      <c r="AV35" s="235">
        <f t="shared" si="58"/>
        <v>1573</v>
      </c>
      <c r="AW35" s="235">
        <f t="shared" si="59"/>
        <v>1652</v>
      </c>
      <c r="AX35" s="235">
        <f t="shared" si="60"/>
        <v>1709</v>
      </c>
      <c r="AY35" s="236">
        <f t="shared" si="84"/>
        <v>1769</v>
      </c>
      <c r="AZ35" s="263">
        <f t="shared" si="85"/>
        <v>2756.25</v>
      </c>
      <c r="BA35" s="264">
        <f t="shared" si="61"/>
        <v>2866.1875</v>
      </c>
      <c r="BB35" s="264">
        <f t="shared" si="61"/>
        <v>3009.8125</v>
      </c>
      <c r="BC35" s="264">
        <f t="shared" si="61"/>
        <v>3160.6875</v>
      </c>
      <c r="BD35" s="264">
        <f t="shared" si="61"/>
        <v>3253.25</v>
      </c>
      <c r="BE35" s="265">
        <f t="shared" si="61"/>
        <v>3349.1875</v>
      </c>
      <c r="BF35" s="266">
        <f t="shared" si="62"/>
        <v>1613</v>
      </c>
      <c r="BG35" s="267">
        <f t="shared" si="63"/>
        <v>1677</v>
      </c>
      <c r="BH35" s="267">
        <f t="shared" si="64"/>
        <v>1761</v>
      </c>
      <c r="BI35" s="267">
        <f t="shared" si="65"/>
        <v>1850</v>
      </c>
      <c r="BJ35" s="267">
        <f t="shared" si="66"/>
        <v>1904</v>
      </c>
      <c r="BK35" s="268">
        <f t="shared" si="86"/>
        <v>1960</v>
      </c>
      <c r="BL35" s="252">
        <v>2950</v>
      </c>
      <c r="BM35" s="235">
        <f t="shared" si="87"/>
        <v>3172</v>
      </c>
      <c r="BN35" s="235">
        <f t="shared" si="88"/>
        <v>3331</v>
      </c>
      <c r="BO35" s="235">
        <f t="shared" si="89"/>
        <v>3498</v>
      </c>
      <c r="BP35" s="235">
        <f t="shared" si="90"/>
        <v>3586</v>
      </c>
      <c r="BQ35" s="236">
        <f t="shared" si="91"/>
        <v>3676</v>
      </c>
      <c r="BR35" s="237">
        <f t="shared" si="67"/>
        <v>1726</v>
      </c>
      <c r="BS35" s="235">
        <f t="shared" si="67"/>
        <v>1856</v>
      </c>
      <c r="BT35" s="235">
        <f t="shared" si="67"/>
        <v>1949</v>
      </c>
      <c r="BU35" s="235">
        <f t="shared" si="67"/>
        <v>2047</v>
      </c>
      <c r="BV35" s="235">
        <f t="shared" si="67"/>
        <v>2098</v>
      </c>
      <c r="BW35" s="236">
        <f t="shared" si="92"/>
        <v>2151</v>
      </c>
      <c r="BX35" s="246">
        <v>1.18</v>
      </c>
      <c r="BY35" s="278">
        <f t="shared" si="93"/>
        <v>1.2685</v>
      </c>
      <c r="BZ35" s="278">
        <f t="shared" si="94"/>
        <v>1.331925</v>
      </c>
      <c r="CA35" s="278">
        <f t="shared" si="95"/>
        <v>1.3985212499999999</v>
      </c>
      <c r="CB35" s="278">
        <f t="shared" si="96"/>
        <v>1.4334842812499999</v>
      </c>
      <c r="CC35" s="279">
        <f t="shared" si="97"/>
        <v>1.4693213882812499</v>
      </c>
    </row>
    <row r="36" spans="1:81" x14ac:dyDescent="0.2">
      <c r="A36" s="290">
        <v>8</v>
      </c>
      <c r="B36" s="222" t="s">
        <v>140</v>
      </c>
      <c r="C36" s="299" t="s">
        <v>135</v>
      </c>
      <c r="D36" s="297">
        <v>1450</v>
      </c>
      <c r="E36" s="91">
        <v>1559</v>
      </c>
      <c r="F36" s="91">
        <v>1637</v>
      </c>
      <c r="G36" s="91">
        <v>1719</v>
      </c>
      <c r="H36" s="91">
        <v>1804</v>
      </c>
      <c r="I36" s="232">
        <v>1895</v>
      </c>
      <c r="J36" s="316">
        <f t="shared" si="68"/>
        <v>1018</v>
      </c>
      <c r="K36" s="313">
        <f t="shared" si="42"/>
        <v>1094</v>
      </c>
      <c r="L36" s="313">
        <f t="shared" si="42"/>
        <v>1149</v>
      </c>
      <c r="M36" s="313">
        <f t="shared" si="42"/>
        <v>1206</v>
      </c>
      <c r="N36" s="313">
        <f t="shared" si="42"/>
        <v>1266</v>
      </c>
      <c r="O36" s="317">
        <f t="shared" si="42"/>
        <v>1330</v>
      </c>
      <c r="P36" s="257">
        <f t="shared" si="69"/>
        <v>1812.5</v>
      </c>
      <c r="Q36" s="248">
        <f t="shared" si="70"/>
        <v>1948.75</v>
      </c>
      <c r="R36" s="248">
        <f t="shared" si="71"/>
        <v>2046.25</v>
      </c>
      <c r="S36" s="248">
        <f t="shared" si="72"/>
        <v>2148.75</v>
      </c>
      <c r="T36" s="248">
        <f t="shared" si="73"/>
        <v>2255</v>
      </c>
      <c r="U36" s="258">
        <f t="shared" si="74"/>
        <v>2368.75</v>
      </c>
      <c r="V36" s="237">
        <f t="shared" si="44"/>
        <v>1061</v>
      </c>
      <c r="W36" s="235">
        <f t="shared" si="45"/>
        <v>1141</v>
      </c>
      <c r="X36" s="235">
        <f t="shared" si="46"/>
        <v>1198</v>
      </c>
      <c r="Y36" s="235">
        <f t="shared" si="47"/>
        <v>1258</v>
      </c>
      <c r="Z36" s="235">
        <f t="shared" si="48"/>
        <v>1320</v>
      </c>
      <c r="AA36" s="236">
        <f t="shared" si="75"/>
        <v>1386</v>
      </c>
      <c r="AB36" s="263">
        <f t="shared" si="76"/>
        <v>2187.5</v>
      </c>
      <c r="AC36" s="264">
        <f t="shared" si="77"/>
        <v>2254.5625</v>
      </c>
      <c r="AD36" s="264">
        <f t="shared" si="78"/>
        <v>2367.4375</v>
      </c>
      <c r="AE36" s="264">
        <f t="shared" si="79"/>
        <v>2486.0625</v>
      </c>
      <c r="AF36" s="264">
        <f t="shared" si="80"/>
        <v>2587.75</v>
      </c>
      <c r="AG36" s="265">
        <f t="shared" si="81"/>
        <v>2695.5625</v>
      </c>
      <c r="AH36" s="266">
        <f t="shared" si="50"/>
        <v>1280</v>
      </c>
      <c r="AI36" s="267">
        <f t="shared" si="51"/>
        <v>1319</v>
      </c>
      <c r="AJ36" s="267">
        <f t="shared" si="52"/>
        <v>1385</v>
      </c>
      <c r="AK36" s="267">
        <f t="shared" si="53"/>
        <v>1455</v>
      </c>
      <c r="AL36" s="267">
        <f t="shared" si="54"/>
        <v>1514</v>
      </c>
      <c r="AM36" s="268">
        <f t="shared" si="82"/>
        <v>1577</v>
      </c>
      <c r="AN36" s="257">
        <f t="shared" si="83"/>
        <v>2471.875</v>
      </c>
      <c r="AO36" s="259">
        <f t="shared" si="55"/>
        <v>2560.375</v>
      </c>
      <c r="AP36" s="259">
        <f t="shared" si="55"/>
        <v>2688.625</v>
      </c>
      <c r="AQ36" s="259">
        <f t="shared" si="55"/>
        <v>2823.375</v>
      </c>
      <c r="AR36" s="259">
        <f t="shared" si="55"/>
        <v>2920.5</v>
      </c>
      <c r="AS36" s="275">
        <f t="shared" si="55"/>
        <v>3022.375</v>
      </c>
      <c r="AT36" s="237">
        <f t="shared" si="56"/>
        <v>1447</v>
      </c>
      <c r="AU36" s="235">
        <f t="shared" si="57"/>
        <v>1498</v>
      </c>
      <c r="AV36" s="235">
        <f t="shared" si="58"/>
        <v>1573</v>
      </c>
      <c r="AW36" s="235">
        <f t="shared" si="59"/>
        <v>1652</v>
      </c>
      <c r="AX36" s="235">
        <f t="shared" si="60"/>
        <v>1709</v>
      </c>
      <c r="AY36" s="236">
        <f t="shared" si="84"/>
        <v>1769</v>
      </c>
      <c r="AZ36" s="263">
        <f t="shared" si="85"/>
        <v>2756.25</v>
      </c>
      <c r="BA36" s="264">
        <f t="shared" si="61"/>
        <v>2866.1875</v>
      </c>
      <c r="BB36" s="264">
        <f t="shared" si="61"/>
        <v>3009.8125</v>
      </c>
      <c r="BC36" s="264">
        <f t="shared" si="61"/>
        <v>3160.6875</v>
      </c>
      <c r="BD36" s="264">
        <f t="shared" si="61"/>
        <v>3253.25</v>
      </c>
      <c r="BE36" s="265">
        <f t="shared" si="61"/>
        <v>3349.1875</v>
      </c>
      <c r="BF36" s="266">
        <f t="shared" si="62"/>
        <v>1613</v>
      </c>
      <c r="BG36" s="267">
        <f t="shared" si="63"/>
        <v>1677</v>
      </c>
      <c r="BH36" s="267">
        <f t="shared" si="64"/>
        <v>1761</v>
      </c>
      <c r="BI36" s="267">
        <f t="shared" si="65"/>
        <v>1850</v>
      </c>
      <c r="BJ36" s="267">
        <f t="shared" si="66"/>
        <v>1904</v>
      </c>
      <c r="BK36" s="268">
        <f t="shared" si="86"/>
        <v>1960</v>
      </c>
      <c r="BL36" s="252">
        <v>2950</v>
      </c>
      <c r="BM36" s="235">
        <f t="shared" si="87"/>
        <v>3172</v>
      </c>
      <c r="BN36" s="235">
        <f t="shared" si="88"/>
        <v>3331</v>
      </c>
      <c r="BO36" s="235">
        <f t="shared" si="89"/>
        <v>3498</v>
      </c>
      <c r="BP36" s="235">
        <f t="shared" si="90"/>
        <v>3586</v>
      </c>
      <c r="BQ36" s="236">
        <f t="shared" si="91"/>
        <v>3676</v>
      </c>
      <c r="BR36" s="237">
        <f t="shared" si="67"/>
        <v>1726</v>
      </c>
      <c r="BS36" s="235">
        <f t="shared" si="67"/>
        <v>1856</v>
      </c>
      <c r="BT36" s="235">
        <f t="shared" si="67"/>
        <v>1949</v>
      </c>
      <c r="BU36" s="235">
        <f t="shared" si="67"/>
        <v>2047</v>
      </c>
      <c r="BV36" s="235">
        <f t="shared" si="67"/>
        <v>2098</v>
      </c>
      <c r="BW36" s="236">
        <f t="shared" si="92"/>
        <v>2151</v>
      </c>
      <c r="BX36" s="246">
        <v>1.18</v>
      </c>
      <c r="BY36" s="278">
        <f t="shared" si="93"/>
        <v>1.2685</v>
      </c>
      <c r="BZ36" s="278">
        <f t="shared" si="94"/>
        <v>1.331925</v>
      </c>
      <c r="CA36" s="278">
        <f t="shared" si="95"/>
        <v>1.3985212499999999</v>
      </c>
      <c r="CB36" s="278">
        <f t="shared" si="96"/>
        <v>1.4334842812499999</v>
      </c>
      <c r="CC36" s="279">
        <f t="shared" si="97"/>
        <v>1.4693213882812499</v>
      </c>
    </row>
    <row r="37" spans="1:81" x14ac:dyDescent="0.2">
      <c r="A37" s="830">
        <v>9</v>
      </c>
      <c r="B37" s="222" t="s">
        <v>141</v>
      </c>
      <c r="C37" s="299" t="s">
        <v>135</v>
      </c>
      <c r="D37" s="297">
        <v>1450</v>
      </c>
      <c r="E37" s="91">
        <v>1559</v>
      </c>
      <c r="F37" s="91">
        <v>1637</v>
      </c>
      <c r="G37" s="91">
        <v>1719</v>
      </c>
      <c r="H37" s="91">
        <v>1804</v>
      </c>
      <c r="I37" s="232">
        <v>1895</v>
      </c>
      <c r="J37" s="316">
        <f t="shared" si="68"/>
        <v>1018</v>
      </c>
      <c r="K37" s="313">
        <f t="shared" si="42"/>
        <v>1094</v>
      </c>
      <c r="L37" s="313">
        <f t="shared" si="42"/>
        <v>1149</v>
      </c>
      <c r="M37" s="313">
        <f t="shared" si="42"/>
        <v>1206</v>
      </c>
      <c r="N37" s="313">
        <f t="shared" si="42"/>
        <v>1266</v>
      </c>
      <c r="O37" s="317">
        <f t="shared" si="42"/>
        <v>1330</v>
      </c>
      <c r="P37" s="257">
        <f t="shared" si="69"/>
        <v>1812.5</v>
      </c>
      <c r="Q37" s="248">
        <f t="shared" si="70"/>
        <v>1948.75</v>
      </c>
      <c r="R37" s="248">
        <f t="shared" si="71"/>
        <v>2046.25</v>
      </c>
      <c r="S37" s="248">
        <f t="shared" si="72"/>
        <v>2148.75</v>
      </c>
      <c r="T37" s="248">
        <f t="shared" si="73"/>
        <v>2255</v>
      </c>
      <c r="U37" s="258">
        <f t="shared" si="74"/>
        <v>2368.75</v>
      </c>
      <c r="V37" s="237">
        <f t="shared" si="44"/>
        <v>1061</v>
      </c>
      <c r="W37" s="235">
        <f t="shared" si="45"/>
        <v>1141</v>
      </c>
      <c r="X37" s="235">
        <f t="shared" si="46"/>
        <v>1198</v>
      </c>
      <c r="Y37" s="235">
        <f t="shared" si="47"/>
        <v>1258</v>
      </c>
      <c r="Z37" s="235">
        <f t="shared" si="48"/>
        <v>1320</v>
      </c>
      <c r="AA37" s="236">
        <f t="shared" si="75"/>
        <v>1386</v>
      </c>
      <c r="AB37" s="263">
        <f t="shared" si="76"/>
        <v>2187.5</v>
      </c>
      <c r="AC37" s="264">
        <f t="shared" si="77"/>
        <v>2254.5625</v>
      </c>
      <c r="AD37" s="264">
        <f t="shared" si="78"/>
        <v>2367.4375</v>
      </c>
      <c r="AE37" s="264">
        <f t="shared" si="79"/>
        <v>2486.0625</v>
      </c>
      <c r="AF37" s="264">
        <f t="shared" si="80"/>
        <v>2587.75</v>
      </c>
      <c r="AG37" s="265">
        <f t="shared" si="81"/>
        <v>2695.5625</v>
      </c>
      <c r="AH37" s="266">
        <f t="shared" si="50"/>
        <v>1280</v>
      </c>
      <c r="AI37" s="267">
        <f t="shared" si="51"/>
        <v>1319</v>
      </c>
      <c r="AJ37" s="267">
        <f t="shared" si="52"/>
        <v>1385</v>
      </c>
      <c r="AK37" s="267">
        <f t="shared" si="53"/>
        <v>1455</v>
      </c>
      <c r="AL37" s="267">
        <f t="shared" si="54"/>
        <v>1514</v>
      </c>
      <c r="AM37" s="268">
        <f t="shared" si="82"/>
        <v>1577</v>
      </c>
      <c r="AN37" s="257">
        <f t="shared" si="83"/>
        <v>2471.875</v>
      </c>
      <c r="AO37" s="259">
        <f t="shared" si="55"/>
        <v>2560.375</v>
      </c>
      <c r="AP37" s="259">
        <f t="shared" si="55"/>
        <v>2688.625</v>
      </c>
      <c r="AQ37" s="259">
        <f t="shared" si="55"/>
        <v>2823.375</v>
      </c>
      <c r="AR37" s="259">
        <f t="shared" si="55"/>
        <v>2920.5</v>
      </c>
      <c r="AS37" s="275">
        <f t="shared" si="55"/>
        <v>3022.375</v>
      </c>
      <c r="AT37" s="237">
        <f t="shared" si="56"/>
        <v>1447</v>
      </c>
      <c r="AU37" s="235">
        <f t="shared" si="57"/>
        <v>1498</v>
      </c>
      <c r="AV37" s="235">
        <f t="shared" si="58"/>
        <v>1573</v>
      </c>
      <c r="AW37" s="235">
        <f t="shared" si="59"/>
        <v>1652</v>
      </c>
      <c r="AX37" s="235">
        <f t="shared" si="60"/>
        <v>1709</v>
      </c>
      <c r="AY37" s="236">
        <f t="shared" si="84"/>
        <v>1769</v>
      </c>
      <c r="AZ37" s="263">
        <f t="shared" si="85"/>
        <v>2756.25</v>
      </c>
      <c r="BA37" s="264">
        <f t="shared" si="61"/>
        <v>2866.1875</v>
      </c>
      <c r="BB37" s="264">
        <f t="shared" si="61"/>
        <v>3009.8125</v>
      </c>
      <c r="BC37" s="264">
        <f t="shared" si="61"/>
        <v>3160.6875</v>
      </c>
      <c r="BD37" s="264">
        <f t="shared" si="61"/>
        <v>3253.25</v>
      </c>
      <c r="BE37" s="265">
        <f t="shared" si="61"/>
        <v>3349.1875</v>
      </c>
      <c r="BF37" s="266">
        <f t="shared" si="62"/>
        <v>1613</v>
      </c>
      <c r="BG37" s="267">
        <f t="shared" si="63"/>
        <v>1677</v>
      </c>
      <c r="BH37" s="267">
        <f t="shared" si="64"/>
        <v>1761</v>
      </c>
      <c r="BI37" s="267">
        <f t="shared" si="65"/>
        <v>1850</v>
      </c>
      <c r="BJ37" s="267">
        <f t="shared" si="66"/>
        <v>1904</v>
      </c>
      <c r="BK37" s="268">
        <f t="shared" si="86"/>
        <v>1960</v>
      </c>
      <c r="BL37" s="252">
        <v>2950</v>
      </c>
      <c r="BM37" s="235">
        <f t="shared" si="87"/>
        <v>3172</v>
      </c>
      <c r="BN37" s="235">
        <f t="shared" si="88"/>
        <v>3331</v>
      </c>
      <c r="BO37" s="235">
        <f t="shared" si="89"/>
        <v>3498</v>
      </c>
      <c r="BP37" s="235">
        <f t="shared" si="90"/>
        <v>3586</v>
      </c>
      <c r="BQ37" s="236">
        <f t="shared" si="91"/>
        <v>3676</v>
      </c>
      <c r="BR37" s="237">
        <f t="shared" si="67"/>
        <v>1726</v>
      </c>
      <c r="BS37" s="235">
        <f t="shared" si="67"/>
        <v>1856</v>
      </c>
      <c r="BT37" s="235">
        <f t="shared" si="67"/>
        <v>1949</v>
      </c>
      <c r="BU37" s="235">
        <f t="shared" si="67"/>
        <v>2047</v>
      </c>
      <c r="BV37" s="235">
        <f t="shared" si="67"/>
        <v>2098</v>
      </c>
      <c r="BW37" s="236">
        <f t="shared" si="92"/>
        <v>2151</v>
      </c>
      <c r="BX37" s="246">
        <v>1.18</v>
      </c>
      <c r="BY37" s="278">
        <f t="shared" si="93"/>
        <v>1.2685</v>
      </c>
      <c r="BZ37" s="278">
        <f t="shared" si="94"/>
        <v>1.331925</v>
      </c>
      <c r="CA37" s="278">
        <f t="shared" si="95"/>
        <v>1.3985212499999999</v>
      </c>
      <c r="CB37" s="278">
        <f t="shared" si="96"/>
        <v>1.4334842812499999</v>
      </c>
      <c r="CC37" s="279">
        <f t="shared" si="97"/>
        <v>1.4693213882812499</v>
      </c>
    </row>
    <row r="38" spans="1:81" x14ac:dyDescent="0.2">
      <c r="A38" s="830"/>
      <c r="B38" s="222" t="s">
        <v>156</v>
      </c>
      <c r="C38" s="299" t="s">
        <v>135</v>
      </c>
      <c r="D38" s="297">
        <v>1450</v>
      </c>
      <c r="E38" s="91">
        <v>1559</v>
      </c>
      <c r="F38" s="91">
        <v>1637</v>
      </c>
      <c r="G38" s="91">
        <v>1719</v>
      </c>
      <c r="H38" s="91">
        <v>1804</v>
      </c>
      <c r="I38" s="232">
        <v>1895</v>
      </c>
      <c r="J38" s="316">
        <f t="shared" si="68"/>
        <v>1018</v>
      </c>
      <c r="K38" s="313">
        <f t="shared" si="42"/>
        <v>1094</v>
      </c>
      <c r="L38" s="313">
        <f t="shared" si="42"/>
        <v>1149</v>
      </c>
      <c r="M38" s="313">
        <f t="shared" si="42"/>
        <v>1206</v>
      </c>
      <c r="N38" s="313">
        <f t="shared" si="42"/>
        <v>1266</v>
      </c>
      <c r="O38" s="317">
        <f t="shared" si="42"/>
        <v>1330</v>
      </c>
      <c r="P38" s="257">
        <f t="shared" si="69"/>
        <v>1812.5</v>
      </c>
      <c r="Q38" s="248">
        <f t="shared" si="70"/>
        <v>1948.75</v>
      </c>
      <c r="R38" s="248">
        <f t="shared" si="71"/>
        <v>2046.25</v>
      </c>
      <c r="S38" s="248">
        <f t="shared" si="72"/>
        <v>2148.75</v>
      </c>
      <c r="T38" s="248">
        <f t="shared" si="73"/>
        <v>2255</v>
      </c>
      <c r="U38" s="258">
        <f t="shared" si="74"/>
        <v>2368.75</v>
      </c>
      <c r="V38" s="237">
        <f t="shared" si="44"/>
        <v>1061</v>
      </c>
      <c r="W38" s="235">
        <f t="shared" si="45"/>
        <v>1141</v>
      </c>
      <c r="X38" s="235">
        <f t="shared" si="46"/>
        <v>1198</v>
      </c>
      <c r="Y38" s="235">
        <f t="shared" si="47"/>
        <v>1258</v>
      </c>
      <c r="Z38" s="235">
        <f t="shared" si="48"/>
        <v>1320</v>
      </c>
      <c r="AA38" s="236">
        <f t="shared" si="75"/>
        <v>1386</v>
      </c>
      <c r="AB38" s="263">
        <f t="shared" si="76"/>
        <v>2081.25</v>
      </c>
      <c r="AC38" s="264">
        <f t="shared" si="77"/>
        <v>2140.3125</v>
      </c>
      <c r="AD38" s="264">
        <f t="shared" si="78"/>
        <v>2247.4375</v>
      </c>
      <c r="AE38" s="264">
        <f t="shared" si="79"/>
        <v>2360.0625</v>
      </c>
      <c r="AF38" s="264">
        <f t="shared" si="80"/>
        <v>2458.5</v>
      </c>
      <c r="AG38" s="265">
        <f t="shared" si="81"/>
        <v>2563.0625</v>
      </c>
      <c r="AH38" s="266">
        <f t="shared" si="50"/>
        <v>1218</v>
      </c>
      <c r="AI38" s="267">
        <f t="shared" si="51"/>
        <v>1253</v>
      </c>
      <c r="AJ38" s="267">
        <f t="shared" si="52"/>
        <v>1315</v>
      </c>
      <c r="AK38" s="267">
        <f t="shared" si="53"/>
        <v>1381</v>
      </c>
      <c r="AL38" s="267">
        <f t="shared" si="54"/>
        <v>1439</v>
      </c>
      <c r="AM38" s="268">
        <f t="shared" si="82"/>
        <v>1500</v>
      </c>
      <c r="AN38" s="257">
        <f t="shared" si="83"/>
        <v>2259.375</v>
      </c>
      <c r="AO38" s="259">
        <f t="shared" si="55"/>
        <v>2331.875</v>
      </c>
      <c r="AP38" s="259">
        <f t="shared" si="55"/>
        <v>2448.625</v>
      </c>
      <c r="AQ38" s="259">
        <f t="shared" si="55"/>
        <v>2571.375</v>
      </c>
      <c r="AR38" s="259">
        <f t="shared" si="55"/>
        <v>2662</v>
      </c>
      <c r="AS38" s="275">
        <f t="shared" si="55"/>
        <v>2757.375</v>
      </c>
      <c r="AT38" s="237">
        <f t="shared" si="56"/>
        <v>1322</v>
      </c>
      <c r="AU38" s="235">
        <f t="shared" si="57"/>
        <v>1365</v>
      </c>
      <c r="AV38" s="235">
        <f t="shared" si="58"/>
        <v>1433</v>
      </c>
      <c r="AW38" s="235">
        <f t="shared" si="59"/>
        <v>1505</v>
      </c>
      <c r="AX38" s="235">
        <f t="shared" si="60"/>
        <v>1558</v>
      </c>
      <c r="AY38" s="236">
        <f t="shared" si="84"/>
        <v>1614</v>
      </c>
      <c r="AZ38" s="263">
        <f t="shared" si="85"/>
        <v>2437.5</v>
      </c>
      <c r="BA38" s="264">
        <f t="shared" si="61"/>
        <v>2523.4375</v>
      </c>
      <c r="BB38" s="264">
        <f t="shared" si="61"/>
        <v>2649.8125</v>
      </c>
      <c r="BC38" s="264">
        <f t="shared" si="61"/>
        <v>2782.6875</v>
      </c>
      <c r="BD38" s="264">
        <f t="shared" si="61"/>
        <v>2865.5</v>
      </c>
      <c r="BE38" s="265">
        <f t="shared" si="61"/>
        <v>2951.6875</v>
      </c>
      <c r="BF38" s="266">
        <f t="shared" si="62"/>
        <v>1426</v>
      </c>
      <c r="BG38" s="267">
        <f t="shared" si="63"/>
        <v>1477</v>
      </c>
      <c r="BH38" s="267">
        <f t="shared" si="64"/>
        <v>1551</v>
      </c>
      <c r="BI38" s="267">
        <f t="shared" si="65"/>
        <v>1628</v>
      </c>
      <c r="BJ38" s="267">
        <f t="shared" si="66"/>
        <v>1677</v>
      </c>
      <c r="BK38" s="268">
        <f t="shared" si="86"/>
        <v>1727</v>
      </c>
      <c r="BL38" s="252">
        <v>2525</v>
      </c>
      <c r="BM38" s="235">
        <f t="shared" si="87"/>
        <v>2715</v>
      </c>
      <c r="BN38" s="235">
        <f t="shared" si="88"/>
        <v>2851</v>
      </c>
      <c r="BO38" s="235">
        <f t="shared" si="89"/>
        <v>2994</v>
      </c>
      <c r="BP38" s="235">
        <f t="shared" si="90"/>
        <v>3069</v>
      </c>
      <c r="BQ38" s="236">
        <f t="shared" si="91"/>
        <v>3146</v>
      </c>
      <c r="BR38" s="237">
        <f t="shared" si="67"/>
        <v>1478</v>
      </c>
      <c r="BS38" s="235">
        <f t="shared" si="67"/>
        <v>1589</v>
      </c>
      <c r="BT38" s="235">
        <f t="shared" si="67"/>
        <v>1668</v>
      </c>
      <c r="BU38" s="235">
        <f t="shared" si="67"/>
        <v>1752</v>
      </c>
      <c r="BV38" s="235">
        <f t="shared" si="67"/>
        <v>1796</v>
      </c>
      <c r="BW38" s="236">
        <f t="shared" si="92"/>
        <v>1841</v>
      </c>
      <c r="BX38" s="246">
        <v>1.01</v>
      </c>
      <c r="BY38" s="278">
        <f t="shared" si="93"/>
        <v>1.08575</v>
      </c>
      <c r="BZ38" s="278">
        <f t="shared" si="94"/>
        <v>1.1400375</v>
      </c>
      <c r="CA38" s="278">
        <f t="shared" si="95"/>
        <v>1.1970393750000001</v>
      </c>
      <c r="CB38" s="278">
        <f t="shared" si="96"/>
        <v>1.2269653593750001</v>
      </c>
      <c r="CC38" s="279">
        <f t="shared" si="97"/>
        <v>1.2576394933593751</v>
      </c>
    </row>
    <row r="39" spans="1:81" x14ac:dyDescent="0.2">
      <c r="A39" s="830">
        <v>10</v>
      </c>
      <c r="B39" s="222" t="s">
        <v>148</v>
      </c>
      <c r="C39" s="299" t="s">
        <v>135</v>
      </c>
      <c r="D39" s="296">
        <v>1490</v>
      </c>
      <c r="E39" s="91">
        <v>1602</v>
      </c>
      <c r="F39" s="91">
        <v>1682</v>
      </c>
      <c r="G39" s="91">
        <v>1766</v>
      </c>
      <c r="H39" s="91">
        <v>1854</v>
      </c>
      <c r="I39" s="232">
        <v>1947</v>
      </c>
      <c r="J39" s="316">
        <f t="shared" si="68"/>
        <v>1046</v>
      </c>
      <c r="K39" s="313">
        <f t="shared" ref="K39:K48" si="98">ROUNDUP(E39*0.7014,0)</f>
        <v>1124</v>
      </c>
      <c r="L39" s="313">
        <f t="shared" ref="L39:L48" si="99">ROUNDUP(F39*0.7014,0)</f>
        <v>1180</v>
      </c>
      <c r="M39" s="313">
        <f t="shared" ref="M39:M48" si="100">ROUNDUP(G39*0.7014,0)</f>
        <v>1239</v>
      </c>
      <c r="N39" s="313">
        <f t="shared" ref="N39:N48" si="101">ROUNDUP(H39*0.7014,0)</f>
        <v>1301</v>
      </c>
      <c r="O39" s="317">
        <f t="shared" ref="O39:O48" si="102">ROUNDUP(I39*0.7014,0)</f>
        <v>1366</v>
      </c>
      <c r="P39" s="257">
        <f t="shared" si="69"/>
        <v>1862.5</v>
      </c>
      <c r="Q39" s="248">
        <f t="shared" si="70"/>
        <v>2002.5</v>
      </c>
      <c r="R39" s="248">
        <f t="shared" si="71"/>
        <v>2102.5</v>
      </c>
      <c r="S39" s="248">
        <f t="shared" si="72"/>
        <v>2207.5</v>
      </c>
      <c r="T39" s="248">
        <f t="shared" si="73"/>
        <v>2317.5</v>
      </c>
      <c r="U39" s="258">
        <f t="shared" si="74"/>
        <v>2433.75</v>
      </c>
      <c r="V39" s="237">
        <f t="shared" si="44"/>
        <v>1090</v>
      </c>
      <c r="W39" s="235">
        <f t="shared" si="45"/>
        <v>1172</v>
      </c>
      <c r="X39" s="235">
        <f t="shared" si="46"/>
        <v>1230</v>
      </c>
      <c r="Y39" s="235">
        <f t="shared" si="47"/>
        <v>1292</v>
      </c>
      <c r="Z39" s="235">
        <f t="shared" si="48"/>
        <v>1356</v>
      </c>
      <c r="AA39" s="236">
        <f t="shared" si="75"/>
        <v>1424</v>
      </c>
      <c r="AB39" s="263">
        <f t="shared" si="76"/>
        <v>2477.5</v>
      </c>
      <c r="AC39" s="264">
        <f t="shared" ref="AC39:AC48" si="103">(BM39-Q39)/4+Q39</f>
        <v>2563.625</v>
      </c>
      <c r="AD39" s="264">
        <f t="shared" ref="AD39:AD48" si="104">(BN39-R39)/4+R39</f>
        <v>2691.875</v>
      </c>
      <c r="AE39" s="264">
        <f t="shared" ref="AE39:AE48" si="105">(BO39-S39)/4+S39</f>
        <v>2826.375</v>
      </c>
      <c r="AF39" s="264">
        <f t="shared" ref="AF39:AF48" si="106">(BP39-T39)/4+T39</f>
        <v>2938.375</v>
      </c>
      <c r="AG39" s="265">
        <f t="shared" ref="AG39:AG48" si="107">(BQ39-U39)/4+U39</f>
        <v>3055.8125</v>
      </c>
      <c r="AH39" s="266">
        <f t="shared" si="50"/>
        <v>1450</v>
      </c>
      <c r="AI39" s="267">
        <f t="shared" si="51"/>
        <v>1500</v>
      </c>
      <c r="AJ39" s="267">
        <f t="shared" si="52"/>
        <v>1575</v>
      </c>
      <c r="AK39" s="267">
        <f t="shared" si="53"/>
        <v>1654</v>
      </c>
      <c r="AL39" s="267">
        <f t="shared" si="54"/>
        <v>1719</v>
      </c>
      <c r="AM39" s="268">
        <f t="shared" si="82"/>
        <v>1788</v>
      </c>
      <c r="AN39" s="257">
        <f t="shared" si="83"/>
        <v>2999.375</v>
      </c>
      <c r="AO39" s="259">
        <f t="shared" si="83"/>
        <v>3124.75</v>
      </c>
      <c r="AP39" s="259">
        <f t="shared" si="83"/>
        <v>3281.25</v>
      </c>
      <c r="AQ39" s="259">
        <f t="shared" si="83"/>
        <v>3445.25</v>
      </c>
      <c r="AR39" s="259">
        <f t="shared" si="83"/>
        <v>3559.25</v>
      </c>
      <c r="AS39" s="275">
        <f t="shared" si="83"/>
        <v>3677.875</v>
      </c>
      <c r="AT39" s="237">
        <f t="shared" si="56"/>
        <v>1755</v>
      </c>
      <c r="AU39" s="235">
        <f t="shared" si="57"/>
        <v>1828</v>
      </c>
      <c r="AV39" s="235">
        <f t="shared" si="58"/>
        <v>1920</v>
      </c>
      <c r="AW39" s="235">
        <f t="shared" si="59"/>
        <v>2016</v>
      </c>
      <c r="AX39" s="235">
        <f t="shared" si="60"/>
        <v>2083</v>
      </c>
      <c r="AY39" s="236">
        <f t="shared" si="84"/>
        <v>2152</v>
      </c>
      <c r="AZ39" s="263">
        <f t="shared" si="85"/>
        <v>3521.25</v>
      </c>
      <c r="BA39" s="264">
        <f t="shared" si="85"/>
        <v>3685.875</v>
      </c>
      <c r="BB39" s="264">
        <f t="shared" si="85"/>
        <v>3870.625</v>
      </c>
      <c r="BC39" s="264">
        <f t="shared" si="85"/>
        <v>4064.125</v>
      </c>
      <c r="BD39" s="264">
        <f t="shared" si="85"/>
        <v>4180.125</v>
      </c>
      <c r="BE39" s="265">
        <f t="shared" si="85"/>
        <v>4299.9375</v>
      </c>
      <c r="BF39" s="266">
        <f t="shared" si="62"/>
        <v>2060</v>
      </c>
      <c r="BG39" s="267">
        <f t="shared" si="63"/>
        <v>2157</v>
      </c>
      <c r="BH39" s="267">
        <f t="shared" si="64"/>
        <v>2265</v>
      </c>
      <c r="BI39" s="267">
        <f t="shared" si="65"/>
        <v>2378</v>
      </c>
      <c r="BJ39" s="267">
        <f t="shared" si="66"/>
        <v>2446</v>
      </c>
      <c r="BK39" s="268">
        <f t="shared" si="86"/>
        <v>2516</v>
      </c>
      <c r="BL39" s="252">
        <v>3950</v>
      </c>
      <c r="BM39" s="235">
        <f t="shared" si="87"/>
        <v>4247</v>
      </c>
      <c r="BN39" s="235">
        <f t="shared" si="88"/>
        <v>4460</v>
      </c>
      <c r="BO39" s="235">
        <f t="shared" si="89"/>
        <v>4683</v>
      </c>
      <c r="BP39" s="235">
        <f t="shared" si="90"/>
        <v>4801</v>
      </c>
      <c r="BQ39" s="236">
        <f t="shared" si="91"/>
        <v>4922</v>
      </c>
      <c r="BR39" s="237">
        <f t="shared" ref="BR39:BV48" si="108">ROUNDUP(BL39*0.585,0)</f>
        <v>2311</v>
      </c>
      <c r="BS39" s="235">
        <f t="shared" si="108"/>
        <v>2485</v>
      </c>
      <c r="BT39" s="235">
        <f t="shared" si="108"/>
        <v>2610</v>
      </c>
      <c r="BU39" s="235">
        <f t="shared" si="108"/>
        <v>2740</v>
      </c>
      <c r="BV39" s="235">
        <f t="shared" si="108"/>
        <v>2809</v>
      </c>
      <c r="BW39" s="236">
        <f t="shared" si="92"/>
        <v>2880</v>
      </c>
      <c r="BX39" s="246">
        <v>1.58</v>
      </c>
      <c r="BY39" s="278">
        <f t="shared" si="93"/>
        <v>1.6985000000000001</v>
      </c>
      <c r="BZ39" s="278">
        <f t="shared" si="94"/>
        <v>1.783425</v>
      </c>
      <c r="CA39" s="278">
        <f t="shared" si="95"/>
        <v>1.87259625</v>
      </c>
      <c r="CB39" s="278">
        <f t="shared" si="96"/>
        <v>1.91941115625</v>
      </c>
      <c r="CC39" s="279">
        <f t="shared" si="97"/>
        <v>1.9673964351562501</v>
      </c>
    </row>
    <row r="40" spans="1:81" x14ac:dyDescent="0.2">
      <c r="A40" s="830"/>
      <c r="B40" s="222" t="s">
        <v>149</v>
      </c>
      <c r="C40" s="299" t="s">
        <v>135</v>
      </c>
      <c r="D40" s="296">
        <v>1490</v>
      </c>
      <c r="E40" s="91">
        <v>1602</v>
      </c>
      <c r="F40" s="91">
        <v>1682</v>
      </c>
      <c r="G40" s="91">
        <v>1766</v>
      </c>
      <c r="H40" s="91">
        <v>1854</v>
      </c>
      <c r="I40" s="232">
        <v>1947</v>
      </c>
      <c r="J40" s="316">
        <f t="shared" si="68"/>
        <v>1046</v>
      </c>
      <c r="K40" s="313">
        <f t="shared" si="98"/>
        <v>1124</v>
      </c>
      <c r="L40" s="313">
        <f t="shared" si="99"/>
        <v>1180</v>
      </c>
      <c r="M40" s="313">
        <f t="shared" si="100"/>
        <v>1239</v>
      </c>
      <c r="N40" s="313">
        <f t="shared" si="101"/>
        <v>1301</v>
      </c>
      <c r="O40" s="317">
        <f t="shared" si="102"/>
        <v>1366</v>
      </c>
      <c r="P40" s="257">
        <f t="shared" si="69"/>
        <v>1862.5</v>
      </c>
      <c r="Q40" s="248">
        <f t="shared" si="70"/>
        <v>2002.5</v>
      </c>
      <c r="R40" s="248">
        <f t="shared" si="71"/>
        <v>2102.5</v>
      </c>
      <c r="S40" s="248">
        <f t="shared" si="72"/>
        <v>2207.5</v>
      </c>
      <c r="T40" s="248">
        <f t="shared" si="73"/>
        <v>2317.5</v>
      </c>
      <c r="U40" s="258">
        <f t="shared" si="74"/>
        <v>2433.75</v>
      </c>
      <c r="V40" s="237">
        <f t="shared" si="44"/>
        <v>1090</v>
      </c>
      <c r="W40" s="235">
        <f t="shared" si="45"/>
        <v>1172</v>
      </c>
      <c r="X40" s="235">
        <f t="shared" si="46"/>
        <v>1230</v>
      </c>
      <c r="Y40" s="235">
        <f t="shared" si="47"/>
        <v>1292</v>
      </c>
      <c r="Z40" s="235">
        <f t="shared" si="48"/>
        <v>1356</v>
      </c>
      <c r="AA40" s="236">
        <f t="shared" si="75"/>
        <v>1424</v>
      </c>
      <c r="AB40" s="263">
        <f t="shared" si="76"/>
        <v>2465</v>
      </c>
      <c r="AC40" s="264">
        <f t="shared" si="103"/>
        <v>2550.125</v>
      </c>
      <c r="AD40" s="264">
        <f t="shared" si="104"/>
        <v>2677.625</v>
      </c>
      <c r="AE40" s="264">
        <f t="shared" si="105"/>
        <v>2811.625</v>
      </c>
      <c r="AF40" s="264">
        <f t="shared" si="106"/>
        <v>2923.125</v>
      </c>
      <c r="AG40" s="265">
        <f t="shared" si="107"/>
        <v>3040.0625</v>
      </c>
      <c r="AH40" s="266">
        <f t="shared" si="50"/>
        <v>1443</v>
      </c>
      <c r="AI40" s="267">
        <f t="shared" si="51"/>
        <v>1492</v>
      </c>
      <c r="AJ40" s="267">
        <f t="shared" si="52"/>
        <v>1567</v>
      </c>
      <c r="AK40" s="267">
        <f t="shared" si="53"/>
        <v>1645</v>
      </c>
      <c r="AL40" s="267">
        <f t="shared" si="54"/>
        <v>1711</v>
      </c>
      <c r="AM40" s="268">
        <f t="shared" si="82"/>
        <v>1779</v>
      </c>
      <c r="AN40" s="257">
        <f t="shared" si="83"/>
        <v>2974.375</v>
      </c>
      <c r="AO40" s="259">
        <f t="shared" si="83"/>
        <v>3097.75</v>
      </c>
      <c r="AP40" s="259">
        <f t="shared" si="83"/>
        <v>3252.75</v>
      </c>
      <c r="AQ40" s="259">
        <f t="shared" si="83"/>
        <v>3415.75</v>
      </c>
      <c r="AR40" s="259">
        <f t="shared" si="83"/>
        <v>3528.75</v>
      </c>
      <c r="AS40" s="275">
        <f t="shared" si="83"/>
        <v>3646.375</v>
      </c>
      <c r="AT40" s="237">
        <f t="shared" si="56"/>
        <v>1741</v>
      </c>
      <c r="AU40" s="235">
        <f t="shared" si="57"/>
        <v>1813</v>
      </c>
      <c r="AV40" s="235">
        <f t="shared" si="58"/>
        <v>1903</v>
      </c>
      <c r="AW40" s="235">
        <f t="shared" si="59"/>
        <v>1999</v>
      </c>
      <c r="AX40" s="235">
        <f t="shared" si="60"/>
        <v>2065</v>
      </c>
      <c r="AY40" s="236">
        <f t="shared" si="84"/>
        <v>2134</v>
      </c>
      <c r="AZ40" s="263">
        <f t="shared" si="85"/>
        <v>3483.75</v>
      </c>
      <c r="BA40" s="264">
        <f t="shared" si="85"/>
        <v>3645.375</v>
      </c>
      <c r="BB40" s="264">
        <f t="shared" si="85"/>
        <v>3827.875</v>
      </c>
      <c r="BC40" s="264">
        <f t="shared" si="85"/>
        <v>4019.875</v>
      </c>
      <c r="BD40" s="264">
        <f t="shared" si="85"/>
        <v>4134.375</v>
      </c>
      <c r="BE40" s="265">
        <f t="shared" si="85"/>
        <v>4252.6875</v>
      </c>
      <c r="BF40" s="266">
        <f t="shared" si="62"/>
        <v>2038</v>
      </c>
      <c r="BG40" s="267">
        <f t="shared" si="63"/>
        <v>2133</v>
      </c>
      <c r="BH40" s="267">
        <f t="shared" si="64"/>
        <v>2240</v>
      </c>
      <c r="BI40" s="267">
        <f t="shared" si="65"/>
        <v>2352</v>
      </c>
      <c r="BJ40" s="267">
        <f t="shared" si="66"/>
        <v>2419</v>
      </c>
      <c r="BK40" s="268">
        <f t="shared" si="86"/>
        <v>2488</v>
      </c>
      <c r="BL40" s="252">
        <v>3900</v>
      </c>
      <c r="BM40" s="235">
        <f t="shared" si="87"/>
        <v>4193</v>
      </c>
      <c r="BN40" s="235">
        <f t="shared" si="88"/>
        <v>4403</v>
      </c>
      <c r="BO40" s="235">
        <f t="shared" si="89"/>
        <v>4624</v>
      </c>
      <c r="BP40" s="235">
        <f t="shared" si="90"/>
        <v>4740</v>
      </c>
      <c r="BQ40" s="236">
        <f t="shared" si="91"/>
        <v>4859</v>
      </c>
      <c r="BR40" s="237">
        <f t="shared" si="108"/>
        <v>2282</v>
      </c>
      <c r="BS40" s="235">
        <f t="shared" si="108"/>
        <v>2453</v>
      </c>
      <c r="BT40" s="235">
        <f t="shared" si="108"/>
        <v>2576</v>
      </c>
      <c r="BU40" s="235">
        <f t="shared" si="108"/>
        <v>2706</v>
      </c>
      <c r="BV40" s="235">
        <f t="shared" si="108"/>
        <v>2773</v>
      </c>
      <c r="BW40" s="236">
        <f t="shared" si="92"/>
        <v>2843</v>
      </c>
      <c r="BX40" s="246">
        <v>1.56</v>
      </c>
      <c r="BY40" s="278">
        <f t="shared" si="93"/>
        <v>1.677</v>
      </c>
      <c r="BZ40" s="278">
        <f t="shared" si="94"/>
        <v>1.76085</v>
      </c>
      <c r="CA40" s="278">
        <f t="shared" si="95"/>
        <v>1.8488925</v>
      </c>
      <c r="CB40" s="278">
        <f t="shared" si="96"/>
        <v>1.8951148125000001</v>
      </c>
      <c r="CC40" s="279">
        <f t="shared" si="97"/>
        <v>1.9424926828125002</v>
      </c>
    </row>
    <row r="41" spans="1:81" x14ac:dyDescent="0.2">
      <c r="A41" s="830">
        <v>11</v>
      </c>
      <c r="B41" s="222" t="s">
        <v>150</v>
      </c>
      <c r="C41" s="299" t="s">
        <v>135</v>
      </c>
      <c r="D41" s="296">
        <v>1490</v>
      </c>
      <c r="E41" s="91">
        <v>1602</v>
      </c>
      <c r="F41" s="91">
        <v>1682</v>
      </c>
      <c r="G41" s="91">
        <v>1766</v>
      </c>
      <c r="H41" s="91">
        <v>1854</v>
      </c>
      <c r="I41" s="232">
        <v>1947</v>
      </c>
      <c r="J41" s="316">
        <f t="shared" si="68"/>
        <v>1046</v>
      </c>
      <c r="K41" s="313">
        <f t="shared" si="98"/>
        <v>1124</v>
      </c>
      <c r="L41" s="313">
        <f t="shared" si="99"/>
        <v>1180</v>
      </c>
      <c r="M41" s="313">
        <f t="shared" si="100"/>
        <v>1239</v>
      </c>
      <c r="N41" s="313">
        <f t="shared" si="101"/>
        <v>1301</v>
      </c>
      <c r="O41" s="317">
        <f t="shared" si="102"/>
        <v>1366</v>
      </c>
      <c r="P41" s="257">
        <f t="shared" si="69"/>
        <v>1862.5</v>
      </c>
      <c r="Q41" s="248">
        <f t="shared" si="70"/>
        <v>2002.5</v>
      </c>
      <c r="R41" s="248">
        <f t="shared" si="71"/>
        <v>2102.5</v>
      </c>
      <c r="S41" s="248">
        <f t="shared" si="72"/>
        <v>2207.5</v>
      </c>
      <c r="T41" s="248">
        <f t="shared" si="73"/>
        <v>2317.5</v>
      </c>
      <c r="U41" s="258">
        <f t="shared" si="74"/>
        <v>2433.75</v>
      </c>
      <c r="V41" s="237">
        <f t="shared" si="44"/>
        <v>1090</v>
      </c>
      <c r="W41" s="235">
        <f t="shared" si="45"/>
        <v>1172</v>
      </c>
      <c r="X41" s="235">
        <f t="shared" si="46"/>
        <v>1230</v>
      </c>
      <c r="Y41" s="235">
        <f t="shared" si="47"/>
        <v>1292</v>
      </c>
      <c r="Z41" s="235">
        <f t="shared" si="48"/>
        <v>1356</v>
      </c>
      <c r="AA41" s="236">
        <f t="shared" si="75"/>
        <v>1424</v>
      </c>
      <c r="AB41" s="263">
        <f t="shared" si="76"/>
        <v>2452.5</v>
      </c>
      <c r="AC41" s="264">
        <f t="shared" si="103"/>
        <v>2536.625</v>
      </c>
      <c r="AD41" s="264">
        <f t="shared" si="104"/>
        <v>2663.375</v>
      </c>
      <c r="AE41" s="264">
        <f t="shared" si="105"/>
        <v>2796.625</v>
      </c>
      <c r="AF41" s="264">
        <f t="shared" si="106"/>
        <v>2907.875</v>
      </c>
      <c r="AG41" s="265">
        <f t="shared" si="107"/>
        <v>3024.3125</v>
      </c>
      <c r="AH41" s="266">
        <f t="shared" si="50"/>
        <v>1435</v>
      </c>
      <c r="AI41" s="267">
        <f t="shared" si="51"/>
        <v>1484</v>
      </c>
      <c r="AJ41" s="267">
        <f t="shared" si="52"/>
        <v>1559</v>
      </c>
      <c r="AK41" s="267">
        <f t="shared" si="53"/>
        <v>1637</v>
      </c>
      <c r="AL41" s="267">
        <f t="shared" si="54"/>
        <v>1702</v>
      </c>
      <c r="AM41" s="268">
        <f t="shared" si="82"/>
        <v>1770</v>
      </c>
      <c r="AN41" s="257">
        <f t="shared" si="83"/>
        <v>2949.375</v>
      </c>
      <c r="AO41" s="259">
        <f t="shared" si="83"/>
        <v>3070.75</v>
      </c>
      <c r="AP41" s="259">
        <f t="shared" si="83"/>
        <v>3224.25</v>
      </c>
      <c r="AQ41" s="259">
        <f t="shared" si="83"/>
        <v>3385.75</v>
      </c>
      <c r="AR41" s="259">
        <f t="shared" si="83"/>
        <v>3498.25</v>
      </c>
      <c r="AS41" s="275">
        <f t="shared" si="83"/>
        <v>3614.875</v>
      </c>
      <c r="AT41" s="237">
        <f t="shared" si="56"/>
        <v>1726</v>
      </c>
      <c r="AU41" s="235">
        <f t="shared" si="57"/>
        <v>1797</v>
      </c>
      <c r="AV41" s="235">
        <f t="shared" si="58"/>
        <v>1887</v>
      </c>
      <c r="AW41" s="235">
        <f t="shared" si="59"/>
        <v>1981</v>
      </c>
      <c r="AX41" s="235">
        <f t="shared" si="60"/>
        <v>2047</v>
      </c>
      <c r="AY41" s="236">
        <f t="shared" si="84"/>
        <v>2115</v>
      </c>
      <c r="AZ41" s="263">
        <f t="shared" si="85"/>
        <v>3446.25</v>
      </c>
      <c r="BA41" s="264">
        <f t="shared" si="85"/>
        <v>3604.875</v>
      </c>
      <c r="BB41" s="264">
        <f t="shared" si="85"/>
        <v>3785.125</v>
      </c>
      <c r="BC41" s="264">
        <f t="shared" si="85"/>
        <v>3974.875</v>
      </c>
      <c r="BD41" s="264">
        <f t="shared" si="85"/>
        <v>4088.625</v>
      </c>
      <c r="BE41" s="265">
        <f t="shared" si="85"/>
        <v>4205.4375</v>
      </c>
      <c r="BF41" s="266">
        <f t="shared" si="62"/>
        <v>2017</v>
      </c>
      <c r="BG41" s="267">
        <f t="shared" si="63"/>
        <v>2109</v>
      </c>
      <c r="BH41" s="267">
        <f t="shared" si="64"/>
        <v>2215</v>
      </c>
      <c r="BI41" s="267">
        <f t="shared" si="65"/>
        <v>2326</v>
      </c>
      <c r="BJ41" s="267">
        <f t="shared" si="66"/>
        <v>2392</v>
      </c>
      <c r="BK41" s="268">
        <f t="shared" si="86"/>
        <v>2461</v>
      </c>
      <c r="BL41" s="252">
        <v>3850</v>
      </c>
      <c r="BM41" s="235">
        <f t="shared" si="87"/>
        <v>4139</v>
      </c>
      <c r="BN41" s="235">
        <f t="shared" si="88"/>
        <v>4346</v>
      </c>
      <c r="BO41" s="235">
        <f t="shared" si="89"/>
        <v>4564</v>
      </c>
      <c r="BP41" s="235">
        <f t="shared" si="90"/>
        <v>4679</v>
      </c>
      <c r="BQ41" s="236">
        <f t="shared" si="91"/>
        <v>4796</v>
      </c>
      <c r="BR41" s="237">
        <f t="shared" si="108"/>
        <v>2253</v>
      </c>
      <c r="BS41" s="235">
        <f t="shared" si="108"/>
        <v>2422</v>
      </c>
      <c r="BT41" s="235">
        <f t="shared" si="108"/>
        <v>2543</v>
      </c>
      <c r="BU41" s="235">
        <f t="shared" si="108"/>
        <v>2670</v>
      </c>
      <c r="BV41" s="235">
        <f t="shared" si="108"/>
        <v>2738</v>
      </c>
      <c r="BW41" s="236">
        <f t="shared" si="92"/>
        <v>2806</v>
      </c>
      <c r="BX41" s="246">
        <v>1.54</v>
      </c>
      <c r="BY41" s="278">
        <f t="shared" si="93"/>
        <v>1.6555</v>
      </c>
      <c r="BZ41" s="278">
        <f t="shared" si="94"/>
        <v>1.738275</v>
      </c>
      <c r="CA41" s="278">
        <f t="shared" si="95"/>
        <v>1.8251887500000001</v>
      </c>
      <c r="CB41" s="278">
        <f t="shared" si="96"/>
        <v>1.8708184687500002</v>
      </c>
      <c r="CC41" s="279">
        <f t="shared" si="97"/>
        <v>1.9175889304687503</v>
      </c>
    </row>
    <row r="42" spans="1:81" x14ac:dyDescent="0.2">
      <c r="A42" s="830"/>
      <c r="B42" s="222" t="s">
        <v>157</v>
      </c>
      <c r="C42" s="299" t="s">
        <v>135</v>
      </c>
      <c r="D42" s="296">
        <v>1490</v>
      </c>
      <c r="E42" s="91">
        <v>1602</v>
      </c>
      <c r="F42" s="91">
        <v>1682</v>
      </c>
      <c r="G42" s="91">
        <v>1766</v>
      </c>
      <c r="H42" s="91">
        <v>1854</v>
      </c>
      <c r="I42" s="232">
        <v>1947</v>
      </c>
      <c r="J42" s="316">
        <f t="shared" si="68"/>
        <v>1046</v>
      </c>
      <c r="K42" s="313">
        <f t="shared" si="98"/>
        <v>1124</v>
      </c>
      <c r="L42" s="313">
        <f t="shared" si="99"/>
        <v>1180</v>
      </c>
      <c r="M42" s="313">
        <f t="shared" si="100"/>
        <v>1239</v>
      </c>
      <c r="N42" s="313">
        <f t="shared" si="101"/>
        <v>1301</v>
      </c>
      <c r="O42" s="317">
        <f t="shared" si="102"/>
        <v>1366</v>
      </c>
      <c r="P42" s="257">
        <f t="shared" si="69"/>
        <v>1862.5</v>
      </c>
      <c r="Q42" s="248">
        <f t="shared" si="70"/>
        <v>2002.5</v>
      </c>
      <c r="R42" s="248">
        <f t="shared" si="71"/>
        <v>2102.5</v>
      </c>
      <c r="S42" s="248">
        <f t="shared" si="72"/>
        <v>2207.5</v>
      </c>
      <c r="T42" s="248">
        <f t="shared" si="73"/>
        <v>2317.5</v>
      </c>
      <c r="U42" s="258">
        <f t="shared" si="74"/>
        <v>2433.75</v>
      </c>
      <c r="V42" s="237">
        <f t="shared" si="44"/>
        <v>1090</v>
      </c>
      <c r="W42" s="235">
        <f t="shared" si="45"/>
        <v>1172</v>
      </c>
      <c r="X42" s="235">
        <f t="shared" si="46"/>
        <v>1230</v>
      </c>
      <c r="Y42" s="235">
        <f t="shared" si="47"/>
        <v>1292</v>
      </c>
      <c r="Z42" s="235">
        <f t="shared" si="48"/>
        <v>1356</v>
      </c>
      <c r="AA42" s="236">
        <f t="shared" si="75"/>
        <v>1424</v>
      </c>
      <c r="AB42" s="263">
        <f t="shared" si="76"/>
        <v>2427.5</v>
      </c>
      <c r="AC42" s="264">
        <f t="shared" si="103"/>
        <v>2509.875</v>
      </c>
      <c r="AD42" s="264">
        <f t="shared" si="104"/>
        <v>2635.375</v>
      </c>
      <c r="AE42" s="264">
        <f t="shared" si="105"/>
        <v>2767.125</v>
      </c>
      <c r="AF42" s="264">
        <f t="shared" si="106"/>
        <v>2877.625</v>
      </c>
      <c r="AG42" s="265">
        <f t="shared" si="107"/>
        <v>2993.3125</v>
      </c>
      <c r="AH42" s="266">
        <f t="shared" si="50"/>
        <v>1421</v>
      </c>
      <c r="AI42" s="267">
        <f t="shared" si="51"/>
        <v>1469</v>
      </c>
      <c r="AJ42" s="267">
        <f t="shared" si="52"/>
        <v>1542</v>
      </c>
      <c r="AK42" s="267">
        <f t="shared" si="53"/>
        <v>1619</v>
      </c>
      <c r="AL42" s="267">
        <f t="shared" si="54"/>
        <v>1684</v>
      </c>
      <c r="AM42" s="268">
        <f t="shared" si="82"/>
        <v>1752</v>
      </c>
      <c r="AN42" s="257">
        <f t="shared" si="83"/>
        <v>2899.375</v>
      </c>
      <c r="AO42" s="259">
        <f t="shared" si="83"/>
        <v>3017.25</v>
      </c>
      <c r="AP42" s="259">
        <f t="shared" si="83"/>
        <v>3168.25</v>
      </c>
      <c r="AQ42" s="259">
        <f t="shared" si="83"/>
        <v>3326.75</v>
      </c>
      <c r="AR42" s="259">
        <f t="shared" si="83"/>
        <v>3437.75</v>
      </c>
      <c r="AS42" s="275">
        <f t="shared" si="83"/>
        <v>3552.875</v>
      </c>
      <c r="AT42" s="237">
        <f t="shared" si="56"/>
        <v>1697</v>
      </c>
      <c r="AU42" s="235">
        <f t="shared" si="57"/>
        <v>1766</v>
      </c>
      <c r="AV42" s="235">
        <f t="shared" si="58"/>
        <v>1854</v>
      </c>
      <c r="AW42" s="235">
        <f t="shared" si="59"/>
        <v>1947</v>
      </c>
      <c r="AX42" s="235">
        <f t="shared" si="60"/>
        <v>2012</v>
      </c>
      <c r="AY42" s="236">
        <f t="shared" si="84"/>
        <v>2079</v>
      </c>
      <c r="AZ42" s="263">
        <f t="shared" si="85"/>
        <v>3371.25</v>
      </c>
      <c r="BA42" s="264">
        <f t="shared" si="85"/>
        <v>3524.625</v>
      </c>
      <c r="BB42" s="264">
        <f t="shared" si="85"/>
        <v>3701.125</v>
      </c>
      <c r="BC42" s="264">
        <f t="shared" si="85"/>
        <v>3886.375</v>
      </c>
      <c r="BD42" s="264">
        <f t="shared" si="85"/>
        <v>3997.875</v>
      </c>
      <c r="BE42" s="265">
        <f t="shared" si="85"/>
        <v>4112.4375</v>
      </c>
      <c r="BF42" s="266">
        <f t="shared" si="62"/>
        <v>1973</v>
      </c>
      <c r="BG42" s="267">
        <f t="shared" si="63"/>
        <v>2062</v>
      </c>
      <c r="BH42" s="267">
        <f t="shared" si="64"/>
        <v>2166</v>
      </c>
      <c r="BI42" s="267">
        <f t="shared" si="65"/>
        <v>2274</v>
      </c>
      <c r="BJ42" s="267">
        <f t="shared" si="66"/>
        <v>2339</v>
      </c>
      <c r="BK42" s="268">
        <f t="shared" si="86"/>
        <v>2406</v>
      </c>
      <c r="BL42" s="252">
        <v>3750</v>
      </c>
      <c r="BM42" s="235">
        <f t="shared" si="87"/>
        <v>4032</v>
      </c>
      <c r="BN42" s="235">
        <f t="shared" si="88"/>
        <v>4234</v>
      </c>
      <c r="BO42" s="235">
        <f t="shared" si="89"/>
        <v>4446</v>
      </c>
      <c r="BP42" s="235">
        <f t="shared" si="90"/>
        <v>4558</v>
      </c>
      <c r="BQ42" s="236">
        <f t="shared" si="91"/>
        <v>4672</v>
      </c>
      <c r="BR42" s="237">
        <f t="shared" si="108"/>
        <v>2194</v>
      </c>
      <c r="BS42" s="235">
        <f t="shared" si="108"/>
        <v>2359</v>
      </c>
      <c r="BT42" s="235">
        <f t="shared" si="108"/>
        <v>2477</v>
      </c>
      <c r="BU42" s="235">
        <f t="shared" si="108"/>
        <v>2601</v>
      </c>
      <c r="BV42" s="235">
        <f t="shared" si="108"/>
        <v>2667</v>
      </c>
      <c r="BW42" s="236">
        <f t="shared" si="92"/>
        <v>2734</v>
      </c>
      <c r="BX42" s="246">
        <v>1.5</v>
      </c>
      <c r="BY42" s="278">
        <f t="shared" si="93"/>
        <v>1.6125</v>
      </c>
      <c r="BZ42" s="278">
        <f t="shared" si="94"/>
        <v>1.693125</v>
      </c>
      <c r="CA42" s="278">
        <f t="shared" si="95"/>
        <v>1.7777812500000001</v>
      </c>
      <c r="CB42" s="278">
        <f t="shared" si="96"/>
        <v>1.82222578125</v>
      </c>
      <c r="CC42" s="279">
        <f t="shared" si="97"/>
        <v>1.8677814257812499</v>
      </c>
    </row>
    <row r="43" spans="1:81" x14ac:dyDescent="0.2">
      <c r="A43" s="830">
        <v>12</v>
      </c>
      <c r="B43" s="222" t="s">
        <v>145</v>
      </c>
      <c r="C43" s="299" t="s">
        <v>135</v>
      </c>
      <c r="D43" s="296">
        <v>1490</v>
      </c>
      <c r="E43" s="91">
        <v>1602</v>
      </c>
      <c r="F43" s="91">
        <v>1682</v>
      </c>
      <c r="G43" s="91">
        <v>1766</v>
      </c>
      <c r="H43" s="91">
        <v>1854</v>
      </c>
      <c r="I43" s="232">
        <v>1947</v>
      </c>
      <c r="J43" s="316">
        <f t="shared" si="68"/>
        <v>1046</v>
      </c>
      <c r="K43" s="313">
        <f t="shared" si="98"/>
        <v>1124</v>
      </c>
      <c r="L43" s="313">
        <f t="shared" si="99"/>
        <v>1180</v>
      </c>
      <c r="M43" s="313">
        <f t="shared" si="100"/>
        <v>1239</v>
      </c>
      <c r="N43" s="313">
        <f t="shared" si="101"/>
        <v>1301</v>
      </c>
      <c r="O43" s="317">
        <f t="shared" si="102"/>
        <v>1366</v>
      </c>
      <c r="P43" s="257">
        <f t="shared" si="69"/>
        <v>1862.5</v>
      </c>
      <c r="Q43" s="248">
        <f t="shared" si="70"/>
        <v>2002.5</v>
      </c>
      <c r="R43" s="248">
        <f t="shared" si="71"/>
        <v>2102.5</v>
      </c>
      <c r="S43" s="248">
        <f t="shared" si="72"/>
        <v>2207.5</v>
      </c>
      <c r="T43" s="248">
        <f t="shared" si="73"/>
        <v>2317.5</v>
      </c>
      <c r="U43" s="258">
        <f t="shared" si="74"/>
        <v>2433.75</v>
      </c>
      <c r="V43" s="237">
        <f t="shared" si="44"/>
        <v>1090</v>
      </c>
      <c r="W43" s="235">
        <f t="shared" si="45"/>
        <v>1172</v>
      </c>
      <c r="X43" s="235">
        <f t="shared" si="46"/>
        <v>1230</v>
      </c>
      <c r="Y43" s="235">
        <f t="shared" si="47"/>
        <v>1292</v>
      </c>
      <c r="Z43" s="235">
        <f t="shared" si="48"/>
        <v>1356</v>
      </c>
      <c r="AA43" s="236">
        <f t="shared" si="75"/>
        <v>1424</v>
      </c>
      <c r="AB43" s="263">
        <f t="shared" si="76"/>
        <v>2452.5</v>
      </c>
      <c r="AC43" s="264">
        <f t="shared" si="103"/>
        <v>2536.625</v>
      </c>
      <c r="AD43" s="264">
        <f t="shared" si="104"/>
        <v>2663.375</v>
      </c>
      <c r="AE43" s="264">
        <f t="shared" si="105"/>
        <v>2796.625</v>
      </c>
      <c r="AF43" s="264">
        <f t="shared" si="106"/>
        <v>2907.875</v>
      </c>
      <c r="AG43" s="265">
        <f t="shared" si="107"/>
        <v>3024.3125</v>
      </c>
      <c r="AH43" s="266">
        <f t="shared" si="50"/>
        <v>1435</v>
      </c>
      <c r="AI43" s="267">
        <f t="shared" si="51"/>
        <v>1484</v>
      </c>
      <c r="AJ43" s="267">
        <f t="shared" si="52"/>
        <v>1559</v>
      </c>
      <c r="AK43" s="267">
        <f t="shared" si="53"/>
        <v>1637</v>
      </c>
      <c r="AL43" s="267">
        <f t="shared" si="54"/>
        <v>1702</v>
      </c>
      <c r="AM43" s="268">
        <f t="shared" si="82"/>
        <v>1770</v>
      </c>
      <c r="AN43" s="257">
        <f t="shared" si="83"/>
        <v>2949.375</v>
      </c>
      <c r="AO43" s="259">
        <f t="shared" si="83"/>
        <v>3070.75</v>
      </c>
      <c r="AP43" s="259">
        <f t="shared" si="83"/>
        <v>3224.25</v>
      </c>
      <c r="AQ43" s="259">
        <f t="shared" si="83"/>
        <v>3385.75</v>
      </c>
      <c r="AR43" s="259">
        <f t="shared" si="83"/>
        <v>3498.25</v>
      </c>
      <c r="AS43" s="275">
        <f t="shared" si="83"/>
        <v>3614.875</v>
      </c>
      <c r="AT43" s="237">
        <f t="shared" si="56"/>
        <v>1726</v>
      </c>
      <c r="AU43" s="235">
        <f t="shared" si="57"/>
        <v>1797</v>
      </c>
      <c r="AV43" s="235">
        <f t="shared" si="58"/>
        <v>1887</v>
      </c>
      <c r="AW43" s="235">
        <f t="shared" si="59"/>
        <v>1981</v>
      </c>
      <c r="AX43" s="235">
        <f t="shared" si="60"/>
        <v>2047</v>
      </c>
      <c r="AY43" s="236">
        <f t="shared" si="84"/>
        <v>2115</v>
      </c>
      <c r="AZ43" s="263">
        <f t="shared" si="85"/>
        <v>3446.25</v>
      </c>
      <c r="BA43" s="264">
        <f t="shared" si="85"/>
        <v>3604.875</v>
      </c>
      <c r="BB43" s="264">
        <f t="shared" si="85"/>
        <v>3785.125</v>
      </c>
      <c r="BC43" s="264">
        <f t="shared" si="85"/>
        <v>3974.875</v>
      </c>
      <c r="BD43" s="264">
        <f t="shared" si="85"/>
        <v>4088.625</v>
      </c>
      <c r="BE43" s="265">
        <f t="shared" si="85"/>
        <v>4205.4375</v>
      </c>
      <c r="BF43" s="266">
        <f t="shared" si="62"/>
        <v>2017</v>
      </c>
      <c r="BG43" s="267">
        <f t="shared" si="63"/>
        <v>2109</v>
      </c>
      <c r="BH43" s="267">
        <f t="shared" si="64"/>
        <v>2215</v>
      </c>
      <c r="BI43" s="267">
        <f t="shared" si="65"/>
        <v>2326</v>
      </c>
      <c r="BJ43" s="267">
        <f t="shared" si="66"/>
        <v>2392</v>
      </c>
      <c r="BK43" s="268">
        <f t="shared" si="86"/>
        <v>2461</v>
      </c>
      <c r="BL43" s="252">
        <v>3850</v>
      </c>
      <c r="BM43" s="235">
        <f t="shared" si="87"/>
        <v>4139</v>
      </c>
      <c r="BN43" s="235">
        <f t="shared" si="88"/>
        <v>4346</v>
      </c>
      <c r="BO43" s="235">
        <f t="shared" si="89"/>
        <v>4564</v>
      </c>
      <c r="BP43" s="235">
        <f t="shared" si="90"/>
        <v>4679</v>
      </c>
      <c r="BQ43" s="236">
        <f t="shared" si="91"/>
        <v>4796</v>
      </c>
      <c r="BR43" s="237">
        <f t="shared" si="108"/>
        <v>2253</v>
      </c>
      <c r="BS43" s="235">
        <f t="shared" si="108"/>
        <v>2422</v>
      </c>
      <c r="BT43" s="235">
        <f t="shared" si="108"/>
        <v>2543</v>
      </c>
      <c r="BU43" s="235">
        <f t="shared" si="108"/>
        <v>2670</v>
      </c>
      <c r="BV43" s="235">
        <f t="shared" si="108"/>
        <v>2738</v>
      </c>
      <c r="BW43" s="236">
        <f t="shared" si="92"/>
        <v>2806</v>
      </c>
      <c r="BX43" s="246">
        <v>1.54</v>
      </c>
      <c r="BY43" s="278">
        <f t="shared" si="93"/>
        <v>1.6555</v>
      </c>
      <c r="BZ43" s="278">
        <f t="shared" si="94"/>
        <v>1.738275</v>
      </c>
      <c r="CA43" s="278">
        <f t="shared" si="95"/>
        <v>1.8251887500000001</v>
      </c>
      <c r="CB43" s="278">
        <f t="shared" si="96"/>
        <v>1.8708184687500002</v>
      </c>
      <c r="CC43" s="279">
        <f t="shared" si="97"/>
        <v>1.9175889304687503</v>
      </c>
    </row>
    <row r="44" spans="1:81" x14ac:dyDescent="0.2">
      <c r="A44" s="830"/>
      <c r="B44" s="222" t="s">
        <v>144</v>
      </c>
      <c r="C44" s="299" t="s">
        <v>135</v>
      </c>
      <c r="D44" s="296">
        <v>1490</v>
      </c>
      <c r="E44" s="91">
        <v>1602</v>
      </c>
      <c r="F44" s="91">
        <v>1682</v>
      </c>
      <c r="G44" s="91">
        <v>1766</v>
      </c>
      <c r="H44" s="91">
        <v>1854</v>
      </c>
      <c r="I44" s="232">
        <v>1947</v>
      </c>
      <c r="J44" s="316">
        <f t="shared" si="68"/>
        <v>1046</v>
      </c>
      <c r="K44" s="313">
        <f t="shared" si="98"/>
        <v>1124</v>
      </c>
      <c r="L44" s="313">
        <f t="shared" si="99"/>
        <v>1180</v>
      </c>
      <c r="M44" s="313">
        <f t="shared" si="100"/>
        <v>1239</v>
      </c>
      <c r="N44" s="313">
        <f t="shared" si="101"/>
        <v>1301</v>
      </c>
      <c r="O44" s="317">
        <f t="shared" si="102"/>
        <v>1366</v>
      </c>
      <c r="P44" s="257">
        <f t="shared" si="69"/>
        <v>1862.5</v>
      </c>
      <c r="Q44" s="248">
        <f t="shared" si="70"/>
        <v>2002.5</v>
      </c>
      <c r="R44" s="248">
        <f t="shared" si="71"/>
        <v>2102.5</v>
      </c>
      <c r="S44" s="248">
        <f t="shared" si="72"/>
        <v>2207.5</v>
      </c>
      <c r="T44" s="248">
        <f t="shared" si="73"/>
        <v>2317.5</v>
      </c>
      <c r="U44" s="258">
        <f t="shared" si="74"/>
        <v>2433.75</v>
      </c>
      <c r="V44" s="237">
        <f t="shared" si="44"/>
        <v>1090</v>
      </c>
      <c r="W44" s="235">
        <f t="shared" si="45"/>
        <v>1172</v>
      </c>
      <c r="X44" s="235">
        <f t="shared" si="46"/>
        <v>1230</v>
      </c>
      <c r="Y44" s="235">
        <f t="shared" si="47"/>
        <v>1292</v>
      </c>
      <c r="Z44" s="235">
        <f t="shared" si="48"/>
        <v>1356</v>
      </c>
      <c r="AA44" s="236">
        <f t="shared" si="75"/>
        <v>1424</v>
      </c>
      <c r="AB44" s="263">
        <f t="shared" si="76"/>
        <v>2427.5</v>
      </c>
      <c r="AC44" s="264">
        <f t="shared" si="103"/>
        <v>2509.875</v>
      </c>
      <c r="AD44" s="264">
        <f t="shared" si="104"/>
        <v>2635.375</v>
      </c>
      <c r="AE44" s="264">
        <f t="shared" si="105"/>
        <v>2767.125</v>
      </c>
      <c r="AF44" s="264">
        <f t="shared" si="106"/>
        <v>2877.625</v>
      </c>
      <c r="AG44" s="265">
        <f t="shared" si="107"/>
        <v>2993.3125</v>
      </c>
      <c r="AH44" s="266">
        <f t="shared" si="50"/>
        <v>1421</v>
      </c>
      <c r="AI44" s="267">
        <f t="shared" si="51"/>
        <v>1469</v>
      </c>
      <c r="AJ44" s="267">
        <f t="shared" si="52"/>
        <v>1542</v>
      </c>
      <c r="AK44" s="267">
        <f t="shared" si="53"/>
        <v>1619</v>
      </c>
      <c r="AL44" s="267">
        <f t="shared" si="54"/>
        <v>1684</v>
      </c>
      <c r="AM44" s="268">
        <f t="shared" si="82"/>
        <v>1752</v>
      </c>
      <c r="AN44" s="257">
        <f t="shared" si="83"/>
        <v>2899.375</v>
      </c>
      <c r="AO44" s="259">
        <f t="shared" si="83"/>
        <v>3017.25</v>
      </c>
      <c r="AP44" s="259">
        <f t="shared" si="83"/>
        <v>3168.25</v>
      </c>
      <c r="AQ44" s="259">
        <f t="shared" si="83"/>
        <v>3326.75</v>
      </c>
      <c r="AR44" s="259">
        <f t="shared" si="83"/>
        <v>3437.75</v>
      </c>
      <c r="AS44" s="275">
        <f t="shared" si="83"/>
        <v>3552.875</v>
      </c>
      <c r="AT44" s="237">
        <f t="shared" si="56"/>
        <v>1697</v>
      </c>
      <c r="AU44" s="235">
        <f t="shared" si="57"/>
        <v>1766</v>
      </c>
      <c r="AV44" s="235">
        <f t="shared" si="58"/>
        <v>1854</v>
      </c>
      <c r="AW44" s="235">
        <f t="shared" si="59"/>
        <v>1947</v>
      </c>
      <c r="AX44" s="235">
        <f t="shared" si="60"/>
        <v>2012</v>
      </c>
      <c r="AY44" s="236">
        <f t="shared" si="84"/>
        <v>2079</v>
      </c>
      <c r="AZ44" s="263">
        <f t="shared" si="85"/>
        <v>3371.25</v>
      </c>
      <c r="BA44" s="264">
        <f t="shared" si="85"/>
        <v>3524.625</v>
      </c>
      <c r="BB44" s="264">
        <f t="shared" si="85"/>
        <v>3701.125</v>
      </c>
      <c r="BC44" s="264">
        <f t="shared" si="85"/>
        <v>3886.375</v>
      </c>
      <c r="BD44" s="264">
        <f t="shared" si="85"/>
        <v>3997.875</v>
      </c>
      <c r="BE44" s="265">
        <f t="shared" si="85"/>
        <v>4112.4375</v>
      </c>
      <c r="BF44" s="266">
        <f t="shared" si="62"/>
        <v>1973</v>
      </c>
      <c r="BG44" s="267">
        <f t="shared" si="63"/>
        <v>2062</v>
      </c>
      <c r="BH44" s="267">
        <f t="shared" si="64"/>
        <v>2166</v>
      </c>
      <c r="BI44" s="267">
        <f t="shared" si="65"/>
        <v>2274</v>
      </c>
      <c r="BJ44" s="267">
        <f t="shared" si="66"/>
        <v>2339</v>
      </c>
      <c r="BK44" s="268">
        <f t="shared" si="86"/>
        <v>2406</v>
      </c>
      <c r="BL44" s="252">
        <v>3750</v>
      </c>
      <c r="BM44" s="235">
        <f t="shared" si="87"/>
        <v>4032</v>
      </c>
      <c r="BN44" s="235">
        <f t="shared" si="88"/>
        <v>4234</v>
      </c>
      <c r="BO44" s="235">
        <f t="shared" si="89"/>
        <v>4446</v>
      </c>
      <c r="BP44" s="235">
        <f t="shared" si="90"/>
        <v>4558</v>
      </c>
      <c r="BQ44" s="236">
        <f t="shared" si="91"/>
        <v>4672</v>
      </c>
      <c r="BR44" s="237">
        <f t="shared" si="108"/>
        <v>2194</v>
      </c>
      <c r="BS44" s="235">
        <f t="shared" si="108"/>
        <v>2359</v>
      </c>
      <c r="BT44" s="235">
        <f t="shared" si="108"/>
        <v>2477</v>
      </c>
      <c r="BU44" s="235">
        <f t="shared" si="108"/>
        <v>2601</v>
      </c>
      <c r="BV44" s="235">
        <f t="shared" si="108"/>
        <v>2667</v>
      </c>
      <c r="BW44" s="236">
        <f t="shared" si="92"/>
        <v>2734</v>
      </c>
      <c r="BX44" s="246">
        <v>1.5</v>
      </c>
      <c r="BY44" s="278">
        <f t="shared" si="93"/>
        <v>1.6125</v>
      </c>
      <c r="BZ44" s="278">
        <f t="shared" si="94"/>
        <v>1.693125</v>
      </c>
      <c r="CA44" s="278">
        <f t="shared" si="95"/>
        <v>1.7777812500000001</v>
      </c>
      <c r="CB44" s="278">
        <f t="shared" si="96"/>
        <v>1.82222578125</v>
      </c>
      <c r="CC44" s="279">
        <f t="shared" si="97"/>
        <v>1.8677814257812499</v>
      </c>
    </row>
    <row r="45" spans="1:81" x14ac:dyDescent="0.2">
      <c r="A45" s="830"/>
      <c r="B45" s="222" t="s">
        <v>143</v>
      </c>
      <c r="C45" s="299" t="s">
        <v>135</v>
      </c>
      <c r="D45" s="296">
        <v>1470</v>
      </c>
      <c r="E45" s="91">
        <v>1580</v>
      </c>
      <c r="F45" s="91">
        <v>1659</v>
      </c>
      <c r="G45" s="91">
        <v>1742</v>
      </c>
      <c r="H45" s="91">
        <v>1829</v>
      </c>
      <c r="I45" s="232">
        <v>1921</v>
      </c>
      <c r="J45" s="316">
        <f t="shared" si="68"/>
        <v>1032</v>
      </c>
      <c r="K45" s="313">
        <f t="shared" si="98"/>
        <v>1109</v>
      </c>
      <c r="L45" s="313">
        <f t="shared" si="99"/>
        <v>1164</v>
      </c>
      <c r="M45" s="313">
        <f t="shared" si="100"/>
        <v>1222</v>
      </c>
      <c r="N45" s="313">
        <f t="shared" si="101"/>
        <v>1283</v>
      </c>
      <c r="O45" s="317">
        <f t="shared" si="102"/>
        <v>1348</v>
      </c>
      <c r="P45" s="257">
        <f t="shared" si="69"/>
        <v>1837.5</v>
      </c>
      <c r="Q45" s="248">
        <f t="shared" si="70"/>
        <v>1975</v>
      </c>
      <c r="R45" s="248">
        <f t="shared" si="71"/>
        <v>2073.75</v>
      </c>
      <c r="S45" s="248">
        <f t="shared" si="72"/>
        <v>2177.5</v>
      </c>
      <c r="T45" s="248">
        <f t="shared" si="73"/>
        <v>2286.25</v>
      </c>
      <c r="U45" s="258">
        <f t="shared" si="74"/>
        <v>2401.25</v>
      </c>
      <c r="V45" s="237">
        <f t="shared" si="44"/>
        <v>1075</v>
      </c>
      <c r="W45" s="235">
        <f t="shared" si="45"/>
        <v>1156</v>
      </c>
      <c r="X45" s="235">
        <f t="shared" si="46"/>
        <v>1214</v>
      </c>
      <c r="Y45" s="235">
        <f t="shared" si="47"/>
        <v>1274</v>
      </c>
      <c r="Z45" s="235">
        <f t="shared" si="48"/>
        <v>1338</v>
      </c>
      <c r="AA45" s="236">
        <f t="shared" si="75"/>
        <v>1405</v>
      </c>
      <c r="AB45" s="263">
        <f t="shared" si="76"/>
        <v>2370</v>
      </c>
      <c r="AC45" s="264">
        <f t="shared" si="103"/>
        <v>2448.75</v>
      </c>
      <c r="AD45" s="264">
        <f t="shared" si="104"/>
        <v>2571.3125</v>
      </c>
      <c r="AE45" s="264">
        <f t="shared" si="105"/>
        <v>2700.125</v>
      </c>
      <c r="AF45" s="264">
        <f t="shared" si="106"/>
        <v>2808.4375</v>
      </c>
      <c r="AG45" s="265">
        <f t="shared" si="107"/>
        <v>2922.1875</v>
      </c>
      <c r="AH45" s="266">
        <f t="shared" si="50"/>
        <v>1387</v>
      </c>
      <c r="AI45" s="267">
        <f t="shared" si="51"/>
        <v>1433</v>
      </c>
      <c r="AJ45" s="267">
        <f t="shared" si="52"/>
        <v>1505</v>
      </c>
      <c r="AK45" s="267">
        <f t="shared" si="53"/>
        <v>1580</v>
      </c>
      <c r="AL45" s="267">
        <f t="shared" si="54"/>
        <v>1643</v>
      </c>
      <c r="AM45" s="268">
        <f t="shared" si="82"/>
        <v>1710</v>
      </c>
      <c r="AN45" s="257">
        <f t="shared" si="83"/>
        <v>2810.625</v>
      </c>
      <c r="AO45" s="259">
        <f t="shared" si="83"/>
        <v>2922.5</v>
      </c>
      <c r="AP45" s="259">
        <f t="shared" si="83"/>
        <v>3068.875</v>
      </c>
      <c r="AQ45" s="259">
        <f t="shared" si="83"/>
        <v>3222.75</v>
      </c>
      <c r="AR45" s="259">
        <f t="shared" si="83"/>
        <v>3330.625</v>
      </c>
      <c r="AS45" s="275">
        <f t="shared" si="83"/>
        <v>3443.125</v>
      </c>
      <c r="AT45" s="237">
        <f t="shared" si="56"/>
        <v>1645</v>
      </c>
      <c r="AU45" s="235">
        <f t="shared" si="57"/>
        <v>1710</v>
      </c>
      <c r="AV45" s="235">
        <f t="shared" si="58"/>
        <v>1796</v>
      </c>
      <c r="AW45" s="235">
        <f t="shared" si="59"/>
        <v>1886</v>
      </c>
      <c r="AX45" s="235">
        <f t="shared" si="60"/>
        <v>1949</v>
      </c>
      <c r="AY45" s="236">
        <f t="shared" si="84"/>
        <v>2015</v>
      </c>
      <c r="AZ45" s="263">
        <f t="shared" si="85"/>
        <v>3251.25</v>
      </c>
      <c r="BA45" s="264">
        <f t="shared" si="85"/>
        <v>3396.25</v>
      </c>
      <c r="BB45" s="264">
        <f t="shared" si="85"/>
        <v>3566.4375</v>
      </c>
      <c r="BC45" s="264">
        <f t="shared" si="85"/>
        <v>3745.375</v>
      </c>
      <c r="BD45" s="264">
        <f t="shared" si="85"/>
        <v>3852.8125</v>
      </c>
      <c r="BE45" s="265">
        <f t="shared" si="85"/>
        <v>3964.0625</v>
      </c>
      <c r="BF45" s="266">
        <f t="shared" si="62"/>
        <v>1902</v>
      </c>
      <c r="BG45" s="267">
        <f t="shared" si="63"/>
        <v>1987</v>
      </c>
      <c r="BH45" s="267">
        <f t="shared" si="64"/>
        <v>2087</v>
      </c>
      <c r="BI45" s="267">
        <f t="shared" si="65"/>
        <v>2192</v>
      </c>
      <c r="BJ45" s="267">
        <f t="shared" si="66"/>
        <v>2254</v>
      </c>
      <c r="BK45" s="268">
        <f t="shared" si="86"/>
        <v>2319</v>
      </c>
      <c r="BL45" s="252">
        <v>3600</v>
      </c>
      <c r="BM45" s="235">
        <f t="shared" si="87"/>
        <v>3870</v>
      </c>
      <c r="BN45" s="235">
        <f t="shared" si="88"/>
        <v>4064</v>
      </c>
      <c r="BO45" s="235">
        <f t="shared" si="89"/>
        <v>4268</v>
      </c>
      <c r="BP45" s="235">
        <f t="shared" si="90"/>
        <v>4375</v>
      </c>
      <c r="BQ45" s="236">
        <f t="shared" si="91"/>
        <v>4485</v>
      </c>
      <c r="BR45" s="237">
        <f t="shared" si="108"/>
        <v>2106</v>
      </c>
      <c r="BS45" s="235">
        <f t="shared" si="108"/>
        <v>2264</v>
      </c>
      <c r="BT45" s="235">
        <f t="shared" si="108"/>
        <v>2378</v>
      </c>
      <c r="BU45" s="235">
        <f t="shared" si="108"/>
        <v>2497</v>
      </c>
      <c r="BV45" s="235">
        <f t="shared" si="108"/>
        <v>2560</v>
      </c>
      <c r="BW45" s="236">
        <f t="shared" si="92"/>
        <v>2624</v>
      </c>
      <c r="BX45" s="246">
        <v>1.44</v>
      </c>
      <c r="BY45" s="278">
        <f t="shared" si="93"/>
        <v>1.548</v>
      </c>
      <c r="BZ45" s="278">
        <f t="shared" si="94"/>
        <v>1.6254</v>
      </c>
      <c r="CA45" s="278">
        <f t="shared" si="95"/>
        <v>1.7066699999999999</v>
      </c>
      <c r="CB45" s="278">
        <f t="shared" si="96"/>
        <v>1.7493367499999999</v>
      </c>
      <c r="CC45" s="279">
        <f t="shared" si="97"/>
        <v>1.7930701687499999</v>
      </c>
    </row>
    <row r="46" spans="1:81" x14ac:dyDescent="0.2">
      <c r="A46" s="830"/>
      <c r="B46" s="222" t="s">
        <v>146</v>
      </c>
      <c r="C46" s="299" t="s">
        <v>135</v>
      </c>
      <c r="D46" s="297">
        <v>1450</v>
      </c>
      <c r="E46" s="91">
        <v>1559</v>
      </c>
      <c r="F46" s="91">
        <v>1637</v>
      </c>
      <c r="G46" s="91">
        <v>1719</v>
      </c>
      <c r="H46" s="91">
        <v>1804</v>
      </c>
      <c r="I46" s="232">
        <v>1895</v>
      </c>
      <c r="J46" s="316">
        <f t="shared" si="68"/>
        <v>1018</v>
      </c>
      <c r="K46" s="313">
        <f t="shared" si="98"/>
        <v>1094</v>
      </c>
      <c r="L46" s="313">
        <f t="shared" si="99"/>
        <v>1149</v>
      </c>
      <c r="M46" s="313">
        <f t="shared" si="100"/>
        <v>1206</v>
      </c>
      <c r="N46" s="313">
        <f t="shared" si="101"/>
        <v>1266</v>
      </c>
      <c r="O46" s="317">
        <f t="shared" si="102"/>
        <v>1330</v>
      </c>
      <c r="P46" s="257">
        <f t="shared" si="69"/>
        <v>1812.5</v>
      </c>
      <c r="Q46" s="248">
        <f t="shared" si="70"/>
        <v>1948.75</v>
      </c>
      <c r="R46" s="248">
        <f t="shared" si="71"/>
        <v>2046.25</v>
      </c>
      <c r="S46" s="248">
        <f t="shared" si="72"/>
        <v>2148.75</v>
      </c>
      <c r="T46" s="248">
        <f t="shared" si="73"/>
        <v>2255</v>
      </c>
      <c r="U46" s="258">
        <f t="shared" si="74"/>
        <v>2368.75</v>
      </c>
      <c r="V46" s="237">
        <f t="shared" si="44"/>
        <v>1061</v>
      </c>
      <c r="W46" s="235">
        <f t="shared" si="45"/>
        <v>1141</v>
      </c>
      <c r="X46" s="235">
        <f t="shared" si="46"/>
        <v>1198</v>
      </c>
      <c r="Y46" s="235">
        <f t="shared" si="47"/>
        <v>1258</v>
      </c>
      <c r="Z46" s="235">
        <f t="shared" si="48"/>
        <v>1320</v>
      </c>
      <c r="AA46" s="236">
        <f t="shared" si="75"/>
        <v>1386</v>
      </c>
      <c r="AB46" s="263">
        <f t="shared" si="76"/>
        <v>2337.5</v>
      </c>
      <c r="AC46" s="264">
        <f t="shared" si="103"/>
        <v>2415.8125</v>
      </c>
      <c r="AD46" s="264">
        <f t="shared" si="104"/>
        <v>2536.6875</v>
      </c>
      <c r="AE46" s="264">
        <f t="shared" si="105"/>
        <v>2663.8125</v>
      </c>
      <c r="AF46" s="264">
        <f t="shared" si="106"/>
        <v>2770</v>
      </c>
      <c r="AG46" s="265">
        <f t="shared" si="107"/>
        <v>2882.3125</v>
      </c>
      <c r="AH46" s="266">
        <f t="shared" si="50"/>
        <v>1368</v>
      </c>
      <c r="AI46" s="267">
        <f t="shared" si="51"/>
        <v>1414</v>
      </c>
      <c r="AJ46" s="267">
        <f t="shared" si="52"/>
        <v>1484</v>
      </c>
      <c r="AK46" s="267">
        <f t="shared" si="53"/>
        <v>1559</v>
      </c>
      <c r="AL46" s="267">
        <f t="shared" si="54"/>
        <v>1621</v>
      </c>
      <c r="AM46" s="268">
        <f t="shared" si="82"/>
        <v>1687</v>
      </c>
      <c r="AN46" s="257">
        <f t="shared" si="83"/>
        <v>2771.875</v>
      </c>
      <c r="AO46" s="259">
        <f t="shared" si="83"/>
        <v>2882.875</v>
      </c>
      <c r="AP46" s="259">
        <f t="shared" si="83"/>
        <v>3027.125</v>
      </c>
      <c r="AQ46" s="259">
        <f t="shared" si="83"/>
        <v>3178.875</v>
      </c>
      <c r="AR46" s="259">
        <f t="shared" si="83"/>
        <v>3285</v>
      </c>
      <c r="AS46" s="275">
        <f t="shared" si="83"/>
        <v>3395.875</v>
      </c>
      <c r="AT46" s="237">
        <f t="shared" si="56"/>
        <v>1622</v>
      </c>
      <c r="AU46" s="235">
        <f t="shared" si="57"/>
        <v>1687</v>
      </c>
      <c r="AV46" s="235">
        <f t="shared" si="58"/>
        <v>1771</v>
      </c>
      <c r="AW46" s="235">
        <f t="shared" si="59"/>
        <v>1860</v>
      </c>
      <c r="AX46" s="235">
        <f t="shared" si="60"/>
        <v>1922</v>
      </c>
      <c r="AY46" s="236">
        <f t="shared" si="84"/>
        <v>1987</v>
      </c>
      <c r="AZ46" s="263">
        <f t="shared" si="85"/>
        <v>3206.25</v>
      </c>
      <c r="BA46" s="264">
        <f t="shared" si="85"/>
        <v>3349.9375</v>
      </c>
      <c r="BB46" s="264">
        <f t="shared" si="85"/>
        <v>3517.5625</v>
      </c>
      <c r="BC46" s="264">
        <f t="shared" si="85"/>
        <v>3693.9375</v>
      </c>
      <c r="BD46" s="264">
        <f t="shared" si="85"/>
        <v>3800</v>
      </c>
      <c r="BE46" s="265">
        <f t="shared" si="85"/>
        <v>3909.4375</v>
      </c>
      <c r="BF46" s="266">
        <f t="shared" si="62"/>
        <v>1876</v>
      </c>
      <c r="BG46" s="267">
        <f t="shared" si="63"/>
        <v>1960</v>
      </c>
      <c r="BH46" s="267">
        <f t="shared" si="64"/>
        <v>2058</v>
      </c>
      <c r="BI46" s="267">
        <f t="shared" si="65"/>
        <v>2161</v>
      </c>
      <c r="BJ46" s="267">
        <f t="shared" si="66"/>
        <v>2223</v>
      </c>
      <c r="BK46" s="268">
        <f t="shared" si="86"/>
        <v>2288</v>
      </c>
      <c r="BL46" s="252">
        <v>3550</v>
      </c>
      <c r="BM46" s="235">
        <f t="shared" si="87"/>
        <v>3817</v>
      </c>
      <c r="BN46" s="235">
        <f t="shared" si="88"/>
        <v>4008</v>
      </c>
      <c r="BO46" s="235">
        <f t="shared" si="89"/>
        <v>4209</v>
      </c>
      <c r="BP46" s="235">
        <f t="shared" si="90"/>
        <v>4315</v>
      </c>
      <c r="BQ46" s="236">
        <f t="shared" si="91"/>
        <v>4423</v>
      </c>
      <c r="BR46" s="237">
        <f t="shared" si="108"/>
        <v>2077</v>
      </c>
      <c r="BS46" s="235">
        <f t="shared" si="108"/>
        <v>2233</v>
      </c>
      <c r="BT46" s="235">
        <f t="shared" si="108"/>
        <v>2345</v>
      </c>
      <c r="BU46" s="235">
        <f t="shared" si="108"/>
        <v>2463</v>
      </c>
      <c r="BV46" s="235">
        <f t="shared" si="108"/>
        <v>2525</v>
      </c>
      <c r="BW46" s="236">
        <f t="shared" si="92"/>
        <v>2588</v>
      </c>
      <c r="BX46" s="246">
        <v>1.42</v>
      </c>
      <c r="BY46" s="278">
        <f t="shared" si="93"/>
        <v>1.5265</v>
      </c>
      <c r="BZ46" s="278">
        <f t="shared" si="94"/>
        <v>1.6028249999999999</v>
      </c>
      <c r="CA46" s="278">
        <f t="shared" si="95"/>
        <v>1.68296625</v>
      </c>
      <c r="CB46" s="278">
        <f t="shared" si="96"/>
        <v>1.72504040625</v>
      </c>
      <c r="CC46" s="279">
        <f t="shared" si="97"/>
        <v>1.7681664164062501</v>
      </c>
    </row>
    <row r="47" spans="1:81" x14ac:dyDescent="0.2">
      <c r="A47" s="830">
        <v>15</v>
      </c>
      <c r="B47" s="222" t="s">
        <v>147</v>
      </c>
      <c r="C47" s="299" t="s">
        <v>135</v>
      </c>
      <c r="D47" s="297">
        <v>1450</v>
      </c>
      <c r="E47" s="91">
        <v>1559</v>
      </c>
      <c r="F47" s="91">
        <v>1637</v>
      </c>
      <c r="G47" s="91">
        <v>1719</v>
      </c>
      <c r="H47" s="91">
        <v>1804</v>
      </c>
      <c r="I47" s="232">
        <v>1895</v>
      </c>
      <c r="J47" s="316">
        <f t="shared" si="68"/>
        <v>1018</v>
      </c>
      <c r="K47" s="313">
        <f t="shared" si="98"/>
        <v>1094</v>
      </c>
      <c r="L47" s="313">
        <f t="shared" si="99"/>
        <v>1149</v>
      </c>
      <c r="M47" s="313">
        <f t="shared" si="100"/>
        <v>1206</v>
      </c>
      <c r="N47" s="313">
        <f t="shared" si="101"/>
        <v>1266</v>
      </c>
      <c r="O47" s="317">
        <f t="shared" si="102"/>
        <v>1330</v>
      </c>
      <c r="P47" s="257">
        <f t="shared" si="69"/>
        <v>1812.5</v>
      </c>
      <c r="Q47" s="248">
        <f t="shared" si="70"/>
        <v>1948.75</v>
      </c>
      <c r="R47" s="248">
        <f t="shared" si="71"/>
        <v>2046.25</v>
      </c>
      <c r="S47" s="248">
        <f t="shared" si="72"/>
        <v>2148.75</v>
      </c>
      <c r="T47" s="248">
        <f t="shared" si="73"/>
        <v>2255</v>
      </c>
      <c r="U47" s="258">
        <f t="shared" si="74"/>
        <v>2368.75</v>
      </c>
      <c r="V47" s="237">
        <f t="shared" si="44"/>
        <v>1061</v>
      </c>
      <c r="W47" s="235">
        <f t="shared" si="45"/>
        <v>1141</v>
      </c>
      <c r="X47" s="235">
        <f t="shared" si="46"/>
        <v>1198</v>
      </c>
      <c r="Y47" s="235">
        <f t="shared" si="47"/>
        <v>1258</v>
      </c>
      <c r="Z47" s="235">
        <f t="shared" si="48"/>
        <v>1320</v>
      </c>
      <c r="AA47" s="236">
        <f t="shared" si="75"/>
        <v>1386</v>
      </c>
      <c r="AB47" s="263">
        <f t="shared" si="76"/>
        <v>2081.25</v>
      </c>
      <c r="AC47" s="264">
        <f t="shared" si="103"/>
        <v>2140.3125</v>
      </c>
      <c r="AD47" s="264">
        <f t="shared" si="104"/>
        <v>2247.4375</v>
      </c>
      <c r="AE47" s="264">
        <f t="shared" si="105"/>
        <v>2360.0625</v>
      </c>
      <c r="AF47" s="264">
        <f t="shared" si="106"/>
        <v>2458.5</v>
      </c>
      <c r="AG47" s="265">
        <f t="shared" si="107"/>
        <v>2563.0625</v>
      </c>
      <c r="AH47" s="266">
        <f t="shared" si="50"/>
        <v>1218</v>
      </c>
      <c r="AI47" s="267">
        <f t="shared" si="51"/>
        <v>1253</v>
      </c>
      <c r="AJ47" s="267">
        <f t="shared" si="52"/>
        <v>1315</v>
      </c>
      <c r="AK47" s="267">
        <f t="shared" si="53"/>
        <v>1381</v>
      </c>
      <c r="AL47" s="267">
        <f t="shared" si="54"/>
        <v>1439</v>
      </c>
      <c r="AM47" s="268">
        <f t="shared" si="82"/>
        <v>1500</v>
      </c>
      <c r="AN47" s="257">
        <f t="shared" si="83"/>
        <v>2259.375</v>
      </c>
      <c r="AO47" s="259">
        <f t="shared" si="83"/>
        <v>2331.875</v>
      </c>
      <c r="AP47" s="259">
        <f t="shared" si="83"/>
        <v>2448.625</v>
      </c>
      <c r="AQ47" s="259">
        <f t="shared" si="83"/>
        <v>2571.375</v>
      </c>
      <c r="AR47" s="259">
        <f t="shared" si="83"/>
        <v>2662</v>
      </c>
      <c r="AS47" s="275">
        <f t="shared" si="83"/>
        <v>2757.375</v>
      </c>
      <c r="AT47" s="237">
        <f t="shared" si="56"/>
        <v>1322</v>
      </c>
      <c r="AU47" s="235">
        <f t="shared" si="57"/>
        <v>1365</v>
      </c>
      <c r="AV47" s="235">
        <f t="shared" si="58"/>
        <v>1433</v>
      </c>
      <c r="AW47" s="235">
        <f t="shared" si="59"/>
        <v>1505</v>
      </c>
      <c r="AX47" s="235">
        <f t="shared" si="60"/>
        <v>1558</v>
      </c>
      <c r="AY47" s="236">
        <f t="shared" si="84"/>
        <v>1614</v>
      </c>
      <c r="AZ47" s="263">
        <f t="shared" si="85"/>
        <v>2437.5</v>
      </c>
      <c r="BA47" s="264">
        <f t="shared" si="85"/>
        <v>2523.4375</v>
      </c>
      <c r="BB47" s="264">
        <f t="shared" si="85"/>
        <v>2649.8125</v>
      </c>
      <c r="BC47" s="264">
        <f t="shared" si="85"/>
        <v>2782.6875</v>
      </c>
      <c r="BD47" s="264">
        <f t="shared" si="85"/>
        <v>2865.5</v>
      </c>
      <c r="BE47" s="265">
        <f t="shared" si="85"/>
        <v>2951.6875</v>
      </c>
      <c r="BF47" s="266">
        <f t="shared" si="62"/>
        <v>1426</v>
      </c>
      <c r="BG47" s="267">
        <f t="shared" si="63"/>
        <v>1477</v>
      </c>
      <c r="BH47" s="267">
        <f t="shared" si="64"/>
        <v>1551</v>
      </c>
      <c r="BI47" s="267">
        <f t="shared" si="65"/>
        <v>1628</v>
      </c>
      <c r="BJ47" s="267">
        <f t="shared" si="66"/>
        <v>1677</v>
      </c>
      <c r="BK47" s="268">
        <f t="shared" si="86"/>
        <v>1727</v>
      </c>
      <c r="BL47" s="252">
        <v>2525</v>
      </c>
      <c r="BM47" s="235">
        <f t="shared" si="87"/>
        <v>2715</v>
      </c>
      <c r="BN47" s="235">
        <f t="shared" si="88"/>
        <v>2851</v>
      </c>
      <c r="BO47" s="235">
        <f t="shared" si="89"/>
        <v>2994</v>
      </c>
      <c r="BP47" s="235">
        <f t="shared" si="90"/>
        <v>3069</v>
      </c>
      <c r="BQ47" s="236">
        <f t="shared" si="91"/>
        <v>3146</v>
      </c>
      <c r="BR47" s="237">
        <f t="shared" si="108"/>
        <v>1478</v>
      </c>
      <c r="BS47" s="235">
        <f t="shared" si="108"/>
        <v>1589</v>
      </c>
      <c r="BT47" s="235">
        <f t="shared" si="108"/>
        <v>1668</v>
      </c>
      <c r="BU47" s="235">
        <f t="shared" si="108"/>
        <v>1752</v>
      </c>
      <c r="BV47" s="235">
        <f t="shared" si="108"/>
        <v>1796</v>
      </c>
      <c r="BW47" s="236">
        <f t="shared" si="92"/>
        <v>1841</v>
      </c>
      <c r="BX47" s="246">
        <v>1.01</v>
      </c>
      <c r="BY47" s="278">
        <f t="shared" si="93"/>
        <v>1.08575</v>
      </c>
      <c r="BZ47" s="278">
        <f t="shared" si="94"/>
        <v>1.1400375</v>
      </c>
      <c r="CA47" s="278">
        <f t="shared" si="95"/>
        <v>1.1970393750000001</v>
      </c>
      <c r="CB47" s="278">
        <f t="shared" si="96"/>
        <v>1.2269653593750001</v>
      </c>
      <c r="CC47" s="279">
        <f t="shared" si="97"/>
        <v>1.2576394933593751</v>
      </c>
    </row>
    <row r="48" spans="1:81" ht="15" customHeight="1" thickBot="1" x14ac:dyDescent="0.25">
      <c r="A48" s="831"/>
      <c r="B48" s="291" t="s">
        <v>142</v>
      </c>
      <c r="C48" s="300" t="s">
        <v>135</v>
      </c>
      <c r="D48" s="298">
        <v>1450</v>
      </c>
      <c r="E48" s="292">
        <v>1559</v>
      </c>
      <c r="F48" s="292">
        <v>1637</v>
      </c>
      <c r="G48" s="292">
        <v>1719</v>
      </c>
      <c r="H48" s="292">
        <v>1804</v>
      </c>
      <c r="I48" s="293">
        <v>1895</v>
      </c>
      <c r="J48" s="318">
        <f t="shared" si="68"/>
        <v>1018</v>
      </c>
      <c r="K48" s="319">
        <f t="shared" si="98"/>
        <v>1094</v>
      </c>
      <c r="L48" s="319">
        <f t="shared" si="99"/>
        <v>1149</v>
      </c>
      <c r="M48" s="319">
        <f t="shared" si="100"/>
        <v>1206</v>
      </c>
      <c r="N48" s="319">
        <f t="shared" si="101"/>
        <v>1266</v>
      </c>
      <c r="O48" s="320">
        <f t="shared" si="102"/>
        <v>1330</v>
      </c>
      <c r="P48" s="260">
        <f t="shared" si="69"/>
        <v>1812.5</v>
      </c>
      <c r="Q48" s="261">
        <f t="shared" si="70"/>
        <v>1948.75</v>
      </c>
      <c r="R48" s="261">
        <f t="shared" si="71"/>
        <v>2046.25</v>
      </c>
      <c r="S48" s="261">
        <f t="shared" si="72"/>
        <v>2148.75</v>
      </c>
      <c r="T48" s="261">
        <f t="shared" si="73"/>
        <v>2255</v>
      </c>
      <c r="U48" s="262">
        <f t="shared" si="74"/>
        <v>2368.75</v>
      </c>
      <c r="V48" s="240">
        <f t="shared" si="44"/>
        <v>1061</v>
      </c>
      <c r="W48" s="238">
        <f t="shared" si="45"/>
        <v>1141</v>
      </c>
      <c r="X48" s="238">
        <f t="shared" si="46"/>
        <v>1198</v>
      </c>
      <c r="Y48" s="238">
        <f t="shared" si="47"/>
        <v>1258</v>
      </c>
      <c r="Z48" s="238">
        <f t="shared" si="48"/>
        <v>1320</v>
      </c>
      <c r="AA48" s="239">
        <f t="shared" si="75"/>
        <v>1386</v>
      </c>
      <c r="AB48" s="269">
        <f t="shared" si="76"/>
        <v>2075</v>
      </c>
      <c r="AC48" s="270">
        <f t="shared" si="103"/>
        <v>2133.5625</v>
      </c>
      <c r="AD48" s="270">
        <f t="shared" si="104"/>
        <v>2240.4375</v>
      </c>
      <c r="AE48" s="270">
        <f t="shared" si="105"/>
        <v>2317.3125</v>
      </c>
      <c r="AF48" s="270">
        <f t="shared" si="106"/>
        <v>2414.75</v>
      </c>
      <c r="AG48" s="271">
        <f t="shared" si="107"/>
        <v>2518.3125</v>
      </c>
      <c r="AH48" s="272">
        <f t="shared" si="50"/>
        <v>1214</v>
      </c>
      <c r="AI48" s="273">
        <f t="shared" si="51"/>
        <v>1249</v>
      </c>
      <c r="AJ48" s="273">
        <f t="shared" si="52"/>
        <v>1311</v>
      </c>
      <c r="AK48" s="273">
        <f t="shared" si="53"/>
        <v>1356</v>
      </c>
      <c r="AL48" s="273">
        <f t="shared" si="54"/>
        <v>1413</v>
      </c>
      <c r="AM48" s="274">
        <f t="shared" si="82"/>
        <v>1474</v>
      </c>
      <c r="AN48" s="260">
        <f t="shared" si="83"/>
        <v>2246.875</v>
      </c>
      <c r="AO48" s="276">
        <f t="shared" si="83"/>
        <v>2318.375</v>
      </c>
      <c r="AP48" s="276">
        <f t="shared" si="83"/>
        <v>2434.625</v>
      </c>
      <c r="AQ48" s="276">
        <f t="shared" si="83"/>
        <v>2485.875</v>
      </c>
      <c r="AR48" s="276">
        <f t="shared" si="83"/>
        <v>2574.5</v>
      </c>
      <c r="AS48" s="277">
        <f t="shared" si="83"/>
        <v>2667.875</v>
      </c>
      <c r="AT48" s="240">
        <f t="shared" si="56"/>
        <v>1315</v>
      </c>
      <c r="AU48" s="238">
        <f t="shared" si="57"/>
        <v>1357</v>
      </c>
      <c r="AV48" s="238">
        <f t="shared" si="58"/>
        <v>1425</v>
      </c>
      <c r="AW48" s="238">
        <f t="shared" si="59"/>
        <v>1455</v>
      </c>
      <c r="AX48" s="238">
        <f t="shared" si="60"/>
        <v>1507</v>
      </c>
      <c r="AY48" s="239">
        <f t="shared" si="84"/>
        <v>1561</v>
      </c>
      <c r="AZ48" s="269">
        <f t="shared" si="85"/>
        <v>2418.75</v>
      </c>
      <c r="BA48" s="270">
        <f t="shared" si="85"/>
        <v>2503.1875</v>
      </c>
      <c r="BB48" s="270">
        <f t="shared" si="85"/>
        <v>2628.8125</v>
      </c>
      <c r="BC48" s="270">
        <f t="shared" si="85"/>
        <v>2654.4375</v>
      </c>
      <c r="BD48" s="270">
        <f t="shared" si="85"/>
        <v>2734.25</v>
      </c>
      <c r="BE48" s="271">
        <f t="shared" si="85"/>
        <v>2817.4375</v>
      </c>
      <c r="BF48" s="272">
        <f t="shared" si="62"/>
        <v>1415</v>
      </c>
      <c r="BG48" s="273">
        <f t="shared" si="63"/>
        <v>1465</v>
      </c>
      <c r="BH48" s="273">
        <f t="shared" si="64"/>
        <v>1538</v>
      </c>
      <c r="BI48" s="273">
        <f t="shared" si="65"/>
        <v>1553</v>
      </c>
      <c r="BJ48" s="273">
        <f t="shared" si="66"/>
        <v>1600</v>
      </c>
      <c r="BK48" s="274">
        <f t="shared" si="86"/>
        <v>1649</v>
      </c>
      <c r="BL48" s="253">
        <v>2500</v>
      </c>
      <c r="BM48" s="238">
        <f t="shared" si="87"/>
        <v>2688</v>
      </c>
      <c r="BN48" s="238">
        <f t="shared" si="88"/>
        <v>2823</v>
      </c>
      <c r="BO48" s="238">
        <f>ROUNDUP(BN48*$EP$8+BN48,0)</f>
        <v>2823</v>
      </c>
      <c r="BP48" s="238">
        <f t="shared" si="90"/>
        <v>2894</v>
      </c>
      <c r="BQ48" s="239">
        <f t="shared" si="91"/>
        <v>2967</v>
      </c>
      <c r="BR48" s="285">
        <f t="shared" si="108"/>
        <v>1463</v>
      </c>
      <c r="BS48" s="286">
        <f t="shared" si="108"/>
        <v>1573</v>
      </c>
      <c r="BT48" s="286">
        <f t="shared" si="108"/>
        <v>1652</v>
      </c>
      <c r="BU48" s="286">
        <f t="shared" si="108"/>
        <v>1652</v>
      </c>
      <c r="BV48" s="286">
        <f t="shared" si="108"/>
        <v>1693</v>
      </c>
      <c r="BW48" s="287">
        <f t="shared" si="92"/>
        <v>1736</v>
      </c>
      <c r="BX48" s="247">
        <v>1</v>
      </c>
      <c r="BY48" s="280">
        <f t="shared" si="93"/>
        <v>1.075</v>
      </c>
      <c r="BZ48" s="280">
        <f t="shared" si="94"/>
        <v>1.1287499999999999</v>
      </c>
      <c r="CA48" s="280">
        <f t="shared" si="95"/>
        <v>1.1851874999999998</v>
      </c>
      <c r="CB48" s="280">
        <f t="shared" si="96"/>
        <v>1.2148171874999998</v>
      </c>
      <c r="CC48" s="281">
        <f t="shared" si="97"/>
        <v>1.2451876171874998</v>
      </c>
    </row>
    <row r="49" spans="1:81" x14ac:dyDescent="0.2">
      <c r="P49" s="803" t="s">
        <v>45</v>
      </c>
      <c r="Q49" s="804"/>
      <c r="R49" s="804"/>
      <c r="S49" s="804"/>
      <c r="T49" s="805"/>
      <c r="U49" s="244">
        <f>ROUNDUP(2*$W$17/12,0)</f>
        <v>347</v>
      </c>
      <c r="V49" s="806" t="s">
        <v>49</v>
      </c>
      <c r="W49" s="806"/>
      <c r="X49" s="806"/>
      <c r="Y49" s="806"/>
      <c r="Z49" s="807"/>
      <c r="AA49" s="241">
        <f>ROUNDUP(U49*0.585,0)</f>
        <v>203</v>
      </c>
      <c r="AB49" s="803" t="s">
        <v>45</v>
      </c>
      <c r="AC49" s="804"/>
      <c r="AD49" s="804"/>
      <c r="AE49" s="804"/>
      <c r="AF49" s="805"/>
      <c r="AG49" s="244">
        <f>ROUNDUP(2*$AI$17/12,0)</f>
        <v>347</v>
      </c>
      <c r="AH49" s="808" t="s">
        <v>49</v>
      </c>
      <c r="AI49" s="806"/>
      <c r="AJ49" s="806"/>
      <c r="AK49" s="806"/>
      <c r="AL49" s="807"/>
      <c r="AM49" s="241">
        <f>ROUNDUP(AG49*0.585,0)</f>
        <v>203</v>
      </c>
      <c r="AN49" s="804" t="s">
        <v>45</v>
      </c>
      <c r="AO49" s="804"/>
      <c r="AP49" s="804"/>
      <c r="AQ49" s="804"/>
      <c r="AR49" s="805"/>
      <c r="AS49" s="244">
        <f>ROUNDUP(2*$AU$17/12,0)</f>
        <v>367</v>
      </c>
      <c r="AT49" s="806" t="s">
        <v>49</v>
      </c>
      <c r="AU49" s="806"/>
      <c r="AV49" s="806"/>
      <c r="AW49" s="806"/>
      <c r="AX49" s="807"/>
      <c r="AY49" s="250">
        <f>ROUNDUP(AS49*0.585,0)</f>
        <v>215</v>
      </c>
      <c r="AZ49" s="803" t="s">
        <v>45</v>
      </c>
      <c r="BA49" s="804"/>
      <c r="BB49" s="804"/>
      <c r="BC49" s="804"/>
      <c r="BD49" s="805"/>
      <c r="BE49" s="244">
        <f>ROUNDUP(2*$BG$17/12,0)</f>
        <v>392</v>
      </c>
      <c r="BF49" s="806" t="s">
        <v>49</v>
      </c>
      <c r="BG49" s="806"/>
      <c r="BH49" s="806"/>
      <c r="BI49" s="806"/>
      <c r="BJ49" s="807"/>
      <c r="BK49" s="250">
        <f>ROUNDUP(BE49*0.585,0)</f>
        <v>230</v>
      </c>
      <c r="BL49" s="803" t="s">
        <v>45</v>
      </c>
      <c r="BM49" s="804"/>
      <c r="BN49" s="804"/>
      <c r="BO49" s="804"/>
      <c r="BP49" s="805"/>
      <c r="BQ49" s="283">
        <f>ROUNDUP(2*$BS$17/12,0)</f>
        <v>417</v>
      </c>
      <c r="BR49" s="809" t="s">
        <v>49</v>
      </c>
      <c r="BS49" s="810"/>
      <c r="BT49" s="810"/>
      <c r="BU49" s="810"/>
      <c r="BV49" s="810"/>
      <c r="BW49" s="288">
        <f>ROUNDUP(BQ49*0.585,0)</f>
        <v>244</v>
      </c>
      <c r="BX49" s="242"/>
      <c r="BY49" s="242"/>
      <c r="BZ49" s="242"/>
      <c r="CA49" s="242"/>
      <c r="CB49" s="242"/>
      <c r="CC49" s="242"/>
    </row>
    <row r="50" spans="1:81" ht="15.75" thickBot="1" x14ac:dyDescent="0.25">
      <c r="P50" s="797" t="s">
        <v>172</v>
      </c>
      <c r="Q50" s="798"/>
      <c r="R50" s="798"/>
      <c r="S50" s="798"/>
      <c r="T50" s="799"/>
      <c r="U50" s="245">
        <v>1450</v>
      </c>
      <c r="V50" s="795" t="s">
        <v>48</v>
      </c>
      <c r="W50" s="795"/>
      <c r="X50" s="795"/>
      <c r="Y50" s="795"/>
      <c r="Z50" s="796"/>
      <c r="AA50" s="243">
        <f>U50-U50/10</f>
        <v>1305</v>
      </c>
      <c r="AB50" s="797" t="s">
        <v>172</v>
      </c>
      <c r="AC50" s="798"/>
      <c r="AD50" s="798"/>
      <c r="AE50" s="798"/>
      <c r="AF50" s="799"/>
      <c r="AG50" s="245">
        <v>1450</v>
      </c>
      <c r="AH50" s="802" t="s">
        <v>48</v>
      </c>
      <c r="AI50" s="795"/>
      <c r="AJ50" s="795"/>
      <c r="AK50" s="795"/>
      <c r="AL50" s="796"/>
      <c r="AM50" s="243">
        <f>AG50-AG50/10</f>
        <v>1305</v>
      </c>
      <c r="AN50" s="797" t="s">
        <v>172</v>
      </c>
      <c r="AO50" s="798"/>
      <c r="AP50" s="798"/>
      <c r="AQ50" s="798"/>
      <c r="AR50" s="799"/>
      <c r="AS50" s="245">
        <v>1450</v>
      </c>
      <c r="AT50" s="795" t="s">
        <v>48</v>
      </c>
      <c r="AU50" s="795"/>
      <c r="AV50" s="795"/>
      <c r="AW50" s="795"/>
      <c r="AX50" s="796"/>
      <c r="AY50" s="243">
        <f>AS50-AS50/10</f>
        <v>1305</v>
      </c>
      <c r="AZ50" s="797" t="s">
        <v>46</v>
      </c>
      <c r="BA50" s="798"/>
      <c r="BB50" s="798"/>
      <c r="BC50" s="798"/>
      <c r="BD50" s="799"/>
      <c r="BE50" s="245">
        <f>ROUNDUP($BG$17/12,0)</f>
        <v>196</v>
      </c>
      <c r="BF50" s="795" t="s">
        <v>48</v>
      </c>
      <c r="BG50" s="795"/>
      <c r="BH50" s="795"/>
      <c r="BI50" s="795"/>
      <c r="BJ50" s="796"/>
      <c r="BK50" s="251">
        <f>ROUNDUP(BE50*0.585,0)</f>
        <v>115</v>
      </c>
      <c r="BL50" s="797" t="s">
        <v>46</v>
      </c>
      <c r="BM50" s="798"/>
      <c r="BN50" s="798"/>
      <c r="BO50" s="798"/>
      <c r="BP50" s="799"/>
      <c r="BQ50" s="284">
        <f>ROUNDUP($BS$17/12,0)</f>
        <v>209</v>
      </c>
      <c r="BR50" s="800" t="s">
        <v>48</v>
      </c>
      <c r="BS50" s="801"/>
      <c r="BT50" s="801"/>
      <c r="BU50" s="801"/>
      <c r="BV50" s="801"/>
      <c r="BW50" s="243">
        <f>ROUNDUP(BQ50*0.585,0)</f>
        <v>123</v>
      </c>
      <c r="BX50" s="242"/>
      <c r="BY50" s="242"/>
      <c r="BZ50" s="242"/>
      <c r="CA50" s="242"/>
      <c r="CB50" s="242"/>
      <c r="CC50" s="242"/>
    </row>
    <row r="51" spans="1:81" x14ac:dyDescent="0.25">
      <c r="BL51" s="242"/>
      <c r="BM51" s="242"/>
      <c r="BN51" s="242"/>
      <c r="BO51" s="242"/>
      <c r="BP51" s="242"/>
      <c r="BQ51" s="242"/>
      <c r="BR51" s="282"/>
      <c r="BS51" s="282"/>
      <c r="BT51" s="282"/>
      <c r="BU51" s="282"/>
      <c r="BV51" s="282"/>
      <c r="BW51" s="282"/>
      <c r="BX51" s="242"/>
      <c r="BY51" s="242"/>
      <c r="BZ51" s="242"/>
      <c r="CA51" s="242"/>
      <c r="CB51" s="242"/>
      <c r="CC51" s="242"/>
    </row>
    <row r="52" spans="1:81" x14ac:dyDescent="0.25">
      <c r="BL52" s="242"/>
      <c r="BM52" s="242"/>
      <c r="BN52" s="242"/>
      <c r="BO52" s="242"/>
      <c r="BP52" s="242"/>
      <c r="BQ52" s="242"/>
      <c r="BR52" s="282"/>
      <c r="BS52" s="282"/>
      <c r="BT52" s="282"/>
      <c r="BU52" s="282"/>
      <c r="BV52" s="282"/>
      <c r="BW52" s="282"/>
      <c r="BX52" s="242"/>
      <c r="BY52" s="242"/>
      <c r="BZ52" s="242"/>
      <c r="CA52" s="242"/>
      <c r="CB52" s="242"/>
      <c r="CC52" s="242"/>
    </row>
    <row r="53" spans="1:81" ht="15.75" thickBot="1" x14ac:dyDescent="0.3"/>
    <row r="54" spans="1:81" x14ac:dyDescent="0.25">
      <c r="A54" s="321"/>
      <c r="B54" s="323" t="s">
        <v>202</v>
      </c>
      <c r="C54" s="324" t="s">
        <v>203</v>
      </c>
      <c r="D54" s="324">
        <v>2018</v>
      </c>
      <c r="E54" s="324">
        <v>2019</v>
      </c>
      <c r="F54" s="324">
        <v>2020</v>
      </c>
      <c r="G54" s="324">
        <v>2021</v>
      </c>
      <c r="H54" s="325">
        <v>2022</v>
      </c>
    </row>
    <row r="55" spans="1:81" ht="25.5" x14ac:dyDescent="0.25">
      <c r="A55" s="833">
        <v>1</v>
      </c>
      <c r="B55" s="218" t="s">
        <v>151</v>
      </c>
      <c r="C55" s="215" t="s">
        <v>136</v>
      </c>
      <c r="D55" s="326">
        <f>AA23-O23</f>
        <v>58</v>
      </c>
      <c r="E55" s="326">
        <f>AM23-AA23</f>
        <v>355</v>
      </c>
      <c r="F55" s="326">
        <f>AY23-AM23</f>
        <v>355</v>
      </c>
      <c r="G55" s="326">
        <f>BK23-AY23</f>
        <v>354</v>
      </c>
      <c r="H55" s="327">
        <f>BW23-BK23</f>
        <v>355</v>
      </c>
    </row>
    <row r="56" spans="1:81" x14ac:dyDescent="0.25">
      <c r="A56" s="833"/>
      <c r="B56" s="218" t="s">
        <v>158</v>
      </c>
      <c r="C56" s="215"/>
      <c r="D56" s="326">
        <f t="shared" ref="D56:D80" si="109">AA24-O24</f>
        <v>57</v>
      </c>
      <c r="E56" s="326">
        <f t="shared" ref="E56:E80" si="110">AM24-AA24</f>
        <v>332</v>
      </c>
      <c r="F56" s="326">
        <f t="shared" ref="F56:F80" si="111">AY24-AM24</f>
        <v>332</v>
      </c>
      <c r="G56" s="326">
        <f t="shared" ref="G56:G79" si="112">BK24-AY24</f>
        <v>333</v>
      </c>
      <c r="H56" s="327">
        <f t="shared" ref="H56:H80" si="113">BW24-BK24</f>
        <v>332</v>
      </c>
    </row>
    <row r="57" spans="1:81" x14ac:dyDescent="0.25">
      <c r="A57" s="833"/>
      <c r="B57" s="219" t="s">
        <v>134</v>
      </c>
      <c r="C57" s="215" t="s">
        <v>135</v>
      </c>
      <c r="D57" s="326">
        <f t="shared" si="109"/>
        <v>57</v>
      </c>
      <c r="E57" s="326">
        <f t="shared" si="110"/>
        <v>296</v>
      </c>
      <c r="F57" s="326">
        <f t="shared" si="111"/>
        <v>296</v>
      </c>
      <c r="G57" s="326">
        <f t="shared" si="112"/>
        <v>295</v>
      </c>
      <c r="H57" s="327">
        <f t="shared" si="113"/>
        <v>296</v>
      </c>
    </row>
    <row r="58" spans="1:81" x14ac:dyDescent="0.25">
      <c r="A58" s="830">
        <v>2</v>
      </c>
      <c r="B58" s="222" t="s">
        <v>130</v>
      </c>
      <c r="C58" s="215" t="s">
        <v>135</v>
      </c>
      <c r="D58" s="326">
        <f t="shared" si="109"/>
        <v>58</v>
      </c>
      <c r="E58" s="326">
        <f t="shared" si="110"/>
        <v>328</v>
      </c>
      <c r="F58" s="326">
        <f t="shared" si="111"/>
        <v>327</v>
      </c>
      <c r="G58" s="326">
        <f t="shared" si="112"/>
        <v>327</v>
      </c>
      <c r="H58" s="327">
        <f t="shared" si="113"/>
        <v>328</v>
      </c>
    </row>
    <row r="59" spans="1:81" x14ac:dyDescent="0.25">
      <c r="A59" s="830"/>
      <c r="B59" s="222" t="s">
        <v>131</v>
      </c>
      <c r="C59" s="215" t="s">
        <v>135</v>
      </c>
      <c r="D59" s="326">
        <f t="shared" si="109"/>
        <v>57</v>
      </c>
      <c r="E59" s="326">
        <f t="shared" si="110"/>
        <v>296</v>
      </c>
      <c r="F59" s="326">
        <f t="shared" si="111"/>
        <v>296</v>
      </c>
      <c r="G59" s="326">
        <f t="shared" si="112"/>
        <v>295</v>
      </c>
      <c r="H59" s="327">
        <f t="shared" si="113"/>
        <v>296</v>
      </c>
    </row>
    <row r="60" spans="1:81" x14ac:dyDescent="0.25">
      <c r="A60" s="830">
        <v>3</v>
      </c>
      <c r="B60" s="222" t="s">
        <v>152</v>
      </c>
      <c r="C60" s="215" t="s">
        <v>136</v>
      </c>
      <c r="D60" s="326">
        <f t="shared" si="109"/>
        <v>58</v>
      </c>
      <c r="E60" s="326">
        <f t="shared" si="110"/>
        <v>328</v>
      </c>
      <c r="F60" s="326">
        <f t="shared" si="111"/>
        <v>327</v>
      </c>
      <c r="G60" s="326">
        <f t="shared" si="112"/>
        <v>327</v>
      </c>
      <c r="H60" s="327">
        <f t="shared" si="113"/>
        <v>328</v>
      </c>
    </row>
    <row r="61" spans="1:81" x14ac:dyDescent="0.25">
      <c r="A61" s="830"/>
      <c r="B61" s="222" t="s">
        <v>153</v>
      </c>
      <c r="C61" s="215" t="s">
        <v>136</v>
      </c>
      <c r="D61" s="326">
        <f t="shared" si="109"/>
        <v>57</v>
      </c>
      <c r="E61" s="326">
        <f t="shared" si="110"/>
        <v>296</v>
      </c>
      <c r="F61" s="326">
        <f t="shared" si="111"/>
        <v>296</v>
      </c>
      <c r="G61" s="326">
        <f t="shared" si="112"/>
        <v>295</v>
      </c>
      <c r="H61" s="327">
        <f t="shared" si="113"/>
        <v>296</v>
      </c>
    </row>
    <row r="62" spans="1:81" x14ac:dyDescent="0.25">
      <c r="A62" s="830">
        <v>4</v>
      </c>
      <c r="B62" s="224" t="s">
        <v>154</v>
      </c>
      <c r="C62" s="215" t="s">
        <v>136</v>
      </c>
      <c r="D62" s="326">
        <f t="shared" si="109"/>
        <v>58</v>
      </c>
      <c r="E62" s="326">
        <f t="shared" si="110"/>
        <v>328</v>
      </c>
      <c r="F62" s="326">
        <f t="shared" si="111"/>
        <v>327</v>
      </c>
      <c r="G62" s="326">
        <f t="shared" si="112"/>
        <v>327</v>
      </c>
      <c r="H62" s="327">
        <f t="shared" si="113"/>
        <v>328</v>
      </c>
    </row>
    <row r="63" spans="1:81" x14ac:dyDescent="0.25">
      <c r="A63" s="830"/>
      <c r="B63" s="222" t="s">
        <v>155</v>
      </c>
      <c r="C63" s="215" t="s">
        <v>136</v>
      </c>
      <c r="D63" s="326">
        <f t="shared" si="109"/>
        <v>57</v>
      </c>
      <c r="E63" s="326">
        <f t="shared" si="110"/>
        <v>296</v>
      </c>
      <c r="F63" s="326">
        <f t="shared" si="111"/>
        <v>296</v>
      </c>
      <c r="G63" s="326">
        <f t="shared" si="112"/>
        <v>295</v>
      </c>
      <c r="H63" s="327">
        <f t="shared" si="113"/>
        <v>296</v>
      </c>
    </row>
    <row r="64" spans="1:81" x14ac:dyDescent="0.25">
      <c r="A64" s="830">
        <v>5</v>
      </c>
      <c r="B64" s="222" t="s">
        <v>132</v>
      </c>
      <c r="C64" s="215" t="s">
        <v>135</v>
      </c>
      <c r="D64" s="326">
        <f t="shared" si="109"/>
        <v>58</v>
      </c>
      <c r="E64" s="326">
        <f t="shared" si="110"/>
        <v>328</v>
      </c>
      <c r="F64" s="326">
        <f t="shared" si="111"/>
        <v>327</v>
      </c>
      <c r="G64" s="326">
        <f t="shared" si="112"/>
        <v>327</v>
      </c>
      <c r="H64" s="327">
        <f t="shared" si="113"/>
        <v>328</v>
      </c>
    </row>
    <row r="65" spans="1:8" x14ac:dyDescent="0.25">
      <c r="A65" s="830"/>
      <c r="B65" s="223" t="s">
        <v>138</v>
      </c>
      <c r="C65" s="215" t="s">
        <v>135</v>
      </c>
      <c r="D65" s="326">
        <f t="shared" si="109"/>
        <v>57</v>
      </c>
      <c r="E65" s="326">
        <f t="shared" si="110"/>
        <v>296</v>
      </c>
      <c r="F65" s="326">
        <f t="shared" si="111"/>
        <v>296</v>
      </c>
      <c r="G65" s="326">
        <f t="shared" si="112"/>
        <v>295</v>
      </c>
      <c r="H65" s="327">
        <f t="shared" si="113"/>
        <v>296</v>
      </c>
    </row>
    <row r="66" spans="1:8" x14ac:dyDescent="0.25">
      <c r="A66" s="311">
        <v>6</v>
      </c>
      <c r="B66" s="222" t="s">
        <v>133</v>
      </c>
      <c r="C66" s="215" t="s">
        <v>135</v>
      </c>
      <c r="D66" s="326">
        <f t="shared" si="109"/>
        <v>58</v>
      </c>
      <c r="E66" s="326">
        <f t="shared" si="110"/>
        <v>328</v>
      </c>
      <c r="F66" s="326">
        <f t="shared" si="111"/>
        <v>327</v>
      </c>
      <c r="G66" s="326">
        <f t="shared" si="112"/>
        <v>327</v>
      </c>
      <c r="H66" s="327">
        <f t="shared" si="113"/>
        <v>328</v>
      </c>
    </row>
    <row r="67" spans="1:8" ht="25.5" x14ac:dyDescent="0.25">
      <c r="A67" s="311">
        <v>7</v>
      </c>
      <c r="B67" s="218" t="s">
        <v>139</v>
      </c>
      <c r="C67" s="215" t="s">
        <v>135</v>
      </c>
      <c r="D67" s="326">
        <f t="shared" si="109"/>
        <v>56</v>
      </c>
      <c r="E67" s="326">
        <f t="shared" si="110"/>
        <v>191</v>
      </c>
      <c r="F67" s="326">
        <f t="shared" si="111"/>
        <v>192</v>
      </c>
      <c r="G67" s="326">
        <f t="shared" si="112"/>
        <v>191</v>
      </c>
      <c r="H67" s="327">
        <f t="shared" si="113"/>
        <v>191</v>
      </c>
    </row>
    <row r="68" spans="1:8" x14ac:dyDescent="0.25">
      <c r="A68" s="311">
        <v>8</v>
      </c>
      <c r="B68" s="222" t="s">
        <v>140</v>
      </c>
      <c r="C68" s="215" t="s">
        <v>135</v>
      </c>
      <c r="D68" s="326">
        <f t="shared" si="109"/>
        <v>56</v>
      </c>
      <c r="E68" s="326">
        <f t="shared" si="110"/>
        <v>191</v>
      </c>
      <c r="F68" s="326">
        <f t="shared" si="111"/>
        <v>192</v>
      </c>
      <c r="G68" s="326">
        <f t="shared" si="112"/>
        <v>191</v>
      </c>
      <c r="H68" s="327">
        <f t="shared" si="113"/>
        <v>191</v>
      </c>
    </row>
    <row r="69" spans="1:8" x14ac:dyDescent="0.25">
      <c r="A69" s="830">
        <v>9</v>
      </c>
      <c r="B69" s="222" t="s">
        <v>141</v>
      </c>
      <c r="C69" s="215" t="s">
        <v>135</v>
      </c>
      <c r="D69" s="326">
        <f t="shared" si="109"/>
        <v>56</v>
      </c>
      <c r="E69" s="326">
        <f t="shared" si="110"/>
        <v>191</v>
      </c>
      <c r="F69" s="326">
        <f t="shared" si="111"/>
        <v>192</v>
      </c>
      <c r="G69" s="326">
        <f t="shared" si="112"/>
        <v>191</v>
      </c>
      <c r="H69" s="327">
        <f t="shared" si="113"/>
        <v>191</v>
      </c>
    </row>
    <row r="70" spans="1:8" x14ac:dyDescent="0.25">
      <c r="A70" s="830"/>
      <c r="B70" s="222" t="s">
        <v>156</v>
      </c>
      <c r="C70" s="215" t="s">
        <v>135</v>
      </c>
      <c r="D70" s="326">
        <f t="shared" si="109"/>
        <v>56</v>
      </c>
      <c r="E70" s="326">
        <f t="shared" si="110"/>
        <v>114</v>
      </c>
      <c r="F70" s="326">
        <f t="shared" si="111"/>
        <v>114</v>
      </c>
      <c r="G70" s="326">
        <f t="shared" si="112"/>
        <v>113</v>
      </c>
      <c r="H70" s="327">
        <f t="shared" si="113"/>
        <v>114</v>
      </c>
    </row>
    <row r="71" spans="1:8" x14ac:dyDescent="0.25">
      <c r="A71" s="830">
        <v>10</v>
      </c>
      <c r="B71" s="222" t="s">
        <v>148</v>
      </c>
      <c r="C71" s="215" t="s">
        <v>135</v>
      </c>
      <c r="D71" s="326">
        <f t="shared" si="109"/>
        <v>58</v>
      </c>
      <c r="E71" s="326">
        <f t="shared" si="110"/>
        <v>364</v>
      </c>
      <c r="F71" s="326">
        <f t="shared" si="111"/>
        <v>364</v>
      </c>
      <c r="G71" s="326">
        <f t="shared" si="112"/>
        <v>364</v>
      </c>
      <c r="H71" s="327">
        <f t="shared" si="113"/>
        <v>364</v>
      </c>
    </row>
    <row r="72" spans="1:8" x14ac:dyDescent="0.25">
      <c r="A72" s="830"/>
      <c r="B72" s="222" t="s">
        <v>149</v>
      </c>
      <c r="C72" s="215" t="s">
        <v>135</v>
      </c>
      <c r="D72" s="326">
        <f t="shared" si="109"/>
        <v>58</v>
      </c>
      <c r="E72" s="326">
        <f t="shared" si="110"/>
        <v>355</v>
      </c>
      <c r="F72" s="326">
        <f t="shared" si="111"/>
        <v>355</v>
      </c>
      <c r="G72" s="326">
        <f t="shared" si="112"/>
        <v>354</v>
      </c>
      <c r="H72" s="327">
        <f t="shared" si="113"/>
        <v>355</v>
      </c>
    </row>
    <row r="73" spans="1:8" x14ac:dyDescent="0.25">
      <c r="A73" s="830">
        <v>11</v>
      </c>
      <c r="B73" s="222" t="s">
        <v>150</v>
      </c>
      <c r="C73" s="215" t="s">
        <v>135</v>
      </c>
      <c r="D73" s="326">
        <f t="shared" si="109"/>
        <v>58</v>
      </c>
      <c r="E73" s="326">
        <f t="shared" si="110"/>
        <v>346</v>
      </c>
      <c r="F73" s="326">
        <f t="shared" si="111"/>
        <v>345</v>
      </c>
      <c r="G73" s="326">
        <f t="shared" si="112"/>
        <v>346</v>
      </c>
      <c r="H73" s="327">
        <f t="shared" si="113"/>
        <v>345</v>
      </c>
    </row>
    <row r="74" spans="1:8" x14ac:dyDescent="0.25">
      <c r="A74" s="830"/>
      <c r="B74" s="222" t="s">
        <v>157</v>
      </c>
      <c r="C74" s="215" t="s">
        <v>135</v>
      </c>
      <c r="D74" s="326">
        <f t="shared" si="109"/>
        <v>58</v>
      </c>
      <c r="E74" s="326">
        <f t="shared" si="110"/>
        <v>328</v>
      </c>
      <c r="F74" s="326">
        <f t="shared" si="111"/>
        <v>327</v>
      </c>
      <c r="G74" s="326">
        <f t="shared" si="112"/>
        <v>327</v>
      </c>
      <c r="H74" s="327">
        <f t="shared" si="113"/>
        <v>328</v>
      </c>
    </row>
    <row r="75" spans="1:8" x14ac:dyDescent="0.25">
      <c r="A75" s="830">
        <v>12</v>
      </c>
      <c r="B75" s="222" t="s">
        <v>145</v>
      </c>
      <c r="C75" s="215" t="s">
        <v>135</v>
      </c>
      <c r="D75" s="326">
        <f t="shared" si="109"/>
        <v>58</v>
      </c>
      <c r="E75" s="326">
        <f t="shared" si="110"/>
        <v>346</v>
      </c>
      <c r="F75" s="326">
        <f t="shared" si="111"/>
        <v>345</v>
      </c>
      <c r="G75" s="326">
        <f t="shared" si="112"/>
        <v>346</v>
      </c>
      <c r="H75" s="327">
        <f t="shared" si="113"/>
        <v>345</v>
      </c>
    </row>
    <row r="76" spans="1:8" x14ac:dyDescent="0.25">
      <c r="A76" s="830"/>
      <c r="B76" s="222" t="s">
        <v>144</v>
      </c>
      <c r="C76" s="215" t="s">
        <v>135</v>
      </c>
      <c r="D76" s="326">
        <f t="shared" si="109"/>
        <v>58</v>
      </c>
      <c r="E76" s="326">
        <f t="shared" si="110"/>
        <v>328</v>
      </c>
      <c r="F76" s="326">
        <f t="shared" si="111"/>
        <v>327</v>
      </c>
      <c r="G76" s="326">
        <f t="shared" si="112"/>
        <v>327</v>
      </c>
      <c r="H76" s="327">
        <f t="shared" si="113"/>
        <v>328</v>
      </c>
    </row>
    <row r="77" spans="1:8" x14ac:dyDescent="0.25">
      <c r="A77" s="830"/>
      <c r="B77" s="222" t="s">
        <v>143</v>
      </c>
      <c r="C77" s="215" t="s">
        <v>135</v>
      </c>
      <c r="D77" s="326">
        <f t="shared" si="109"/>
        <v>57</v>
      </c>
      <c r="E77" s="326">
        <f t="shared" si="110"/>
        <v>305</v>
      </c>
      <c r="F77" s="326">
        <f t="shared" si="111"/>
        <v>305</v>
      </c>
      <c r="G77" s="326">
        <f t="shared" si="112"/>
        <v>304</v>
      </c>
      <c r="H77" s="327">
        <f t="shared" si="113"/>
        <v>305</v>
      </c>
    </row>
    <row r="78" spans="1:8" x14ac:dyDescent="0.25">
      <c r="A78" s="830"/>
      <c r="B78" s="222" t="s">
        <v>146</v>
      </c>
      <c r="C78" s="215" t="s">
        <v>135</v>
      </c>
      <c r="D78" s="326">
        <f t="shared" si="109"/>
        <v>56</v>
      </c>
      <c r="E78" s="326">
        <f t="shared" si="110"/>
        <v>301</v>
      </c>
      <c r="F78" s="326">
        <f t="shared" si="111"/>
        <v>300</v>
      </c>
      <c r="G78" s="326">
        <f t="shared" si="112"/>
        <v>301</v>
      </c>
      <c r="H78" s="327">
        <f t="shared" si="113"/>
        <v>300</v>
      </c>
    </row>
    <row r="79" spans="1:8" x14ac:dyDescent="0.25">
      <c r="A79" s="830">
        <v>15</v>
      </c>
      <c r="B79" s="222" t="s">
        <v>147</v>
      </c>
      <c r="C79" s="215" t="s">
        <v>135</v>
      </c>
      <c r="D79" s="326">
        <f t="shared" si="109"/>
        <v>56</v>
      </c>
      <c r="E79" s="326">
        <f t="shared" si="110"/>
        <v>114</v>
      </c>
      <c r="F79" s="326">
        <f t="shared" si="111"/>
        <v>114</v>
      </c>
      <c r="G79" s="326">
        <f t="shared" si="112"/>
        <v>113</v>
      </c>
      <c r="H79" s="327">
        <f t="shared" si="113"/>
        <v>114</v>
      </c>
    </row>
    <row r="80" spans="1:8" ht="15.75" thickBot="1" x14ac:dyDescent="0.3">
      <c r="A80" s="831"/>
      <c r="B80" s="291" t="s">
        <v>142</v>
      </c>
      <c r="C80" s="322" t="s">
        <v>135</v>
      </c>
      <c r="D80" s="328">
        <f t="shared" si="109"/>
        <v>56</v>
      </c>
      <c r="E80" s="328">
        <f t="shared" si="110"/>
        <v>88</v>
      </c>
      <c r="F80" s="328">
        <f t="shared" si="111"/>
        <v>87</v>
      </c>
      <c r="G80" s="328">
        <f>BK48-AY48</f>
        <v>88</v>
      </c>
      <c r="H80" s="329">
        <f t="shared" si="113"/>
        <v>87</v>
      </c>
    </row>
  </sheetData>
  <mergeCells count="148">
    <mergeCell ref="D4:O5"/>
    <mergeCell ref="P15:AA16"/>
    <mergeCell ref="AB15:AM16"/>
    <mergeCell ref="AN15:AY16"/>
    <mergeCell ref="AZ15:BK16"/>
    <mergeCell ref="BL15:CC16"/>
    <mergeCell ref="P2:AA3"/>
    <mergeCell ref="AB2:AM3"/>
    <mergeCell ref="AN2:AY3"/>
    <mergeCell ref="AZ2:BK3"/>
    <mergeCell ref="BL2:CC3"/>
    <mergeCell ref="J6:O6"/>
    <mergeCell ref="AT12:AX12"/>
    <mergeCell ref="AZ12:BD12"/>
    <mergeCell ref="BF12:BJ12"/>
    <mergeCell ref="BL12:BP12"/>
    <mergeCell ref="BR12:BV12"/>
    <mergeCell ref="P12:T12"/>
    <mergeCell ref="V12:Z12"/>
    <mergeCell ref="AB12:AF12"/>
    <mergeCell ref="AH12:AL12"/>
    <mergeCell ref="AN12:AR12"/>
    <mergeCell ref="AB4:AG4"/>
    <mergeCell ref="AJ4:AL4"/>
    <mergeCell ref="AN4:AS4"/>
    <mergeCell ref="BX6:CC6"/>
    <mergeCell ref="P11:T11"/>
    <mergeCell ref="V11:Z11"/>
    <mergeCell ref="AB11:AF11"/>
    <mergeCell ref="AH11:AL11"/>
    <mergeCell ref="AN11:AR11"/>
    <mergeCell ref="AT11:AX11"/>
    <mergeCell ref="AZ11:BD11"/>
    <mergeCell ref="BF11:BJ11"/>
    <mergeCell ref="BL11:BP11"/>
    <mergeCell ref="BR11:BV11"/>
    <mergeCell ref="AT6:AY6"/>
    <mergeCell ref="AZ6:BE6"/>
    <mergeCell ref="BF6:BK6"/>
    <mergeCell ref="BL6:BQ6"/>
    <mergeCell ref="BR6:BW6"/>
    <mergeCell ref="P6:U6"/>
    <mergeCell ref="V6:AA6"/>
    <mergeCell ref="AB6:AG6"/>
    <mergeCell ref="AH6:AM6"/>
    <mergeCell ref="AN6:AS6"/>
    <mergeCell ref="BH17:BJ17"/>
    <mergeCell ref="AZ18:BE18"/>
    <mergeCell ref="BF18:BK18"/>
    <mergeCell ref="AZ19:BE19"/>
    <mergeCell ref="BF19:BK19"/>
    <mergeCell ref="BX4:CC4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AV4:AX4"/>
    <mergeCell ref="AZ4:BE4"/>
    <mergeCell ref="BH4:BJ4"/>
    <mergeCell ref="BL4:BQ4"/>
    <mergeCell ref="BT4:BV4"/>
    <mergeCell ref="P4:U4"/>
    <mergeCell ref="X4:Z4"/>
    <mergeCell ref="P49:T49"/>
    <mergeCell ref="V49:Z49"/>
    <mergeCell ref="P50:T50"/>
    <mergeCell ref="V50:Z50"/>
    <mergeCell ref="AB17:AG17"/>
    <mergeCell ref="AB18:AG18"/>
    <mergeCell ref="AB19:AG19"/>
    <mergeCell ref="AB49:AF49"/>
    <mergeCell ref="AB50:AF50"/>
    <mergeCell ref="P17:U17"/>
    <mergeCell ref="X17:Z17"/>
    <mergeCell ref="P18:U18"/>
    <mergeCell ref="V18:AA18"/>
    <mergeCell ref="P19:U19"/>
    <mergeCell ref="V19:AA19"/>
    <mergeCell ref="BX17:CC17"/>
    <mergeCell ref="BL18:BQ18"/>
    <mergeCell ref="BR18:BW18"/>
    <mergeCell ref="BX18:CC18"/>
    <mergeCell ref="BL19:BQ19"/>
    <mergeCell ref="BR19:BW19"/>
    <mergeCell ref="BX19:CC19"/>
    <mergeCell ref="BL17:BQ17"/>
    <mergeCell ref="BT17:BV17"/>
    <mergeCell ref="BL49:BP49"/>
    <mergeCell ref="BR49:BV49"/>
    <mergeCell ref="BL50:BP50"/>
    <mergeCell ref="BR50:BV50"/>
    <mergeCell ref="AJ17:AL17"/>
    <mergeCell ref="AH18:AM18"/>
    <mergeCell ref="AH19:AM19"/>
    <mergeCell ref="AH49:AL49"/>
    <mergeCell ref="AH50:AL50"/>
    <mergeCell ref="AZ17:BE17"/>
    <mergeCell ref="AZ49:BD49"/>
    <mergeCell ref="BF49:BJ49"/>
    <mergeCell ref="AZ50:BD50"/>
    <mergeCell ref="BF50:BJ50"/>
    <mergeCell ref="AN17:AS17"/>
    <mergeCell ref="AV17:AX17"/>
    <mergeCell ref="AN18:AS18"/>
    <mergeCell ref="AT18:AY18"/>
    <mergeCell ref="AN19:AS19"/>
    <mergeCell ref="AT19:AY19"/>
    <mergeCell ref="AN49:AR49"/>
    <mergeCell ref="AT49:AX49"/>
    <mergeCell ref="AN50:AR50"/>
    <mergeCell ref="AT50:AX50"/>
    <mergeCell ref="C6:C9"/>
    <mergeCell ref="D6:I6"/>
    <mergeCell ref="D19:I19"/>
    <mergeCell ref="A41:A42"/>
    <mergeCell ref="A19:A22"/>
    <mergeCell ref="B19:B22"/>
    <mergeCell ref="C19:C22"/>
    <mergeCell ref="A23:A25"/>
    <mergeCell ref="A6:A9"/>
    <mergeCell ref="A26:A27"/>
    <mergeCell ref="A28:A29"/>
    <mergeCell ref="A30:A31"/>
    <mergeCell ref="A32:A33"/>
    <mergeCell ref="A37:A38"/>
    <mergeCell ref="A39:A40"/>
    <mergeCell ref="B6:B9"/>
    <mergeCell ref="D17:O18"/>
    <mergeCell ref="A75:A78"/>
    <mergeCell ref="A79:A80"/>
    <mergeCell ref="J19:O19"/>
    <mergeCell ref="A55:A57"/>
    <mergeCell ref="A58:A59"/>
    <mergeCell ref="A60:A61"/>
    <mergeCell ref="A62:A63"/>
    <mergeCell ref="A64:A65"/>
    <mergeCell ref="A69:A70"/>
    <mergeCell ref="A71:A72"/>
    <mergeCell ref="A73:A74"/>
    <mergeCell ref="A43:A46"/>
    <mergeCell ref="A47:A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9"/>
  <sheetViews>
    <sheetView workbookViewId="0">
      <selection activeCell="G30" sqref="G30"/>
    </sheetView>
  </sheetViews>
  <sheetFormatPr defaultRowHeight="15" x14ac:dyDescent="0.25"/>
  <cols>
    <col min="2" max="2" width="29.85546875" customWidth="1"/>
    <col min="3" max="3" width="10.85546875" customWidth="1"/>
    <col min="4" max="12" width="10.7109375" customWidth="1"/>
  </cols>
  <sheetData>
    <row r="2" spans="2:12" x14ac:dyDescent="0.25">
      <c r="B2" s="68" t="s">
        <v>60</v>
      </c>
      <c r="C2" s="849" t="s">
        <v>61</v>
      </c>
      <c r="D2" s="850"/>
      <c r="E2" s="850"/>
      <c r="F2" s="850"/>
      <c r="G2" s="851"/>
      <c r="H2" s="849" t="s">
        <v>59</v>
      </c>
      <c r="I2" s="850"/>
      <c r="J2" s="850"/>
      <c r="K2" s="850"/>
      <c r="L2" s="851"/>
    </row>
    <row r="3" spans="2:12" x14ac:dyDescent="0.25">
      <c r="B3" s="68" t="s">
        <v>58</v>
      </c>
      <c r="C3" s="69">
        <v>2016</v>
      </c>
      <c r="D3" s="69" t="s">
        <v>53</v>
      </c>
      <c r="E3" s="69" t="s">
        <v>52</v>
      </c>
      <c r="F3" s="69" t="s">
        <v>51</v>
      </c>
      <c r="G3" s="69" t="s">
        <v>69</v>
      </c>
      <c r="H3" s="73" t="s">
        <v>68</v>
      </c>
      <c r="I3" s="69">
        <v>2019</v>
      </c>
      <c r="J3" s="69">
        <v>2020</v>
      </c>
      <c r="K3" s="69">
        <v>2021</v>
      </c>
      <c r="L3" s="69">
        <v>2022</v>
      </c>
    </row>
    <row r="4" spans="2:12" x14ac:dyDescent="0.25">
      <c r="B4" s="68" t="s">
        <v>54</v>
      </c>
      <c r="C4" s="70">
        <v>1469.433</v>
      </c>
      <c r="D4" s="55">
        <v>1889</v>
      </c>
      <c r="E4" s="55">
        <v>1939</v>
      </c>
      <c r="F4" s="55">
        <v>2295</v>
      </c>
      <c r="G4" s="55">
        <v>2644</v>
      </c>
      <c r="H4" s="67">
        <v>2852</v>
      </c>
      <c r="I4" s="55">
        <v>2987</v>
      </c>
      <c r="J4" s="55">
        <v>3121</v>
      </c>
      <c r="K4" s="55">
        <v>3256</v>
      </c>
      <c r="L4" s="55">
        <v>3389</v>
      </c>
    </row>
    <row r="5" spans="2:12" x14ac:dyDescent="0.25">
      <c r="B5" s="68" t="s">
        <v>55</v>
      </c>
      <c r="C5" s="56"/>
      <c r="D5" s="56"/>
      <c r="E5" s="56"/>
      <c r="F5" s="56"/>
      <c r="G5" s="67"/>
      <c r="H5" s="57">
        <v>186</v>
      </c>
      <c r="I5" s="57">
        <v>201</v>
      </c>
      <c r="J5" s="57">
        <v>215</v>
      </c>
      <c r="K5" s="57">
        <v>230</v>
      </c>
      <c r="L5" s="57">
        <v>244</v>
      </c>
    </row>
    <row r="6" spans="2:12" x14ac:dyDescent="0.25">
      <c r="B6" s="68" t="s">
        <v>56</v>
      </c>
      <c r="C6" s="56"/>
      <c r="D6" s="56"/>
      <c r="E6" s="56"/>
      <c r="F6" s="56"/>
      <c r="G6" s="67"/>
      <c r="H6" s="57">
        <v>94</v>
      </c>
      <c r="I6" s="57">
        <v>101</v>
      </c>
      <c r="J6" s="57">
        <v>108</v>
      </c>
      <c r="K6" s="57">
        <v>115</v>
      </c>
      <c r="L6" s="57">
        <v>123</v>
      </c>
    </row>
    <row r="7" spans="2:12" x14ac:dyDescent="0.25">
      <c r="B7" s="68" t="s">
        <v>57</v>
      </c>
      <c r="C7" s="71">
        <f t="shared" ref="C7:F7" si="0">SUM(C4:C6)</f>
        <v>1469.433</v>
      </c>
      <c r="D7" s="71">
        <f t="shared" si="0"/>
        <v>1889</v>
      </c>
      <c r="E7" s="71">
        <f t="shared" si="0"/>
        <v>1939</v>
      </c>
      <c r="F7" s="71">
        <f t="shared" si="0"/>
        <v>2295</v>
      </c>
      <c r="G7" s="71">
        <f>SUM(G4:G6)</f>
        <v>2644</v>
      </c>
      <c r="H7" s="71">
        <f>SUM(H4:H6)</f>
        <v>3132</v>
      </c>
      <c r="I7" s="71">
        <f t="shared" ref="I7:L7" si="1">SUM(I4:I6)</f>
        <v>3289</v>
      </c>
      <c r="J7" s="71">
        <f t="shared" si="1"/>
        <v>3444</v>
      </c>
      <c r="K7" s="71">
        <f t="shared" si="1"/>
        <v>3601</v>
      </c>
      <c r="L7" s="71">
        <f t="shared" si="1"/>
        <v>3756</v>
      </c>
    </row>
    <row r="8" spans="2:12" x14ac:dyDescent="0.25">
      <c r="B8" s="845" t="s">
        <v>62</v>
      </c>
      <c r="C8" s="845"/>
      <c r="D8" s="72">
        <f>D7-C7</f>
        <v>419.56700000000001</v>
      </c>
      <c r="E8" s="72">
        <f t="shared" ref="E8:F8" si="2">E7-D7</f>
        <v>50</v>
      </c>
      <c r="F8" s="72">
        <f t="shared" si="2"/>
        <v>356</v>
      </c>
      <c r="G8" s="72">
        <f>G7-F7</f>
        <v>349</v>
      </c>
      <c r="H8" s="72">
        <f t="shared" ref="H8:L8" si="3">H7-G7</f>
        <v>488</v>
      </c>
      <c r="I8" s="72">
        <f t="shared" si="3"/>
        <v>157</v>
      </c>
      <c r="J8" s="72">
        <f t="shared" si="3"/>
        <v>155</v>
      </c>
      <c r="K8" s="72">
        <f t="shared" si="3"/>
        <v>157</v>
      </c>
      <c r="L8" s="72">
        <f t="shared" si="3"/>
        <v>155</v>
      </c>
    </row>
    <row r="9" spans="2:12" x14ac:dyDescent="0.25">
      <c r="B9" s="846" t="s">
        <v>63</v>
      </c>
      <c r="C9" s="846"/>
      <c r="D9" s="847">
        <f>L7-D7</f>
        <v>1867</v>
      </c>
      <c r="E9" s="848"/>
      <c r="F9" s="848"/>
      <c r="G9" s="848"/>
      <c r="H9" s="848"/>
      <c r="I9" s="848"/>
      <c r="J9" s="848"/>
      <c r="K9" s="848"/>
      <c r="L9" s="848"/>
    </row>
    <row r="12" spans="2:12" x14ac:dyDescent="0.25">
      <c r="B12" s="68" t="s">
        <v>60</v>
      </c>
      <c r="C12" s="849" t="s">
        <v>71</v>
      </c>
      <c r="D12" s="850"/>
      <c r="E12" s="850"/>
      <c r="F12" s="850"/>
      <c r="G12" s="851"/>
      <c r="H12" s="849" t="s">
        <v>59</v>
      </c>
      <c r="I12" s="850"/>
      <c r="J12" s="850"/>
      <c r="K12" s="850"/>
      <c r="L12" s="851"/>
    </row>
    <row r="13" spans="2:12" x14ac:dyDescent="0.25">
      <c r="B13" s="68" t="s">
        <v>58</v>
      </c>
      <c r="C13" s="69">
        <v>2016</v>
      </c>
      <c r="D13" s="69" t="s">
        <v>53</v>
      </c>
      <c r="E13" s="69" t="s">
        <v>52</v>
      </c>
      <c r="F13" s="69" t="s">
        <v>51</v>
      </c>
      <c r="G13" s="69" t="s">
        <v>69</v>
      </c>
      <c r="H13" s="73" t="s">
        <v>68</v>
      </c>
      <c r="I13" s="69">
        <v>2019</v>
      </c>
      <c r="J13" s="69">
        <v>2020</v>
      </c>
      <c r="K13" s="69">
        <v>2021</v>
      </c>
      <c r="L13" s="69">
        <v>2022</v>
      </c>
    </row>
    <row r="14" spans="2:12" x14ac:dyDescent="0.25">
      <c r="B14" s="68" t="s">
        <v>54</v>
      </c>
      <c r="C14" s="70">
        <v>5593.8403499999995</v>
      </c>
      <c r="D14" s="55">
        <v>5921</v>
      </c>
      <c r="E14" s="55">
        <v>4767</v>
      </c>
      <c r="F14" s="55">
        <v>5969</v>
      </c>
      <c r="G14" s="55">
        <v>7052</v>
      </c>
      <c r="H14" s="67">
        <v>7701</v>
      </c>
      <c r="I14" s="55">
        <v>8139</v>
      </c>
      <c r="J14" s="55">
        <v>8576</v>
      </c>
      <c r="K14" s="55">
        <v>9014</v>
      </c>
      <c r="L14" s="55">
        <v>9451</v>
      </c>
    </row>
    <row r="15" spans="2:12" x14ac:dyDescent="0.25">
      <c r="B15" s="68" t="s">
        <v>55</v>
      </c>
      <c r="C15" s="56"/>
      <c r="D15" s="56"/>
      <c r="E15" s="56"/>
      <c r="F15" s="56"/>
      <c r="G15" s="67"/>
      <c r="H15" s="57">
        <v>186</v>
      </c>
      <c r="I15" s="57">
        <v>201</v>
      </c>
      <c r="J15" s="57">
        <v>215</v>
      </c>
      <c r="K15" s="57">
        <v>230</v>
      </c>
      <c r="L15" s="57">
        <v>244</v>
      </c>
    </row>
    <row r="16" spans="2:12" x14ac:dyDescent="0.25">
      <c r="B16" s="68" t="s">
        <v>56</v>
      </c>
      <c r="C16" s="56"/>
      <c r="D16" s="56"/>
      <c r="E16" s="56"/>
      <c r="F16" s="56"/>
      <c r="G16" s="67"/>
      <c r="H16" s="57">
        <v>94</v>
      </c>
      <c r="I16" s="57">
        <v>101</v>
      </c>
      <c r="J16" s="57">
        <v>108</v>
      </c>
      <c r="K16" s="57">
        <v>115</v>
      </c>
      <c r="L16" s="57">
        <v>123</v>
      </c>
    </row>
    <row r="17" spans="2:12" x14ac:dyDescent="0.25">
      <c r="B17" s="68" t="s">
        <v>57</v>
      </c>
      <c r="C17" s="71">
        <f t="shared" ref="C17:F17" si="4">SUM(C14:C16)</f>
        <v>5593.8403499999995</v>
      </c>
      <c r="D17" s="71">
        <f t="shared" si="4"/>
        <v>5921</v>
      </c>
      <c r="E17" s="71">
        <f t="shared" si="4"/>
        <v>4767</v>
      </c>
      <c r="F17" s="71">
        <f t="shared" si="4"/>
        <v>5969</v>
      </c>
      <c r="G17" s="71">
        <f>SUM(G14:G16)</f>
        <v>7052</v>
      </c>
      <c r="H17" s="71">
        <f>SUM(H14:H16)</f>
        <v>7981</v>
      </c>
      <c r="I17" s="71">
        <f t="shared" ref="I17:L17" si="5">SUM(I14:I16)</f>
        <v>8441</v>
      </c>
      <c r="J17" s="71">
        <f t="shared" si="5"/>
        <v>8899</v>
      </c>
      <c r="K17" s="71">
        <f t="shared" si="5"/>
        <v>9359</v>
      </c>
      <c r="L17" s="71">
        <f t="shared" si="5"/>
        <v>9818</v>
      </c>
    </row>
    <row r="18" spans="2:12" x14ac:dyDescent="0.25">
      <c r="B18" s="845" t="s">
        <v>62</v>
      </c>
      <c r="C18" s="845"/>
      <c r="D18" s="72">
        <f>D17-C17</f>
        <v>327.15965000000051</v>
      </c>
      <c r="E18" s="72">
        <f t="shared" ref="E18:F18" si="6">E17-D17</f>
        <v>-1154</v>
      </c>
      <c r="F18" s="72">
        <f t="shared" si="6"/>
        <v>1202</v>
      </c>
      <c r="G18" s="72">
        <f>G17-F17</f>
        <v>1083</v>
      </c>
      <c r="H18" s="72">
        <f t="shared" ref="H18:L18" si="7">H17-G17</f>
        <v>929</v>
      </c>
      <c r="I18" s="72">
        <f t="shared" si="7"/>
        <v>460</v>
      </c>
      <c r="J18" s="72">
        <f t="shared" si="7"/>
        <v>458</v>
      </c>
      <c r="K18" s="72">
        <f t="shared" si="7"/>
        <v>460</v>
      </c>
      <c r="L18" s="72">
        <f t="shared" si="7"/>
        <v>459</v>
      </c>
    </row>
    <row r="19" spans="2:12" x14ac:dyDescent="0.25">
      <c r="B19" s="846" t="s">
        <v>63</v>
      </c>
      <c r="C19" s="846"/>
      <c r="D19" s="847">
        <f>L17-D17</f>
        <v>3897</v>
      </c>
      <c r="E19" s="848"/>
      <c r="F19" s="848"/>
      <c r="G19" s="848"/>
      <c r="H19" s="848"/>
      <c r="I19" s="848"/>
      <c r="J19" s="848"/>
      <c r="K19" s="848"/>
      <c r="L19" s="848"/>
    </row>
  </sheetData>
  <mergeCells count="10">
    <mergeCell ref="C12:G12"/>
    <mergeCell ref="H12:L12"/>
    <mergeCell ref="B18:C18"/>
    <mergeCell ref="B19:C19"/>
    <mergeCell ref="D19:L19"/>
    <mergeCell ref="B8:C8"/>
    <mergeCell ref="B9:C9"/>
    <mergeCell ref="D9:L9"/>
    <mergeCell ref="H2:L2"/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functii de conducere</vt:lpstr>
      <vt:lpstr>Didactic_Predare</vt:lpstr>
      <vt:lpstr>Didactic_Auxiliar</vt:lpstr>
      <vt:lpstr>Cercetare</vt:lpstr>
      <vt:lpstr>BCU-uri</vt:lpstr>
      <vt:lpstr>Personal Nedidactic</vt:lpstr>
      <vt:lpstr>Cresteri salariale nete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MAG67</dc:creator>
  <cp:lastModifiedBy>MAG67</cp:lastModifiedBy>
  <dcterms:created xsi:type="dcterms:W3CDTF">2018-03-30T07:23:33Z</dcterms:created>
  <dcterms:modified xsi:type="dcterms:W3CDTF">2018-12-24T10:57:52Z</dcterms:modified>
</cp:coreProperties>
</file>